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Projects\web app\Arpan\data_import\"/>
    </mc:Choice>
  </mc:AlternateContent>
  <xr:revisionPtr revIDLastSave="0" documentId="13_ncr:1_{65EE2E71-6C9B-4219-9273-CB17AF133A53}" xr6:coauthVersionLast="47" xr6:coauthVersionMax="47" xr10:uidLastSave="{00000000-0000-0000-0000-000000000000}"/>
  <bookViews>
    <workbookView xWindow="-108" yWindow="-108" windowWidth="23256" windowHeight="12456" xr2:uid="{99270C58-3D71-42DB-A99D-EF94F56E1974}"/>
  </bookViews>
  <sheets>
    <sheet name="List RFS-RFI" sheetId="1" r:id="rId1"/>
  </sheets>
  <externalReferences>
    <externalReference r:id="rId2"/>
  </externalReferences>
  <definedNames>
    <definedName name="_xlnm._FilterDatabase" localSheetId="0" hidden="1">'List RFS-RFI'!$A$1:$AI$585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E585" i="1" l="1"/>
  <c r="BD585" i="1"/>
  <c r="BC585" i="1"/>
  <c r="BB585" i="1"/>
  <c r="BA585" i="1"/>
  <c r="AZ585" i="1"/>
  <c r="AY585" i="1"/>
  <c r="AT585" i="1"/>
  <c r="AR585" i="1"/>
  <c r="AQ585" i="1"/>
  <c r="AJ585" i="1"/>
  <c r="P585" i="1"/>
  <c r="BE584" i="1"/>
  <c r="BD584" i="1"/>
  <c r="BC584" i="1"/>
  <c r="BB584" i="1"/>
  <c r="BA584" i="1"/>
  <c r="AZ584" i="1"/>
  <c r="AY584" i="1"/>
  <c r="AT584" i="1"/>
  <c r="AR584" i="1"/>
  <c r="AQ584" i="1"/>
  <c r="AJ584" i="1"/>
  <c r="P584" i="1"/>
  <c r="BE583" i="1"/>
  <c r="BD583" i="1"/>
  <c r="BC583" i="1"/>
  <c r="BB583" i="1"/>
  <c r="BA583" i="1"/>
  <c r="AZ583" i="1"/>
  <c r="AY583" i="1"/>
  <c r="AT583" i="1"/>
  <c r="AR583" i="1"/>
  <c r="AQ583" i="1"/>
  <c r="AJ583" i="1"/>
  <c r="P583" i="1"/>
  <c r="BE582" i="1"/>
  <c r="BD582" i="1"/>
  <c r="BC582" i="1"/>
  <c r="BB582" i="1"/>
  <c r="BA582" i="1"/>
  <c r="AZ582" i="1"/>
  <c r="AY582" i="1"/>
  <c r="AT582" i="1"/>
  <c r="AR582" i="1"/>
  <c r="AQ582" i="1"/>
  <c r="AJ582" i="1"/>
  <c r="P582" i="1"/>
  <c r="BE581" i="1"/>
  <c r="BD581" i="1"/>
  <c r="BC581" i="1"/>
  <c r="BB581" i="1"/>
  <c r="BA581" i="1"/>
  <c r="AZ581" i="1"/>
  <c r="AY581" i="1"/>
  <c r="AT581" i="1"/>
  <c r="AR581" i="1"/>
  <c r="AQ581" i="1"/>
  <c r="AJ581" i="1"/>
  <c r="P581" i="1"/>
  <c r="BE580" i="1"/>
  <c r="BD580" i="1"/>
  <c r="BC580" i="1"/>
  <c r="BB580" i="1"/>
  <c r="BA580" i="1"/>
  <c r="AZ580" i="1"/>
  <c r="AY580" i="1"/>
  <c r="AT580" i="1"/>
  <c r="AR580" i="1"/>
  <c r="AQ580" i="1"/>
  <c r="AJ580" i="1"/>
  <c r="P580" i="1"/>
  <c r="BE579" i="1"/>
  <c r="BD579" i="1"/>
  <c r="BC579" i="1"/>
  <c r="BB579" i="1"/>
  <c r="BA579" i="1"/>
  <c r="AZ579" i="1"/>
  <c r="AY579" i="1"/>
  <c r="AT579" i="1"/>
  <c r="AR579" i="1"/>
  <c r="AQ579" i="1"/>
  <c r="AJ579" i="1"/>
  <c r="P579" i="1"/>
  <c r="BE578" i="1"/>
  <c r="BD578" i="1"/>
  <c r="BC578" i="1"/>
  <c r="BB578" i="1"/>
  <c r="BA578" i="1"/>
  <c r="AZ578" i="1"/>
  <c r="AY578" i="1"/>
  <c r="AT578" i="1"/>
  <c r="AR578" i="1"/>
  <c r="AQ578" i="1"/>
  <c r="AJ578" i="1"/>
  <c r="P578" i="1"/>
  <c r="BE577" i="1"/>
  <c r="BD577" i="1"/>
  <c r="BC577" i="1"/>
  <c r="BB577" i="1"/>
  <c r="BA577" i="1"/>
  <c r="AZ577" i="1"/>
  <c r="AY577" i="1"/>
  <c r="AT577" i="1"/>
  <c r="AR577" i="1"/>
  <c r="AQ577" i="1"/>
  <c r="AJ577" i="1"/>
  <c r="P577" i="1"/>
  <c r="BE576" i="1"/>
  <c r="BD576" i="1"/>
  <c r="BC576" i="1"/>
  <c r="BB576" i="1"/>
  <c r="BA576" i="1"/>
  <c r="AZ576" i="1"/>
  <c r="AY576" i="1"/>
  <c r="AT576" i="1"/>
  <c r="AR576" i="1"/>
  <c r="AQ576" i="1"/>
  <c r="AJ576" i="1"/>
  <c r="P576" i="1"/>
  <c r="M576" i="1"/>
  <c r="L576" i="1"/>
  <c r="BE575" i="1"/>
  <c r="BD575" i="1"/>
  <c r="BC575" i="1"/>
  <c r="BB575" i="1"/>
  <c r="BA575" i="1"/>
  <c r="AZ575" i="1"/>
  <c r="AY575" i="1"/>
  <c r="AT575" i="1"/>
  <c r="AR575" i="1"/>
  <c r="AQ575" i="1"/>
  <c r="AJ575" i="1"/>
  <c r="P575" i="1"/>
  <c r="BE574" i="1"/>
  <c r="BD574" i="1"/>
  <c r="BC574" i="1"/>
  <c r="BB574" i="1"/>
  <c r="BA574" i="1"/>
  <c r="AZ574" i="1"/>
  <c r="AY574" i="1"/>
  <c r="AT574" i="1"/>
  <c r="AR574" i="1"/>
  <c r="AQ574" i="1"/>
  <c r="AJ574" i="1"/>
  <c r="P574" i="1"/>
  <c r="M574" i="1"/>
  <c r="L574" i="1"/>
  <c r="BE573" i="1"/>
  <c r="BD573" i="1"/>
  <c r="BC573" i="1"/>
  <c r="BB573" i="1"/>
  <c r="BA573" i="1"/>
  <c r="AZ573" i="1"/>
  <c r="AY573" i="1"/>
  <c r="AT573" i="1"/>
  <c r="AR573" i="1"/>
  <c r="AQ573" i="1"/>
  <c r="AJ573" i="1"/>
  <c r="P573" i="1"/>
  <c r="BE572" i="1"/>
  <c r="BD572" i="1"/>
  <c r="BC572" i="1"/>
  <c r="BB572" i="1"/>
  <c r="BA572" i="1"/>
  <c r="AZ572" i="1"/>
  <c r="AY572" i="1"/>
  <c r="AT572" i="1"/>
  <c r="AR572" i="1"/>
  <c r="AQ572" i="1"/>
  <c r="AJ572" i="1"/>
  <c r="P572" i="1"/>
  <c r="BE571" i="1"/>
  <c r="BD571" i="1"/>
  <c r="BC571" i="1"/>
  <c r="BB571" i="1"/>
  <c r="BA571" i="1"/>
  <c r="AZ571" i="1"/>
  <c r="AY571" i="1"/>
  <c r="AT571" i="1"/>
  <c r="AR571" i="1"/>
  <c r="AQ571" i="1"/>
  <c r="AJ571" i="1"/>
  <c r="P571" i="1"/>
  <c r="M571" i="1"/>
  <c r="L571" i="1"/>
  <c r="BE570" i="1"/>
  <c r="BD570" i="1"/>
  <c r="BC570" i="1"/>
  <c r="BB570" i="1"/>
  <c r="BA570" i="1"/>
  <c r="AZ570" i="1"/>
  <c r="AY570" i="1"/>
  <c r="AT570" i="1"/>
  <c r="AR570" i="1"/>
  <c r="AQ570" i="1"/>
  <c r="AJ570" i="1"/>
  <c r="P570" i="1"/>
  <c r="M570" i="1"/>
  <c r="L570" i="1"/>
  <c r="BE569" i="1"/>
  <c r="BD569" i="1"/>
  <c r="BC569" i="1"/>
  <c r="BB569" i="1"/>
  <c r="BA569" i="1"/>
  <c r="AZ569" i="1"/>
  <c r="AY569" i="1"/>
  <c r="AT569" i="1"/>
  <c r="AR569" i="1"/>
  <c r="AQ569" i="1"/>
  <c r="AJ569" i="1"/>
  <c r="P569" i="1"/>
  <c r="BE568" i="1"/>
  <c r="BD568" i="1"/>
  <c r="BC568" i="1"/>
  <c r="BB568" i="1"/>
  <c r="BA568" i="1"/>
  <c r="AZ568" i="1"/>
  <c r="AY568" i="1"/>
  <c r="AT568" i="1"/>
  <c r="AR568" i="1"/>
  <c r="AQ568" i="1"/>
  <c r="AJ568" i="1"/>
  <c r="P568" i="1"/>
  <c r="BE567" i="1"/>
  <c r="BD567" i="1"/>
  <c r="BC567" i="1"/>
  <c r="BB567" i="1"/>
  <c r="BA567" i="1"/>
  <c r="AZ567" i="1"/>
  <c r="AY567" i="1"/>
  <c r="AT567" i="1"/>
  <c r="AR567" i="1"/>
  <c r="AQ567" i="1"/>
  <c r="AJ567" i="1"/>
  <c r="P567" i="1"/>
  <c r="BE566" i="1"/>
  <c r="BD566" i="1"/>
  <c r="BC566" i="1"/>
  <c r="BB566" i="1"/>
  <c r="BA566" i="1"/>
  <c r="AZ566" i="1"/>
  <c r="AY566" i="1"/>
  <c r="AT566" i="1"/>
  <c r="AR566" i="1"/>
  <c r="AQ566" i="1"/>
  <c r="AJ566" i="1"/>
  <c r="P566" i="1"/>
  <c r="BE565" i="1"/>
  <c r="BD565" i="1"/>
  <c r="BC565" i="1"/>
  <c r="BB565" i="1"/>
  <c r="BA565" i="1"/>
  <c r="AZ565" i="1"/>
  <c r="AY565" i="1"/>
  <c r="AT565" i="1"/>
  <c r="AR565" i="1"/>
  <c r="AQ565" i="1"/>
  <c r="AJ565" i="1"/>
  <c r="P565" i="1"/>
  <c r="BE564" i="1"/>
  <c r="BD564" i="1"/>
  <c r="BC564" i="1"/>
  <c r="BB564" i="1"/>
  <c r="BA564" i="1"/>
  <c r="AZ564" i="1"/>
  <c r="AY564" i="1"/>
  <c r="AT564" i="1"/>
  <c r="AR564" i="1"/>
  <c r="AQ564" i="1"/>
  <c r="AJ564" i="1"/>
  <c r="P564" i="1"/>
  <c r="BE563" i="1"/>
  <c r="BD563" i="1"/>
  <c r="BC563" i="1"/>
  <c r="BB563" i="1"/>
  <c r="BA563" i="1"/>
  <c r="AZ563" i="1"/>
  <c r="AY563" i="1"/>
  <c r="AT563" i="1"/>
  <c r="AR563" i="1"/>
  <c r="AQ563" i="1"/>
  <c r="AJ563" i="1"/>
  <c r="P563" i="1"/>
  <c r="M563" i="1"/>
  <c r="L563" i="1"/>
  <c r="BE562" i="1"/>
  <c r="BD562" i="1"/>
  <c r="BC562" i="1"/>
  <c r="BB562" i="1"/>
  <c r="BA562" i="1"/>
  <c r="AZ562" i="1"/>
  <c r="AY562" i="1"/>
  <c r="AT562" i="1"/>
  <c r="AR562" i="1"/>
  <c r="AQ562" i="1"/>
  <c r="AJ562" i="1"/>
  <c r="P562" i="1"/>
  <c r="BE561" i="1"/>
  <c r="BD561" i="1"/>
  <c r="BC561" i="1"/>
  <c r="BB561" i="1"/>
  <c r="BA561" i="1"/>
  <c r="AZ561" i="1"/>
  <c r="AY561" i="1"/>
  <c r="AT561" i="1"/>
  <c r="AR561" i="1"/>
  <c r="AQ561" i="1"/>
  <c r="AJ561" i="1"/>
  <c r="P561" i="1"/>
  <c r="M561" i="1"/>
  <c r="L561" i="1"/>
  <c r="BE560" i="1"/>
  <c r="BD560" i="1"/>
  <c r="BC560" i="1"/>
  <c r="BB560" i="1"/>
  <c r="BA560" i="1"/>
  <c r="AZ560" i="1"/>
  <c r="AY560" i="1"/>
  <c r="AT560" i="1"/>
  <c r="AR560" i="1"/>
  <c r="AQ560" i="1"/>
  <c r="AJ560" i="1"/>
  <c r="P560" i="1"/>
  <c r="BE559" i="1"/>
  <c r="BD559" i="1"/>
  <c r="BC559" i="1"/>
  <c r="BB559" i="1"/>
  <c r="BA559" i="1"/>
  <c r="AZ559" i="1"/>
  <c r="AY559" i="1"/>
  <c r="AT559" i="1"/>
  <c r="AR559" i="1"/>
  <c r="AQ559" i="1"/>
  <c r="AJ559" i="1"/>
  <c r="P559" i="1"/>
  <c r="BE558" i="1"/>
  <c r="BD558" i="1"/>
  <c r="BC558" i="1"/>
  <c r="BB558" i="1"/>
  <c r="BA558" i="1"/>
  <c r="AZ558" i="1"/>
  <c r="AY558" i="1"/>
  <c r="AT558" i="1"/>
  <c r="AR558" i="1"/>
  <c r="AQ558" i="1"/>
  <c r="AJ558" i="1"/>
  <c r="P558" i="1"/>
  <c r="BE557" i="1"/>
  <c r="BD557" i="1"/>
  <c r="BC557" i="1"/>
  <c r="BB557" i="1"/>
  <c r="BA557" i="1"/>
  <c r="AZ557" i="1"/>
  <c r="AY557" i="1"/>
  <c r="AT557" i="1"/>
  <c r="AR557" i="1"/>
  <c r="AQ557" i="1"/>
  <c r="AJ557" i="1"/>
  <c r="P557" i="1"/>
  <c r="M557" i="1"/>
  <c r="L557" i="1"/>
  <c r="BE556" i="1"/>
  <c r="BD556" i="1"/>
  <c r="BC556" i="1"/>
  <c r="BB556" i="1"/>
  <c r="BA556" i="1"/>
  <c r="AZ556" i="1"/>
  <c r="AY556" i="1"/>
  <c r="AT556" i="1"/>
  <c r="AR556" i="1"/>
  <c r="AQ556" i="1"/>
  <c r="AJ556" i="1"/>
  <c r="P556" i="1"/>
  <c r="BE555" i="1"/>
  <c r="BD555" i="1"/>
  <c r="BC555" i="1"/>
  <c r="BB555" i="1"/>
  <c r="BA555" i="1"/>
  <c r="AZ555" i="1"/>
  <c r="AY555" i="1"/>
  <c r="AT555" i="1"/>
  <c r="AR555" i="1"/>
  <c r="AQ555" i="1"/>
  <c r="AJ555" i="1"/>
  <c r="P555" i="1"/>
  <c r="M555" i="1"/>
  <c r="L555" i="1"/>
  <c r="BE554" i="1"/>
  <c r="BD554" i="1"/>
  <c r="BC554" i="1"/>
  <c r="BB554" i="1"/>
  <c r="BA554" i="1"/>
  <c r="AZ554" i="1"/>
  <c r="AY554" i="1"/>
  <c r="AT554" i="1"/>
  <c r="AR554" i="1"/>
  <c r="AQ554" i="1"/>
  <c r="AJ554" i="1"/>
  <c r="P554" i="1"/>
  <c r="M554" i="1"/>
  <c r="L554" i="1"/>
  <c r="BE553" i="1"/>
  <c r="BD553" i="1"/>
  <c r="BC553" i="1"/>
  <c r="BB553" i="1"/>
  <c r="BA553" i="1"/>
  <c r="AZ553" i="1"/>
  <c r="AY553" i="1"/>
  <c r="AT553" i="1"/>
  <c r="AR553" i="1"/>
  <c r="AQ553" i="1"/>
  <c r="AJ553" i="1"/>
  <c r="P553" i="1"/>
  <c r="M553" i="1"/>
  <c r="L553" i="1"/>
  <c r="BE552" i="1"/>
  <c r="BD552" i="1"/>
  <c r="BC552" i="1"/>
  <c r="BB552" i="1"/>
  <c r="BA552" i="1"/>
  <c r="AZ552" i="1"/>
  <c r="AY552" i="1"/>
  <c r="AT552" i="1"/>
  <c r="AR552" i="1"/>
  <c r="AQ552" i="1"/>
  <c r="AJ552" i="1"/>
  <c r="P552" i="1"/>
  <c r="BE551" i="1"/>
  <c r="BD551" i="1"/>
  <c r="BC551" i="1"/>
  <c r="BB551" i="1"/>
  <c r="BA551" i="1"/>
  <c r="AZ551" i="1"/>
  <c r="AY551" i="1"/>
  <c r="AT551" i="1"/>
  <c r="AR551" i="1"/>
  <c r="AQ551" i="1"/>
  <c r="AJ551" i="1"/>
  <c r="P551" i="1"/>
  <c r="M551" i="1"/>
  <c r="L551" i="1"/>
  <c r="BE550" i="1"/>
  <c r="BD550" i="1"/>
  <c r="BC550" i="1"/>
  <c r="BB550" i="1"/>
  <c r="BA550" i="1"/>
  <c r="AZ550" i="1"/>
  <c r="AY550" i="1"/>
  <c r="AT550" i="1"/>
  <c r="AR550" i="1"/>
  <c r="AQ550" i="1"/>
  <c r="AJ550" i="1"/>
  <c r="P550" i="1"/>
  <c r="M550" i="1"/>
  <c r="L550" i="1"/>
  <c r="BE549" i="1"/>
  <c r="BD549" i="1"/>
  <c r="BC549" i="1"/>
  <c r="BB549" i="1"/>
  <c r="BA549" i="1"/>
  <c r="AZ549" i="1"/>
  <c r="AY549" i="1"/>
  <c r="AT549" i="1"/>
  <c r="AR549" i="1"/>
  <c r="AQ549" i="1"/>
  <c r="AJ549" i="1"/>
  <c r="P549" i="1"/>
  <c r="M549" i="1"/>
  <c r="L549" i="1"/>
  <c r="BE548" i="1"/>
  <c r="BD548" i="1"/>
  <c r="BC548" i="1"/>
  <c r="BB548" i="1"/>
  <c r="BA548" i="1"/>
  <c r="AZ548" i="1"/>
  <c r="AY548" i="1"/>
  <c r="AT548" i="1"/>
  <c r="AR548" i="1"/>
  <c r="AQ548" i="1"/>
  <c r="AJ548" i="1"/>
  <c r="P548" i="1"/>
  <c r="BE547" i="1"/>
  <c r="BD547" i="1"/>
  <c r="BC547" i="1"/>
  <c r="BB547" i="1"/>
  <c r="BA547" i="1"/>
  <c r="AZ547" i="1"/>
  <c r="AY547" i="1"/>
  <c r="AT547" i="1"/>
  <c r="AR547" i="1"/>
  <c r="AQ547" i="1"/>
  <c r="AJ547" i="1"/>
  <c r="P547" i="1"/>
  <c r="M547" i="1"/>
  <c r="L547" i="1"/>
  <c r="BE546" i="1"/>
  <c r="BD546" i="1"/>
  <c r="BC546" i="1"/>
  <c r="BB546" i="1"/>
  <c r="BA546" i="1"/>
  <c r="AZ546" i="1"/>
  <c r="AY546" i="1"/>
  <c r="AT546" i="1"/>
  <c r="AR546" i="1"/>
  <c r="AQ546" i="1"/>
  <c r="AJ546" i="1"/>
  <c r="P546" i="1"/>
  <c r="M546" i="1"/>
  <c r="L546" i="1"/>
  <c r="BE545" i="1"/>
  <c r="BD545" i="1"/>
  <c r="BC545" i="1"/>
  <c r="BB545" i="1"/>
  <c r="BA545" i="1"/>
  <c r="AZ545" i="1"/>
  <c r="AY545" i="1"/>
  <c r="AT545" i="1"/>
  <c r="AR545" i="1"/>
  <c r="AQ545" i="1"/>
  <c r="AJ545" i="1"/>
  <c r="P545" i="1"/>
  <c r="M545" i="1"/>
  <c r="L545" i="1"/>
  <c r="BE544" i="1"/>
  <c r="BD544" i="1"/>
  <c r="BC544" i="1"/>
  <c r="BB544" i="1"/>
  <c r="BA544" i="1"/>
  <c r="AZ544" i="1"/>
  <c r="AY544" i="1"/>
  <c r="AT544" i="1"/>
  <c r="AR544" i="1"/>
  <c r="AQ544" i="1"/>
  <c r="AJ544" i="1"/>
  <c r="P544" i="1"/>
  <c r="BE543" i="1"/>
  <c r="BD543" i="1"/>
  <c r="BC543" i="1"/>
  <c r="BB543" i="1"/>
  <c r="BA543" i="1"/>
  <c r="AZ543" i="1"/>
  <c r="AY543" i="1"/>
  <c r="AT543" i="1"/>
  <c r="AR543" i="1"/>
  <c r="AQ543" i="1"/>
  <c r="AJ543" i="1"/>
  <c r="P543" i="1"/>
  <c r="BE542" i="1"/>
  <c r="BD542" i="1"/>
  <c r="BC542" i="1"/>
  <c r="BB542" i="1"/>
  <c r="BA542" i="1"/>
  <c r="AZ542" i="1"/>
  <c r="AY542" i="1"/>
  <c r="AT542" i="1"/>
  <c r="AR542" i="1"/>
  <c r="AQ542" i="1"/>
  <c r="AJ542" i="1"/>
  <c r="P542" i="1"/>
  <c r="BE541" i="1"/>
  <c r="BD541" i="1"/>
  <c r="BC541" i="1"/>
  <c r="BB541" i="1"/>
  <c r="BA541" i="1"/>
  <c r="AZ541" i="1"/>
  <c r="AY541" i="1"/>
  <c r="AT541" i="1"/>
  <c r="AR541" i="1"/>
  <c r="AQ541" i="1"/>
  <c r="AJ541" i="1"/>
  <c r="P541" i="1"/>
  <c r="M541" i="1"/>
  <c r="L541" i="1"/>
  <c r="BE540" i="1"/>
  <c r="BD540" i="1"/>
  <c r="BC540" i="1"/>
  <c r="BB540" i="1"/>
  <c r="BA540" i="1"/>
  <c r="AZ540" i="1"/>
  <c r="AY540" i="1"/>
  <c r="AT540" i="1"/>
  <c r="AR540" i="1"/>
  <c r="AQ540" i="1"/>
  <c r="AJ540" i="1"/>
  <c r="P540" i="1"/>
  <c r="M540" i="1"/>
  <c r="L540" i="1"/>
  <c r="BE539" i="1"/>
  <c r="BD539" i="1"/>
  <c r="BC539" i="1"/>
  <c r="BB539" i="1"/>
  <c r="BA539" i="1"/>
  <c r="AZ539" i="1"/>
  <c r="AY539" i="1"/>
  <c r="AT539" i="1"/>
  <c r="AR539" i="1"/>
  <c r="AQ539" i="1"/>
  <c r="AJ539" i="1"/>
  <c r="P539" i="1"/>
  <c r="BE538" i="1"/>
  <c r="BD538" i="1"/>
  <c r="BC538" i="1"/>
  <c r="BB538" i="1"/>
  <c r="BA538" i="1"/>
  <c r="AZ538" i="1"/>
  <c r="AY538" i="1"/>
  <c r="AT538" i="1"/>
  <c r="AR538" i="1"/>
  <c r="AQ538" i="1"/>
  <c r="AJ538" i="1"/>
  <c r="P538" i="1"/>
  <c r="BE537" i="1"/>
  <c r="BD537" i="1"/>
  <c r="BC537" i="1"/>
  <c r="BB537" i="1"/>
  <c r="BA537" i="1"/>
  <c r="AZ537" i="1"/>
  <c r="AY537" i="1"/>
  <c r="AT537" i="1"/>
  <c r="AR537" i="1"/>
  <c r="AQ537" i="1"/>
  <c r="AJ537" i="1"/>
  <c r="P537" i="1"/>
  <c r="M537" i="1"/>
  <c r="L537" i="1"/>
  <c r="BE536" i="1"/>
  <c r="BD536" i="1"/>
  <c r="BC536" i="1"/>
  <c r="BB536" i="1"/>
  <c r="BA536" i="1"/>
  <c r="AZ536" i="1"/>
  <c r="AY536" i="1"/>
  <c r="AT536" i="1"/>
  <c r="AR536" i="1"/>
  <c r="AQ536" i="1"/>
  <c r="AJ536" i="1"/>
  <c r="P536" i="1"/>
  <c r="BE535" i="1"/>
  <c r="BD535" i="1"/>
  <c r="BC535" i="1"/>
  <c r="BB535" i="1"/>
  <c r="BA535" i="1"/>
  <c r="AZ535" i="1"/>
  <c r="AY535" i="1"/>
  <c r="AT535" i="1"/>
  <c r="AR535" i="1"/>
  <c r="AQ535" i="1"/>
  <c r="AJ535" i="1"/>
  <c r="P535" i="1"/>
  <c r="M535" i="1"/>
  <c r="L535" i="1"/>
  <c r="BE534" i="1"/>
  <c r="BD534" i="1"/>
  <c r="BC534" i="1"/>
  <c r="BB534" i="1"/>
  <c r="BA534" i="1"/>
  <c r="AZ534" i="1"/>
  <c r="AY534" i="1"/>
  <c r="AT534" i="1"/>
  <c r="AR534" i="1"/>
  <c r="AQ534" i="1"/>
  <c r="AJ534" i="1"/>
  <c r="P534" i="1"/>
  <c r="BE533" i="1"/>
  <c r="BD533" i="1"/>
  <c r="BC533" i="1"/>
  <c r="BB533" i="1"/>
  <c r="BA533" i="1"/>
  <c r="AZ533" i="1"/>
  <c r="AY533" i="1"/>
  <c r="AT533" i="1"/>
  <c r="AR533" i="1"/>
  <c r="AQ533" i="1"/>
  <c r="AJ533" i="1"/>
  <c r="P533" i="1"/>
  <c r="BE532" i="1"/>
  <c r="BD532" i="1"/>
  <c r="BC532" i="1"/>
  <c r="BB532" i="1"/>
  <c r="BA532" i="1"/>
  <c r="AZ532" i="1"/>
  <c r="AY532" i="1"/>
  <c r="AT532" i="1"/>
  <c r="AR532" i="1"/>
  <c r="AQ532" i="1"/>
  <c r="AJ532" i="1"/>
  <c r="P532" i="1"/>
  <c r="BE531" i="1"/>
  <c r="BD531" i="1"/>
  <c r="BC531" i="1"/>
  <c r="BB531" i="1"/>
  <c r="BA531" i="1"/>
  <c r="AZ531" i="1"/>
  <c r="AY531" i="1"/>
  <c r="AT531" i="1"/>
  <c r="AR531" i="1"/>
  <c r="AQ531" i="1"/>
  <c r="AJ531" i="1"/>
  <c r="P531" i="1"/>
  <c r="M531" i="1"/>
  <c r="L531" i="1"/>
  <c r="BE530" i="1"/>
  <c r="BD530" i="1"/>
  <c r="BC530" i="1"/>
  <c r="BB530" i="1"/>
  <c r="BA530" i="1"/>
  <c r="AZ530" i="1"/>
  <c r="AY530" i="1"/>
  <c r="AT530" i="1"/>
  <c r="AR530" i="1"/>
  <c r="AQ530" i="1"/>
  <c r="AJ530" i="1"/>
  <c r="P530" i="1"/>
  <c r="M530" i="1"/>
  <c r="L530" i="1"/>
  <c r="BE529" i="1"/>
  <c r="BD529" i="1"/>
  <c r="BC529" i="1"/>
  <c r="BB529" i="1"/>
  <c r="BA529" i="1"/>
  <c r="AZ529" i="1"/>
  <c r="AY529" i="1"/>
  <c r="AT529" i="1"/>
  <c r="AR529" i="1"/>
  <c r="AQ529" i="1"/>
  <c r="AJ529" i="1"/>
  <c r="P529" i="1"/>
  <c r="M529" i="1"/>
  <c r="L529" i="1"/>
  <c r="BE528" i="1"/>
  <c r="BD528" i="1"/>
  <c r="BC528" i="1"/>
  <c r="BB528" i="1"/>
  <c r="BA528" i="1"/>
  <c r="AZ528" i="1"/>
  <c r="AY528" i="1"/>
  <c r="AT528" i="1"/>
  <c r="AR528" i="1"/>
  <c r="AQ528" i="1"/>
  <c r="AJ528" i="1"/>
  <c r="P528" i="1"/>
  <c r="M528" i="1"/>
  <c r="L528" i="1"/>
  <c r="BE527" i="1"/>
  <c r="BD527" i="1"/>
  <c r="BC527" i="1"/>
  <c r="BB527" i="1"/>
  <c r="BA527" i="1"/>
  <c r="AZ527" i="1"/>
  <c r="AY527" i="1"/>
  <c r="AT527" i="1"/>
  <c r="AR527" i="1"/>
  <c r="AQ527" i="1"/>
  <c r="AJ527" i="1"/>
  <c r="P527" i="1"/>
  <c r="M527" i="1"/>
  <c r="L527" i="1"/>
  <c r="BE526" i="1"/>
  <c r="BD526" i="1"/>
  <c r="BC526" i="1"/>
  <c r="BB526" i="1"/>
  <c r="BA526" i="1"/>
  <c r="AZ526" i="1"/>
  <c r="AY526" i="1"/>
  <c r="AT526" i="1"/>
  <c r="AR526" i="1"/>
  <c r="AQ526" i="1"/>
  <c r="AJ526" i="1"/>
  <c r="P526" i="1"/>
  <c r="M526" i="1"/>
  <c r="L526" i="1"/>
  <c r="BE525" i="1"/>
  <c r="BD525" i="1"/>
  <c r="BC525" i="1"/>
  <c r="BB525" i="1"/>
  <c r="BA525" i="1"/>
  <c r="AZ525" i="1"/>
  <c r="AY525" i="1"/>
  <c r="AT525" i="1"/>
  <c r="AR525" i="1"/>
  <c r="AQ525" i="1"/>
  <c r="AJ525" i="1"/>
  <c r="P525" i="1"/>
  <c r="M525" i="1"/>
  <c r="L525" i="1"/>
  <c r="BE524" i="1"/>
  <c r="BD524" i="1"/>
  <c r="BC524" i="1"/>
  <c r="BB524" i="1"/>
  <c r="BA524" i="1"/>
  <c r="AZ524" i="1"/>
  <c r="AY524" i="1"/>
  <c r="AT524" i="1"/>
  <c r="AR524" i="1"/>
  <c r="AQ524" i="1"/>
  <c r="AJ524" i="1"/>
  <c r="P524" i="1"/>
  <c r="M524" i="1"/>
  <c r="L524" i="1"/>
  <c r="BE523" i="1"/>
  <c r="BD523" i="1"/>
  <c r="BC523" i="1"/>
  <c r="BB523" i="1"/>
  <c r="BA523" i="1"/>
  <c r="AZ523" i="1"/>
  <c r="AY523" i="1"/>
  <c r="AT523" i="1"/>
  <c r="AR523" i="1"/>
  <c r="AQ523" i="1"/>
  <c r="AJ523" i="1"/>
  <c r="P523" i="1"/>
  <c r="BE522" i="1"/>
  <c r="BD522" i="1"/>
  <c r="BC522" i="1"/>
  <c r="BB522" i="1"/>
  <c r="BA522" i="1"/>
  <c r="AZ522" i="1"/>
  <c r="AY522" i="1"/>
  <c r="AT522" i="1"/>
  <c r="AR522" i="1"/>
  <c r="AQ522" i="1"/>
  <c r="AJ522" i="1"/>
  <c r="P522" i="1"/>
  <c r="M522" i="1"/>
  <c r="L522" i="1"/>
  <c r="BE521" i="1"/>
  <c r="BD521" i="1"/>
  <c r="BC521" i="1"/>
  <c r="BB521" i="1"/>
  <c r="BA521" i="1"/>
  <c r="AZ521" i="1"/>
  <c r="AY521" i="1"/>
  <c r="AT521" i="1"/>
  <c r="AR521" i="1"/>
  <c r="AQ521" i="1"/>
  <c r="AJ521" i="1"/>
  <c r="P521" i="1"/>
  <c r="M521" i="1"/>
  <c r="L521" i="1"/>
  <c r="BE520" i="1"/>
  <c r="BD520" i="1"/>
  <c r="BC520" i="1"/>
  <c r="BB520" i="1"/>
  <c r="BA520" i="1"/>
  <c r="AZ520" i="1"/>
  <c r="AY520" i="1"/>
  <c r="AT520" i="1"/>
  <c r="AR520" i="1"/>
  <c r="AQ520" i="1"/>
  <c r="AJ520" i="1"/>
  <c r="P520" i="1"/>
  <c r="BE519" i="1"/>
  <c r="BD519" i="1"/>
  <c r="BC519" i="1"/>
  <c r="BB519" i="1"/>
  <c r="BA519" i="1"/>
  <c r="AZ519" i="1"/>
  <c r="AY519" i="1"/>
  <c r="AT519" i="1"/>
  <c r="AR519" i="1"/>
  <c r="AQ519" i="1"/>
  <c r="AJ519" i="1"/>
  <c r="P519" i="1"/>
  <c r="M519" i="1"/>
  <c r="L519" i="1"/>
  <c r="BE518" i="1"/>
  <c r="BD518" i="1"/>
  <c r="BC518" i="1"/>
  <c r="BB518" i="1"/>
  <c r="BA518" i="1"/>
  <c r="AZ518" i="1"/>
  <c r="AY518" i="1"/>
  <c r="AT518" i="1"/>
  <c r="AR518" i="1"/>
  <c r="AQ518" i="1"/>
  <c r="AJ518" i="1"/>
  <c r="P518" i="1"/>
  <c r="M518" i="1"/>
  <c r="L518" i="1"/>
  <c r="BE517" i="1"/>
  <c r="BD517" i="1"/>
  <c r="BC517" i="1"/>
  <c r="BB517" i="1"/>
  <c r="BA517" i="1"/>
  <c r="AZ517" i="1"/>
  <c r="AY517" i="1"/>
  <c r="AT517" i="1"/>
  <c r="AR517" i="1"/>
  <c r="AQ517" i="1"/>
  <c r="AJ517" i="1"/>
  <c r="P517" i="1"/>
  <c r="BE516" i="1"/>
  <c r="BD516" i="1"/>
  <c r="BC516" i="1"/>
  <c r="BB516" i="1"/>
  <c r="BA516" i="1"/>
  <c r="AZ516" i="1"/>
  <c r="AY516" i="1"/>
  <c r="AT516" i="1"/>
  <c r="AR516" i="1"/>
  <c r="AQ516" i="1"/>
  <c r="AJ516" i="1"/>
  <c r="P516" i="1"/>
  <c r="BE515" i="1"/>
  <c r="BD515" i="1"/>
  <c r="BC515" i="1"/>
  <c r="BB515" i="1"/>
  <c r="BA515" i="1"/>
  <c r="AZ515" i="1"/>
  <c r="AY515" i="1"/>
  <c r="AT515" i="1"/>
  <c r="AR515" i="1"/>
  <c r="AQ515" i="1"/>
  <c r="AJ515" i="1"/>
  <c r="P515" i="1"/>
  <c r="BE514" i="1"/>
  <c r="BD514" i="1"/>
  <c r="BC514" i="1"/>
  <c r="BB514" i="1"/>
  <c r="BA514" i="1"/>
  <c r="AZ514" i="1"/>
  <c r="AY514" i="1"/>
  <c r="AT514" i="1"/>
  <c r="AR514" i="1"/>
  <c r="AQ514" i="1"/>
  <c r="AJ514" i="1"/>
  <c r="P514" i="1"/>
  <c r="BE513" i="1"/>
  <c r="BD513" i="1"/>
  <c r="BC513" i="1"/>
  <c r="BB513" i="1"/>
  <c r="BA513" i="1"/>
  <c r="AZ513" i="1"/>
  <c r="AY513" i="1"/>
  <c r="AT513" i="1"/>
  <c r="AR513" i="1"/>
  <c r="AQ513" i="1"/>
  <c r="AJ513" i="1"/>
  <c r="P513" i="1"/>
  <c r="BE512" i="1"/>
  <c r="BD512" i="1"/>
  <c r="BC512" i="1"/>
  <c r="BB512" i="1"/>
  <c r="BA512" i="1"/>
  <c r="AZ512" i="1"/>
  <c r="AY512" i="1"/>
  <c r="AT512" i="1"/>
  <c r="AR512" i="1"/>
  <c r="AQ512" i="1"/>
  <c r="AJ512" i="1"/>
  <c r="P512" i="1"/>
  <c r="BE511" i="1"/>
  <c r="BD511" i="1"/>
  <c r="BC511" i="1"/>
  <c r="BB511" i="1"/>
  <c r="BA511" i="1"/>
  <c r="AZ511" i="1"/>
  <c r="AY511" i="1"/>
  <c r="AT511" i="1"/>
  <c r="AR511" i="1"/>
  <c r="AQ511" i="1"/>
  <c r="AJ511" i="1"/>
  <c r="P511" i="1"/>
  <c r="M511" i="1"/>
  <c r="L511" i="1"/>
  <c r="BE510" i="1"/>
  <c r="BD510" i="1"/>
  <c r="BC510" i="1"/>
  <c r="BB510" i="1"/>
  <c r="BA510" i="1"/>
  <c r="AZ510" i="1"/>
  <c r="AY510" i="1"/>
  <c r="AT510" i="1"/>
  <c r="AR510" i="1"/>
  <c r="AQ510" i="1"/>
  <c r="AJ510" i="1"/>
  <c r="P510" i="1"/>
  <c r="BE509" i="1"/>
  <c r="BD509" i="1"/>
  <c r="BC509" i="1"/>
  <c r="BB509" i="1"/>
  <c r="BA509" i="1"/>
  <c r="AZ509" i="1"/>
  <c r="AY509" i="1"/>
  <c r="AT509" i="1"/>
  <c r="AR509" i="1"/>
  <c r="AQ509" i="1"/>
  <c r="AJ509" i="1"/>
  <c r="P509" i="1"/>
  <c r="M509" i="1"/>
  <c r="L509" i="1"/>
  <c r="BE508" i="1"/>
  <c r="BD508" i="1"/>
  <c r="BC508" i="1"/>
  <c r="BB508" i="1"/>
  <c r="BA508" i="1"/>
  <c r="AZ508" i="1"/>
  <c r="AY508" i="1"/>
  <c r="AT508" i="1"/>
  <c r="AR508" i="1"/>
  <c r="AQ508" i="1"/>
  <c r="AJ508" i="1"/>
  <c r="P508" i="1"/>
  <c r="M508" i="1"/>
  <c r="L508" i="1"/>
  <c r="BE507" i="1"/>
  <c r="BD507" i="1"/>
  <c r="BC507" i="1"/>
  <c r="BB507" i="1"/>
  <c r="BA507" i="1"/>
  <c r="AZ507" i="1"/>
  <c r="AY507" i="1"/>
  <c r="AT507" i="1"/>
  <c r="AR507" i="1"/>
  <c r="AQ507" i="1"/>
  <c r="AJ507" i="1"/>
  <c r="P507" i="1"/>
  <c r="M507" i="1"/>
  <c r="L507" i="1"/>
  <c r="BE506" i="1"/>
  <c r="BD506" i="1"/>
  <c r="BC506" i="1"/>
  <c r="BB506" i="1"/>
  <c r="BA506" i="1"/>
  <c r="AZ506" i="1"/>
  <c r="AY506" i="1"/>
  <c r="AT506" i="1"/>
  <c r="AR506" i="1"/>
  <c r="AQ506" i="1"/>
  <c r="AJ506" i="1"/>
  <c r="P506" i="1"/>
  <c r="M506" i="1"/>
  <c r="L506" i="1"/>
  <c r="BE505" i="1"/>
  <c r="BD505" i="1"/>
  <c r="BC505" i="1"/>
  <c r="BB505" i="1"/>
  <c r="BA505" i="1"/>
  <c r="AZ505" i="1"/>
  <c r="AY505" i="1"/>
  <c r="AT505" i="1"/>
  <c r="AR505" i="1"/>
  <c r="AQ505" i="1"/>
  <c r="AJ505" i="1"/>
  <c r="P505" i="1"/>
  <c r="M505" i="1"/>
  <c r="L505" i="1"/>
  <c r="BE504" i="1"/>
  <c r="BD504" i="1"/>
  <c r="BC504" i="1"/>
  <c r="BB504" i="1"/>
  <c r="BA504" i="1"/>
  <c r="AZ504" i="1"/>
  <c r="AY504" i="1"/>
  <c r="AT504" i="1"/>
  <c r="AR504" i="1"/>
  <c r="AQ504" i="1"/>
  <c r="AJ504" i="1"/>
  <c r="P504" i="1"/>
  <c r="M504" i="1"/>
  <c r="L504" i="1"/>
  <c r="BE503" i="1"/>
  <c r="BD503" i="1"/>
  <c r="BC503" i="1"/>
  <c r="BB503" i="1"/>
  <c r="BA503" i="1"/>
  <c r="AZ503" i="1"/>
  <c r="AY503" i="1"/>
  <c r="AT503" i="1"/>
  <c r="AR503" i="1"/>
  <c r="AQ503" i="1"/>
  <c r="AJ503" i="1"/>
  <c r="P503" i="1"/>
  <c r="M503" i="1"/>
  <c r="L503" i="1"/>
  <c r="BE502" i="1"/>
  <c r="BD502" i="1"/>
  <c r="BC502" i="1"/>
  <c r="BB502" i="1"/>
  <c r="BA502" i="1"/>
  <c r="AZ502" i="1"/>
  <c r="AY502" i="1"/>
  <c r="AT502" i="1"/>
  <c r="AR502" i="1"/>
  <c r="AQ502" i="1"/>
  <c r="AJ502" i="1"/>
  <c r="P502" i="1"/>
  <c r="M502" i="1"/>
  <c r="L502" i="1"/>
  <c r="BE501" i="1"/>
  <c r="BD501" i="1"/>
  <c r="BC501" i="1"/>
  <c r="BB501" i="1"/>
  <c r="BA501" i="1"/>
  <c r="AZ501" i="1"/>
  <c r="AY501" i="1"/>
  <c r="AT501" i="1"/>
  <c r="AR501" i="1"/>
  <c r="AQ501" i="1"/>
  <c r="AJ501" i="1"/>
  <c r="P501" i="1"/>
  <c r="M501" i="1"/>
  <c r="L501" i="1"/>
  <c r="BE500" i="1"/>
  <c r="BD500" i="1"/>
  <c r="BC500" i="1"/>
  <c r="BB500" i="1"/>
  <c r="BA500" i="1"/>
  <c r="AZ500" i="1"/>
  <c r="AY500" i="1"/>
  <c r="AT500" i="1"/>
  <c r="AR500" i="1"/>
  <c r="AQ500" i="1"/>
  <c r="AJ500" i="1"/>
  <c r="P500" i="1"/>
  <c r="M500" i="1"/>
  <c r="L500" i="1"/>
  <c r="BE499" i="1"/>
  <c r="BD499" i="1"/>
  <c r="BC499" i="1"/>
  <c r="BB499" i="1"/>
  <c r="BA499" i="1"/>
  <c r="AZ499" i="1"/>
  <c r="AY499" i="1"/>
  <c r="AT499" i="1"/>
  <c r="AR499" i="1"/>
  <c r="AQ499" i="1"/>
  <c r="AJ499" i="1"/>
  <c r="P499" i="1"/>
  <c r="BE498" i="1"/>
  <c r="BD498" i="1"/>
  <c r="BC498" i="1"/>
  <c r="BB498" i="1"/>
  <c r="BA498" i="1"/>
  <c r="AZ498" i="1"/>
  <c r="AY498" i="1"/>
  <c r="AT498" i="1"/>
  <c r="AR498" i="1"/>
  <c r="AQ498" i="1"/>
  <c r="AJ498" i="1"/>
  <c r="P498" i="1"/>
  <c r="BE497" i="1"/>
  <c r="BD497" i="1"/>
  <c r="BC497" i="1"/>
  <c r="BB497" i="1"/>
  <c r="BA497" i="1"/>
  <c r="AZ497" i="1"/>
  <c r="AY497" i="1"/>
  <c r="AT497" i="1"/>
  <c r="AR497" i="1"/>
  <c r="AQ497" i="1"/>
  <c r="AJ497" i="1"/>
  <c r="P497" i="1"/>
  <c r="M497" i="1"/>
  <c r="L497" i="1"/>
  <c r="BE496" i="1"/>
  <c r="BD496" i="1"/>
  <c r="BC496" i="1"/>
  <c r="BB496" i="1"/>
  <c r="BA496" i="1"/>
  <c r="AZ496" i="1"/>
  <c r="AY496" i="1"/>
  <c r="AT496" i="1"/>
  <c r="AR496" i="1"/>
  <c r="AQ496" i="1"/>
  <c r="AJ496" i="1"/>
  <c r="P496" i="1"/>
  <c r="M496" i="1"/>
  <c r="L496" i="1"/>
  <c r="BE495" i="1"/>
  <c r="BD495" i="1"/>
  <c r="BC495" i="1"/>
  <c r="BB495" i="1"/>
  <c r="BA495" i="1"/>
  <c r="AZ495" i="1"/>
  <c r="AY495" i="1"/>
  <c r="AT495" i="1"/>
  <c r="AR495" i="1"/>
  <c r="AQ495" i="1"/>
  <c r="AJ495" i="1"/>
  <c r="P495" i="1"/>
  <c r="M495" i="1"/>
  <c r="L495" i="1"/>
  <c r="BE494" i="1"/>
  <c r="BD494" i="1"/>
  <c r="BC494" i="1"/>
  <c r="BB494" i="1"/>
  <c r="BA494" i="1"/>
  <c r="AZ494" i="1"/>
  <c r="AY494" i="1"/>
  <c r="AT494" i="1"/>
  <c r="AR494" i="1"/>
  <c r="AQ494" i="1"/>
  <c r="AJ494" i="1"/>
  <c r="P494" i="1"/>
  <c r="M494" i="1"/>
  <c r="L494" i="1"/>
  <c r="BE493" i="1"/>
  <c r="BD493" i="1"/>
  <c r="BC493" i="1"/>
  <c r="BB493" i="1"/>
  <c r="BA493" i="1"/>
  <c r="AZ493" i="1"/>
  <c r="AY493" i="1"/>
  <c r="AT493" i="1"/>
  <c r="AR493" i="1"/>
  <c r="AQ493" i="1"/>
  <c r="AJ493" i="1"/>
  <c r="P493" i="1"/>
  <c r="M493" i="1"/>
  <c r="L493" i="1"/>
  <c r="BE492" i="1"/>
  <c r="BD492" i="1"/>
  <c r="BC492" i="1"/>
  <c r="BB492" i="1"/>
  <c r="BA492" i="1"/>
  <c r="AZ492" i="1"/>
  <c r="AY492" i="1"/>
  <c r="AT492" i="1"/>
  <c r="AR492" i="1"/>
  <c r="AQ492" i="1"/>
  <c r="AJ492" i="1"/>
  <c r="P492" i="1"/>
  <c r="M492" i="1"/>
  <c r="L492" i="1"/>
  <c r="BE491" i="1"/>
  <c r="BD491" i="1"/>
  <c r="BC491" i="1"/>
  <c r="BB491" i="1"/>
  <c r="BA491" i="1"/>
  <c r="AZ491" i="1"/>
  <c r="AY491" i="1"/>
  <c r="AT491" i="1"/>
  <c r="AR491" i="1"/>
  <c r="AQ491" i="1"/>
  <c r="AJ491" i="1"/>
  <c r="P491" i="1"/>
  <c r="M491" i="1"/>
  <c r="L491" i="1"/>
  <c r="BE490" i="1"/>
  <c r="BD490" i="1"/>
  <c r="BC490" i="1"/>
  <c r="BB490" i="1"/>
  <c r="BA490" i="1"/>
  <c r="AZ490" i="1"/>
  <c r="AY490" i="1"/>
  <c r="AT490" i="1"/>
  <c r="AR490" i="1"/>
  <c r="AQ490" i="1"/>
  <c r="AJ490" i="1"/>
  <c r="P490" i="1"/>
  <c r="BE489" i="1"/>
  <c r="BD489" i="1"/>
  <c r="BC489" i="1"/>
  <c r="BB489" i="1"/>
  <c r="BA489" i="1"/>
  <c r="AZ489" i="1"/>
  <c r="AY489" i="1"/>
  <c r="AT489" i="1"/>
  <c r="AR489" i="1"/>
  <c r="AQ489" i="1"/>
  <c r="AJ489" i="1"/>
  <c r="P489" i="1"/>
  <c r="M489" i="1"/>
  <c r="L489" i="1"/>
  <c r="BE488" i="1"/>
  <c r="BD488" i="1"/>
  <c r="BC488" i="1"/>
  <c r="BB488" i="1"/>
  <c r="BA488" i="1"/>
  <c r="AZ488" i="1"/>
  <c r="AY488" i="1"/>
  <c r="AT488" i="1"/>
  <c r="AR488" i="1"/>
  <c r="AQ488" i="1"/>
  <c r="AJ488" i="1"/>
  <c r="P488" i="1"/>
  <c r="M488" i="1"/>
  <c r="L488" i="1"/>
  <c r="BE487" i="1"/>
  <c r="BD487" i="1"/>
  <c r="BC487" i="1"/>
  <c r="BB487" i="1"/>
  <c r="BA487" i="1"/>
  <c r="AZ487" i="1"/>
  <c r="AY487" i="1"/>
  <c r="AT487" i="1"/>
  <c r="AR487" i="1"/>
  <c r="AQ487" i="1"/>
  <c r="AJ487" i="1"/>
  <c r="P487" i="1"/>
  <c r="M487" i="1"/>
  <c r="L487" i="1"/>
  <c r="BE486" i="1"/>
  <c r="BD486" i="1"/>
  <c r="BC486" i="1"/>
  <c r="BB486" i="1"/>
  <c r="BA486" i="1"/>
  <c r="AZ486" i="1"/>
  <c r="AY486" i="1"/>
  <c r="AT486" i="1"/>
  <c r="AR486" i="1"/>
  <c r="AQ486" i="1"/>
  <c r="AJ486" i="1"/>
  <c r="P486" i="1"/>
  <c r="M486" i="1"/>
  <c r="L486" i="1"/>
  <c r="BE485" i="1"/>
  <c r="BD485" i="1"/>
  <c r="BC485" i="1"/>
  <c r="BB485" i="1"/>
  <c r="BA485" i="1"/>
  <c r="AZ485" i="1"/>
  <c r="AY485" i="1"/>
  <c r="AT485" i="1"/>
  <c r="AR485" i="1"/>
  <c r="AQ485" i="1"/>
  <c r="AJ485" i="1"/>
  <c r="P485" i="1"/>
  <c r="M485" i="1"/>
  <c r="L485" i="1"/>
  <c r="BE484" i="1"/>
  <c r="BD484" i="1"/>
  <c r="BC484" i="1"/>
  <c r="BB484" i="1"/>
  <c r="BA484" i="1"/>
  <c r="AZ484" i="1"/>
  <c r="AY484" i="1"/>
  <c r="AT484" i="1"/>
  <c r="AR484" i="1"/>
  <c r="AQ484" i="1"/>
  <c r="AJ484" i="1"/>
  <c r="P484" i="1"/>
  <c r="M484" i="1"/>
  <c r="L484" i="1"/>
  <c r="BE483" i="1"/>
  <c r="BD483" i="1"/>
  <c r="BC483" i="1"/>
  <c r="BB483" i="1"/>
  <c r="BA483" i="1"/>
  <c r="AZ483" i="1"/>
  <c r="AY483" i="1"/>
  <c r="AT483" i="1"/>
  <c r="AR483" i="1"/>
  <c r="AQ483" i="1"/>
  <c r="AJ483" i="1"/>
  <c r="P483" i="1"/>
  <c r="M483" i="1"/>
  <c r="L483" i="1"/>
  <c r="BE482" i="1"/>
  <c r="BD482" i="1"/>
  <c r="BC482" i="1"/>
  <c r="BB482" i="1"/>
  <c r="BA482" i="1"/>
  <c r="AZ482" i="1"/>
  <c r="AY482" i="1"/>
  <c r="AT482" i="1"/>
  <c r="AR482" i="1"/>
  <c r="AQ482" i="1"/>
  <c r="AJ482" i="1"/>
  <c r="P482" i="1"/>
  <c r="M482" i="1"/>
  <c r="L482" i="1"/>
  <c r="BE481" i="1"/>
  <c r="BD481" i="1"/>
  <c r="BC481" i="1"/>
  <c r="BB481" i="1"/>
  <c r="BA481" i="1"/>
  <c r="AZ481" i="1"/>
  <c r="AY481" i="1"/>
  <c r="AT481" i="1"/>
  <c r="AR481" i="1"/>
  <c r="AQ481" i="1"/>
  <c r="AJ481" i="1"/>
  <c r="P481" i="1"/>
  <c r="M481" i="1"/>
  <c r="L481" i="1"/>
  <c r="BE480" i="1"/>
  <c r="BD480" i="1"/>
  <c r="BC480" i="1"/>
  <c r="BB480" i="1"/>
  <c r="BA480" i="1"/>
  <c r="AZ480" i="1"/>
  <c r="AY480" i="1"/>
  <c r="AT480" i="1"/>
  <c r="AR480" i="1"/>
  <c r="AQ480" i="1"/>
  <c r="AJ480" i="1"/>
  <c r="P480" i="1"/>
  <c r="M480" i="1"/>
  <c r="L480" i="1"/>
  <c r="BE479" i="1"/>
  <c r="BD479" i="1"/>
  <c r="BC479" i="1"/>
  <c r="BB479" i="1"/>
  <c r="BA479" i="1"/>
  <c r="AZ479" i="1"/>
  <c r="AY479" i="1"/>
  <c r="AT479" i="1"/>
  <c r="AR479" i="1"/>
  <c r="AQ479" i="1"/>
  <c r="AJ479" i="1"/>
  <c r="P479" i="1"/>
  <c r="M479" i="1"/>
  <c r="L479" i="1"/>
  <c r="BE478" i="1"/>
  <c r="BD478" i="1"/>
  <c r="BC478" i="1"/>
  <c r="BB478" i="1"/>
  <c r="BA478" i="1"/>
  <c r="AZ478" i="1"/>
  <c r="AY478" i="1"/>
  <c r="AT478" i="1"/>
  <c r="AR478" i="1"/>
  <c r="AQ478" i="1"/>
  <c r="AJ478" i="1"/>
  <c r="P478" i="1"/>
  <c r="M478" i="1"/>
  <c r="L478" i="1"/>
  <c r="BE477" i="1"/>
  <c r="BD477" i="1"/>
  <c r="BC477" i="1"/>
  <c r="BB477" i="1"/>
  <c r="BA477" i="1"/>
  <c r="AZ477" i="1"/>
  <c r="AY477" i="1"/>
  <c r="AT477" i="1"/>
  <c r="AR477" i="1"/>
  <c r="AQ477" i="1"/>
  <c r="AJ477" i="1"/>
  <c r="P477" i="1"/>
  <c r="M477" i="1"/>
  <c r="L477" i="1"/>
  <c r="BE476" i="1"/>
  <c r="BD476" i="1"/>
  <c r="BC476" i="1"/>
  <c r="BB476" i="1"/>
  <c r="BA476" i="1"/>
  <c r="AZ476" i="1"/>
  <c r="AY476" i="1"/>
  <c r="AT476" i="1"/>
  <c r="AR476" i="1"/>
  <c r="AQ476" i="1"/>
  <c r="AJ476" i="1"/>
  <c r="P476" i="1"/>
  <c r="M476" i="1"/>
  <c r="L476" i="1"/>
  <c r="BE475" i="1"/>
  <c r="BD475" i="1"/>
  <c r="BC475" i="1"/>
  <c r="BB475" i="1"/>
  <c r="BA475" i="1"/>
  <c r="AZ475" i="1"/>
  <c r="AY475" i="1"/>
  <c r="AT475" i="1"/>
  <c r="AR475" i="1"/>
  <c r="AQ475" i="1"/>
  <c r="AJ475" i="1"/>
  <c r="P475" i="1"/>
  <c r="M475" i="1"/>
  <c r="L475" i="1"/>
  <c r="BE474" i="1"/>
  <c r="BD474" i="1"/>
  <c r="BC474" i="1"/>
  <c r="BB474" i="1"/>
  <c r="BA474" i="1"/>
  <c r="AZ474" i="1"/>
  <c r="AY474" i="1"/>
  <c r="AT474" i="1"/>
  <c r="AR474" i="1"/>
  <c r="AQ474" i="1"/>
  <c r="AJ474" i="1"/>
  <c r="P474" i="1"/>
  <c r="M474" i="1"/>
  <c r="L474" i="1"/>
  <c r="BE473" i="1"/>
  <c r="BD473" i="1"/>
  <c r="BC473" i="1"/>
  <c r="BB473" i="1"/>
  <c r="BA473" i="1"/>
  <c r="AZ473" i="1"/>
  <c r="AY473" i="1"/>
  <c r="AT473" i="1"/>
  <c r="AR473" i="1"/>
  <c r="AQ473" i="1"/>
  <c r="AJ473" i="1"/>
  <c r="P473" i="1"/>
  <c r="M473" i="1"/>
  <c r="L473" i="1"/>
  <c r="BE472" i="1"/>
  <c r="BD472" i="1"/>
  <c r="BC472" i="1"/>
  <c r="BB472" i="1"/>
  <c r="BA472" i="1"/>
  <c r="AZ472" i="1"/>
  <c r="AY472" i="1"/>
  <c r="AT472" i="1"/>
  <c r="AR472" i="1"/>
  <c r="AQ472" i="1"/>
  <c r="AJ472" i="1"/>
  <c r="P472" i="1"/>
  <c r="M472" i="1"/>
  <c r="L472" i="1"/>
  <c r="BE471" i="1"/>
  <c r="BD471" i="1"/>
  <c r="BC471" i="1"/>
  <c r="BB471" i="1"/>
  <c r="BA471" i="1"/>
  <c r="AZ471" i="1"/>
  <c r="AY471" i="1"/>
  <c r="AT471" i="1"/>
  <c r="AR471" i="1"/>
  <c r="AQ471" i="1"/>
  <c r="AJ471" i="1"/>
  <c r="P471" i="1"/>
  <c r="BE470" i="1"/>
  <c r="BD470" i="1"/>
  <c r="BC470" i="1"/>
  <c r="BB470" i="1"/>
  <c r="BA470" i="1"/>
  <c r="AZ470" i="1"/>
  <c r="AY470" i="1"/>
  <c r="AT470" i="1"/>
  <c r="AR470" i="1"/>
  <c r="AQ470" i="1"/>
  <c r="AJ470" i="1"/>
  <c r="P470" i="1"/>
  <c r="BE469" i="1"/>
  <c r="BD469" i="1"/>
  <c r="BC469" i="1"/>
  <c r="BB469" i="1"/>
  <c r="BA469" i="1"/>
  <c r="AZ469" i="1"/>
  <c r="AY469" i="1"/>
  <c r="AT469" i="1"/>
  <c r="AR469" i="1"/>
  <c r="AQ469" i="1"/>
  <c r="AJ469" i="1"/>
  <c r="P469" i="1"/>
  <c r="M469" i="1"/>
  <c r="L469" i="1"/>
  <c r="BE468" i="1"/>
  <c r="BD468" i="1"/>
  <c r="BC468" i="1"/>
  <c r="BB468" i="1"/>
  <c r="BA468" i="1"/>
  <c r="AZ468" i="1"/>
  <c r="AY468" i="1"/>
  <c r="AT468" i="1"/>
  <c r="AR468" i="1"/>
  <c r="AQ468" i="1"/>
  <c r="AJ468" i="1"/>
  <c r="P468" i="1"/>
  <c r="M468" i="1"/>
  <c r="L468" i="1"/>
  <c r="BE467" i="1"/>
  <c r="BD467" i="1"/>
  <c r="BC467" i="1"/>
  <c r="BB467" i="1"/>
  <c r="BA467" i="1"/>
  <c r="AZ467" i="1"/>
  <c r="AY467" i="1"/>
  <c r="AT467" i="1"/>
  <c r="AR467" i="1"/>
  <c r="AQ467" i="1"/>
  <c r="AJ467" i="1"/>
  <c r="P467" i="1"/>
  <c r="M467" i="1"/>
  <c r="L467" i="1"/>
  <c r="BE466" i="1"/>
  <c r="BD466" i="1"/>
  <c r="BC466" i="1"/>
  <c r="BB466" i="1"/>
  <c r="BA466" i="1"/>
  <c r="AZ466" i="1"/>
  <c r="AY466" i="1"/>
  <c r="AT466" i="1"/>
  <c r="AR466" i="1"/>
  <c r="AQ466" i="1"/>
  <c r="AJ466" i="1"/>
  <c r="P466" i="1"/>
  <c r="M466" i="1"/>
  <c r="L466" i="1"/>
  <c r="BE465" i="1"/>
  <c r="BD465" i="1"/>
  <c r="BC465" i="1"/>
  <c r="BB465" i="1"/>
  <c r="BA465" i="1"/>
  <c r="AZ465" i="1"/>
  <c r="AY465" i="1"/>
  <c r="AT465" i="1"/>
  <c r="AR465" i="1"/>
  <c r="AQ465" i="1"/>
  <c r="AJ465" i="1"/>
  <c r="P465" i="1"/>
  <c r="M465" i="1"/>
  <c r="L465" i="1"/>
  <c r="BE464" i="1"/>
  <c r="BD464" i="1"/>
  <c r="BC464" i="1"/>
  <c r="BB464" i="1"/>
  <c r="BA464" i="1"/>
  <c r="AZ464" i="1"/>
  <c r="AY464" i="1"/>
  <c r="AT464" i="1"/>
  <c r="AR464" i="1"/>
  <c r="AQ464" i="1"/>
  <c r="AJ464" i="1"/>
  <c r="P464" i="1"/>
  <c r="M464" i="1"/>
  <c r="L464" i="1"/>
  <c r="BE463" i="1"/>
  <c r="BD463" i="1"/>
  <c r="BC463" i="1"/>
  <c r="BB463" i="1"/>
  <c r="BA463" i="1"/>
  <c r="AZ463" i="1"/>
  <c r="AY463" i="1"/>
  <c r="AT463" i="1"/>
  <c r="AR463" i="1"/>
  <c r="AQ463" i="1"/>
  <c r="AJ463" i="1"/>
  <c r="P463" i="1"/>
  <c r="M463" i="1"/>
  <c r="L463" i="1"/>
  <c r="BE462" i="1"/>
  <c r="BD462" i="1"/>
  <c r="BC462" i="1"/>
  <c r="BB462" i="1"/>
  <c r="BA462" i="1"/>
  <c r="AZ462" i="1"/>
  <c r="AY462" i="1"/>
  <c r="AT462" i="1"/>
  <c r="AR462" i="1"/>
  <c r="AQ462" i="1"/>
  <c r="AJ462" i="1"/>
  <c r="P462" i="1"/>
  <c r="M462" i="1"/>
  <c r="L462" i="1"/>
  <c r="BE461" i="1"/>
  <c r="BD461" i="1"/>
  <c r="BC461" i="1"/>
  <c r="BB461" i="1"/>
  <c r="BA461" i="1"/>
  <c r="AZ461" i="1"/>
  <c r="AY461" i="1"/>
  <c r="AT461" i="1"/>
  <c r="AR461" i="1"/>
  <c r="AQ461" i="1"/>
  <c r="AJ461" i="1"/>
  <c r="P461" i="1"/>
  <c r="M461" i="1"/>
  <c r="L461" i="1"/>
  <c r="BE460" i="1"/>
  <c r="BD460" i="1"/>
  <c r="BC460" i="1"/>
  <c r="BB460" i="1"/>
  <c r="BA460" i="1"/>
  <c r="AZ460" i="1"/>
  <c r="AY460" i="1"/>
  <c r="AT460" i="1"/>
  <c r="AR460" i="1"/>
  <c r="AQ460" i="1"/>
  <c r="AJ460" i="1"/>
  <c r="P460" i="1"/>
  <c r="BE459" i="1"/>
  <c r="BD459" i="1"/>
  <c r="BC459" i="1"/>
  <c r="BB459" i="1"/>
  <c r="BA459" i="1"/>
  <c r="AZ459" i="1"/>
  <c r="AY459" i="1"/>
  <c r="AT459" i="1"/>
  <c r="AR459" i="1"/>
  <c r="AQ459" i="1"/>
  <c r="AJ459" i="1"/>
  <c r="P459" i="1"/>
  <c r="BE458" i="1"/>
  <c r="BD458" i="1"/>
  <c r="BC458" i="1"/>
  <c r="BB458" i="1"/>
  <c r="BA458" i="1"/>
  <c r="AZ458" i="1"/>
  <c r="AY458" i="1"/>
  <c r="AT458" i="1"/>
  <c r="AR458" i="1"/>
  <c r="AQ458" i="1"/>
  <c r="AJ458" i="1"/>
  <c r="P458" i="1"/>
  <c r="M458" i="1"/>
  <c r="L458" i="1"/>
  <c r="BE457" i="1"/>
  <c r="BD457" i="1"/>
  <c r="BC457" i="1"/>
  <c r="BB457" i="1"/>
  <c r="BA457" i="1"/>
  <c r="AZ457" i="1"/>
  <c r="AY457" i="1"/>
  <c r="AT457" i="1"/>
  <c r="AR457" i="1"/>
  <c r="AQ457" i="1"/>
  <c r="AJ457" i="1"/>
  <c r="P457" i="1"/>
  <c r="M457" i="1"/>
  <c r="L457" i="1"/>
  <c r="BE456" i="1"/>
  <c r="BD456" i="1"/>
  <c r="BC456" i="1"/>
  <c r="BB456" i="1"/>
  <c r="BA456" i="1"/>
  <c r="AZ456" i="1"/>
  <c r="AY456" i="1"/>
  <c r="AT456" i="1"/>
  <c r="AR456" i="1"/>
  <c r="AQ456" i="1"/>
  <c r="AJ456" i="1"/>
  <c r="P456" i="1"/>
  <c r="M456" i="1"/>
  <c r="L456" i="1"/>
  <c r="BE455" i="1"/>
  <c r="BD455" i="1"/>
  <c r="BC455" i="1"/>
  <c r="BB455" i="1"/>
  <c r="BA455" i="1"/>
  <c r="AZ455" i="1"/>
  <c r="AY455" i="1"/>
  <c r="AT455" i="1"/>
  <c r="AR455" i="1"/>
  <c r="AQ455" i="1"/>
  <c r="AJ455" i="1"/>
  <c r="P455" i="1"/>
  <c r="BE454" i="1"/>
  <c r="BD454" i="1"/>
  <c r="BC454" i="1"/>
  <c r="BB454" i="1"/>
  <c r="BA454" i="1"/>
  <c r="AZ454" i="1"/>
  <c r="AY454" i="1"/>
  <c r="AT454" i="1"/>
  <c r="AR454" i="1"/>
  <c r="AQ454" i="1"/>
  <c r="AJ454" i="1"/>
  <c r="P454" i="1"/>
  <c r="BE453" i="1"/>
  <c r="BD453" i="1"/>
  <c r="BC453" i="1"/>
  <c r="BB453" i="1"/>
  <c r="BA453" i="1"/>
  <c r="AZ453" i="1"/>
  <c r="AY453" i="1"/>
  <c r="AT453" i="1"/>
  <c r="AR453" i="1"/>
  <c r="AQ453" i="1"/>
  <c r="AJ453" i="1"/>
  <c r="P453" i="1"/>
  <c r="M453" i="1"/>
  <c r="L453" i="1"/>
  <c r="BE452" i="1"/>
  <c r="BD452" i="1"/>
  <c r="BC452" i="1"/>
  <c r="BB452" i="1"/>
  <c r="BA452" i="1"/>
  <c r="AZ452" i="1"/>
  <c r="AY452" i="1"/>
  <c r="AT452" i="1"/>
  <c r="AR452" i="1"/>
  <c r="AQ452" i="1"/>
  <c r="AJ452" i="1"/>
  <c r="P452" i="1"/>
  <c r="BE451" i="1"/>
  <c r="BD451" i="1"/>
  <c r="BC451" i="1"/>
  <c r="BB451" i="1"/>
  <c r="BA451" i="1"/>
  <c r="AZ451" i="1"/>
  <c r="AY451" i="1"/>
  <c r="AT451" i="1"/>
  <c r="AR451" i="1"/>
  <c r="AQ451" i="1"/>
  <c r="AJ451" i="1"/>
  <c r="P451" i="1"/>
  <c r="M451" i="1"/>
  <c r="L451" i="1"/>
  <c r="BE450" i="1"/>
  <c r="BD450" i="1"/>
  <c r="BC450" i="1"/>
  <c r="BB450" i="1"/>
  <c r="BA450" i="1"/>
  <c r="AZ450" i="1"/>
  <c r="AY450" i="1"/>
  <c r="AT450" i="1"/>
  <c r="AR450" i="1"/>
  <c r="AQ450" i="1"/>
  <c r="AJ450" i="1"/>
  <c r="P450" i="1"/>
  <c r="M450" i="1"/>
  <c r="L450" i="1"/>
  <c r="BE449" i="1"/>
  <c r="BD449" i="1"/>
  <c r="BC449" i="1"/>
  <c r="BB449" i="1"/>
  <c r="BA449" i="1"/>
  <c r="AZ449" i="1"/>
  <c r="AY449" i="1"/>
  <c r="AT449" i="1"/>
  <c r="AR449" i="1"/>
  <c r="AQ449" i="1"/>
  <c r="AJ449" i="1"/>
  <c r="P449" i="1"/>
  <c r="M449" i="1"/>
  <c r="L449" i="1"/>
  <c r="BE448" i="1"/>
  <c r="BD448" i="1"/>
  <c r="BC448" i="1"/>
  <c r="BB448" i="1"/>
  <c r="BA448" i="1"/>
  <c r="AZ448" i="1"/>
  <c r="AY448" i="1"/>
  <c r="AT448" i="1"/>
  <c r="AR448" i="1"/>
  <c r="AQ448" i="1"/>
  <c r="AJ448" i="1"/>
  <c r="P448" i="1"/>
  <c r="BE447" i="1"/>
  <c r="BD447" i="1"/>
  <c r="BC447" i="1"/>
  <c r="BB447" i="1"/>
  <c r="BA447" i="1"/>
  <c r="AZ447" i="1"/>
  <c r="AY447" i="1"/>
  <c r="AT447" i="1"/>
  <c r="AR447" i="1"/>
  <c r="AQ447" i="1"/>
  <c r="AJ447" i="1"/>
  <c r="P447" i="1"/>
  <c r="M447" i="1"/>
  <c r="L447" i="1"/>
  <c r="BE446" i="1"/>
  <c r="BD446" i="1"/>
  <c r="BC446" i="1"/>
  <c r="BB446" i="1"/>
  <c r="BA446" i="1"/>
  <c r="AZ446" i="1"/>
  <c r="AY446" i="1"/>
  <c r="AT446" i="1"/>
  <c r="AR446" i="1"/>
  <c r="AQ446" i="1"/>
  <c r="AJ446" i="1"/>
  <c r="P446" i="1"/>
  <c r="M446" i="1"/>
  <c r="L446" i="1"/>
  <c r="BE445" i="1"/>
  <c r="BD445" i="1"/>
  <c r="BC445" i="1"/>
  <c r="BB445" i="1"/>
  <c r="BA445" i="1"/>
  <c r="AZ445" i="1"/>
  <c r="AY445" i="1"/>
  <c r="AT445" i="1"/>
  <c r="AR445" i="1"/>
  <c r="AQ445" i="1"/>
  <c r="AJ445" i="1"/>
  <c r="P445" i="1"/>
  <c r="M445" i="1"/>
  <c r="L445" i="1"/>
  <c r="BE444" i="1"/>
  <c r="BD444" i="1"/>
  <c r="BC444" i="1"/>
  <c r="BB444" i="1"/>
  <c r="BA444" i="1"/>
  <c r="AZ444" i="1"/>
  <c r="AY444" i="1"/>
  <c r="AT444" i="1"/>
  <c r="AR444" i="1"/>
  <c r="AQ444" i="1"/>
  <c r="AJ444" i="1"/>
  <c r="P444" i="1"/>
  <c r="M444" i="1"/>
  <c r="L444" i="1"/>
  <c r="BE443" i="1"/>
  <c r="BD443" i="1"/>
  <c r="BC443" i="1"/>
  <c r="BB443" i="1"/>
  <c r="BA443" i="1"/>
  <c r="AZ443" i="1"/>
  <c r="AY443" i="1"/>
  <c r="AT443" i="1"/>
  <c r="AR443" i="1"/>
  <c r="AQ443" i="1"/>
  <c r="AJ443" i="1"/>
  <c r="P443" i="1"/>
  <c r="M443" i="1"/>
  <c r="L443" i="1"/>
  <c r="BE442" i="1"/>
  <c r="BD442" i="1"/>
  <c r="BC442" i="1"/>
  <c r="BB442" i="1"/>
  <c r="BA442" i="1"/>
  <c r="AZ442" i="1"/>
  <c r="AY442" i="1"/>
  <c r="AT442" i="1"/>
  <c r="AR442" i="1"/>
  <c r="AQ442" i="1"/>
  <c r="AJ442" i="1"/>
  <c r="P442" i="1"/>
  <c r="M442" i="1"/>
  <c r="L442" i="1"/>
  <c r="BE441" i="1"/>
  <c r="BD441" i="1"/>
  <c r="BC441" i="1"/>
  <c r="BB441" i="1"/>
  <c r="BA441" i="1"/>
  <c r="AZ441" i="1"/>
  <c r="AY441" i="1"/>
  <c r="AT441" i="1"/>
  <c r="AR441" i="1"/>
  <c r="AQ441" i="1"/>
  <c r="AJ441" i="1"/>
  <c r="P441" i="1"/>
  <c r="M441" i="1"/>
  <c r="L441" i="1"/>
  <c r="BE440" i="1"/>
  <c r="BD440" i="1"/>
  <c r="BC440" i="1"/>
  <c r="BB440" i="1"/>
  <c r="BA440" i="1"/>
  <c r="AZ440" i="1"/>
  <c r="AY440" i="1"/>
  <c r="AT440" i="1"/>
  <c r="AR440" i="1"/>
  <c r="AQ440" i="1"/>
  <c r="AJ440" i="1"/>
  <c r="P440" i="1"/>
  <c r="M440" i="1"/>
  <c r="L440" i="1"/>
  <c r="BE439" i="1"/>
  <c r="BD439" i="1"/>
  <c r="BC439" i="1"/>
  <c r="BB439" i="1"/>
  <c r="BA439" i="1"/>
  <c r="AZ439" i="1"/>
  <c r="AY439" i="1"/>
  <c r="AT439" i="1"/>
  <c r="AR439" i="1"/>
  <c r="AQ439" i="1"/>
  <c r="AJ439" i="1"/>
  <c r="P439" i="1"/>
  <c r="M439" i="1"/>
  <c r="L439" i="1"/>
  <c r="BE438" i="1"/>
  <c r="BD438" i="1"/>
  <c r="BC438" i="1"/>
  <c r="BB438" i="1"/>
  <c r="BA438" i="1"/>
  <c r="AZ438" i="1"/>
  <c r="AY438" i="1"/>
  <c r="AT438" i="1"/>
  <c r="AR438" i="1"/>
  <c r="AQ438" i="1"/>
  <c r="AJ438" i="1"/>
  <c r="P438" i="1"/>
  <c r="M438" i="1"/>
  <c r="L438" i="1"/>
  <c r="BE437" i="1"/>
  <c r="BD437" i="1"/>
  <c r="BC437" i="1"/>
  <c r="BB437" i="1"/>
  <c r="BA437" i="1"/>
  <c r="AZ437" i="1"/>
  <c r="AY437" i="1"/>
  <c r="AT437" i="1"/>
  <c r="AR437" i="1"/>
  <c r="AQ437" i="1"/>
  <c r="AJ437" i="1"/>
  <c r="P437" i="1"/>
  <c r="BE436" i="1"/>
  <c r="BD436" i="1"/>
  <c r="BC436" i="1"/>
  <c r="BB436" i="1"/>
  <c r="BA436" i="1"/>
  <c r="AZ436" i="1"/>
  <c r="AY436" i="1"/>
  <c r="AT436" i="1"/>
  <c r="AR436" i="1"/>
  <c r="AQ436" i="1"/>
  <c r="AJ436" i="1"/>
  <c r="P436" i="1"/>
  <c r="BE435" i="1"/>
  <c r="BD435" i="1"/>
  <c r="BC435" i="1"/>
  <c r="BB435" i="1"/>
  <c r="BA435" i="1"/>
  <c r="AZ435" i="1"/>
  <c r="AY435" i="1"/>
  <c r="AT435" i="1"/>
  <c r="AR435" i="1"/>
  <c r="AQ435" i="1"/>
  <c r="AJ435" i="1"/>
  <c r="P435" i="1"/>
  <c r="BE434" i="1"/>
  <c r="BD434" i="1"/>
  <c r="BC434" i="1"/>
  <c r="BB434" i="1"/>
  <c r="BA434" i="1"/>
  <c r="AZ434" i="1"/>
  <c r="AY434" i="1"/>
  <c r="AT434" i="1"/>
  <c r="AR434" i="1"/>
  <c r="AQ434" i="1"/>
  <c r="AJ434" i="1"/>
  <c r="P434" i="1"/>
  <c r="BE433" i="1"/>
  <c r="BD433" i="1"/>
  <c r="BC433" i="1"/>
  <c r="BB433" i="1"/>
  <c r="BA433" i="1"/>
  <c r="AZ433" i="1"/>
  <c r="AY433" i="1"/>
  <c r="AT433" i="1"/>
  <c r="AR433" i="1"/>
  <c r="AQ433" i="1"/>
  <c r="AJ433" i="1"/>
  <c r="P433" i="1"/>
  <c r="M433" i="1"/>
  <c r="L433" i="1"/>
  <c r="BE432" i="1"/>
  <c r="BD432" i="1"/>
  <c r="BC432" i="1"/>
  <c r="BB432" i="1"/>
  <c r="BA432" i="1"/>
  <c r="AZ432" i="1"/>
  <c r="AY432" i="1"/>
  <c r="AT432" i="1"/>
  <c r="AR432" i="1"/>
  <c r="AQ432" i="1"/>
  <c r="AJ432" i="1"/>
  <c r="P432" i="1"/>
  <c r="M432" i="1"/>
  <c r="L432" i="1"/>
  <c r="BE431" i="1"/>
  <c r="BD431" i="1"/>
  <c r="BC431" i="1"/>
  <c r="BB431" i="1"/>
  <c r="BA431" i="1"/>
  <c r="AZ431" i="1"/>
  <c r="AY431" i="1"/>
  <c r="AT431" i="1"/>
  <c r="AR431" i="1"/>
  <c r="AQ431" i="1"/>
  <c r="AJ431" i="1"/>
  <c r="P431" i="1"/>
  <c r="M431" i="1"/>
  <c r="L431" i="1"/>
  <c r="BE430" i="1"/>
  <c r="BD430" i="1"/>
  <c r="BC430" i="1"/>
  <c r="BB430" i="1"/>
  <c r="BA430" i="1"/>
  <c r="AZ430" i="1"/>
  <c r="AY430" i="1"/>
  <c r="AT430" i="1"/>
  <c r="AR430" i="1"/>
  <c r="AQ430" i="1"/>
  <c r="AJ430" i="1"/>
  <c r="P430" i="1"/>
  <c r="M430" i="1"/>
  <c r="L430" i="1"/>
  <c r="BE429" i="1"/>
  <c r="BD429" i="1"/>
  <c r="BC429" i="1"/>
  <c r="BB429" i="1"/>
  <c r="BA429" i="1"/>
  <c r="AZ429" i="1"/>
  <c r="AY429" i="1"/>
  <c r="AT429" i="1"/>
  <c r="AR429" i="1"/>
  <c r="AQ429" i="1"/>
  <c r="AJ429" i="1"/>
  <c r="P429" i="1"/>
  <c r="M429" i="1"/>
  <c r="L429" i="1"/>
  <c r="BE428" i="1"/>
  <c r="BD428" i="1"/>
  <c r="BC428" i="1"/>
  <c r="BB428" i="1"/>
  <c r="BA428" i="1"/>
  <c r="AZ428" i="1"/>
  <c r="AY428" i="1"/>
  <c r="AT428" i="1"/>
  <c r="AR428" i="1"/>
  <c r="AQ428" i="1"/>
  <c r="AJ428" i="1"/>
  <c r="P428" i="1"/>
  <c r="M428" i="1"/>
  <c r="L428" i="1"/>
  <c r="BE427" i="1"/>
  <c r="BD427" i="1"/>
  <c r="BC427" i="1"/>
  <c r="BB427" i="1"/>
  <c r="BA427" i="1"/>
  <c r="AZ427" i="1"/>
  <c r="AY427" i="1"/>
  <c r="AT427" i="1"/>
  <c r="AR427" i="1"/>
  <c r="AQ427" i="1"/>
  <c r="AJ427" i="1"/>
  <c r="P427" i="1"/>
  <c r="BE426" i="1"/>
  <c r="BD426" i="1"/>
  <c r="BC426" i="1"/>
  <c r="BB426" i="1"/>
  <c r="BA426" i="1"/>
  <c r="AZ426" i="1"/>
  <c r="AY426" i="1"/>
  <c r="AT426" i="1"/>
  <c r="AR426" i="1"/>
  <c r="AQ426" i="1"/>
  <c r="AJ426" i="1"/>
  <c r="P426" i="1"/>
  <c r="BE425" i="1"/>
  <c r="BD425" i="1"/>
  <c r="BC425" i="1"/>
  <c r="BB425" i="1"/>
  <c r="BA425" i="1"/>
  <c r="AZ425" i="1"/>
  <c r="AY425" i="1"/>
  <c r="AT425" i="1"/>
  <c r="AR425" i="1"/>
  <c r="AQ425" i="1"/>
  <c r="AJ425" i="1"/>
  <c r="P425" i="1"/>
  <c r="M425" i="1"/>
  <c r="L425" i="1"/>
  <c r="BE424" i="1"/>
  <c r="BD424" i="1"/>
  <c r="BC424" i="1"/>
  <c r="BB424" i="1"/>
  <c r="BA424" i="1"/>
  <c r="AZ424" i="1"/>
  <c r="AY424" i="1"/>
  <c r="AT424" i="1"/>
  <c r="AR424" i="1"/>
  <c r="AQ424" i="1"/>
  <c r="AJ424" i="1"/>
  <c r="P424" i="1"/>
  <c r="M424" i="1"/>
  <c r="L424" i="1"/>
  <c r="BE423" i="1"/>
  <c r="BD423" i="1"/>
  <c r="BC423" i="1"/>
  <c r="BB423" i="1"/>
  <c r="BA423" i="1"/>
  <c r="AZ423" i="1"/>
  <c r="AY423" i="1"/>
  <c r="AT423" i="1"/>
  <c r="AR423" i="1"/>
  <c r="AQ423" i="1"/>
  <c r="AJ423" i="1"/>
  <c r="P423" i="1"/>
  <c r="M423" i="1"/>
  <c r="L423" i="1"/>
  <c r="BE422" i="1"/>
  <c r="BD422" i="1"/>
  <c r="BC422" i="1"/>
  <c r="BB422" i="1"/>
  <c r="BA422" i="1"/>
  <c r="AZ422" i="1"/>
  <c r="AY422" i="1"/>
  <c r="AT422" i="1"/>
  <c r="AR422" i="1"/>
  <c r="AQ422" i="1"/>
  <c r="AJ422" i="1"/>
  <c r="P422" i="1"/>
  <c r="M422" i="1"/>
  <c r="L422" i="1"/>
  <c r="BE421" i="1"/>
  <c r="BD421" i="1"/>
  <c r="BC421" i="1"/>
  <c r="BB421" i="1"/>
  <c r="BA421" i="1"/>
  <c r="AZ421" i="1"/>
  <c r="AY421" i="1"/>
  <c r="AT421" i="1"/>
  <c r="AR421" i="1"/>
  <c r="AQ421" i="1"/>
  <c r="AJ421" i="1"/>
  <c r="P421" i="1"/>
  <c r="M421" i="1"/>
  <c r="L421" i="1"/>
  <c r="BE420" i="1"/>
  <c r="BD420" i="1"/>
  <c r="BC420" i="1"/>
  <c r="BB420" i="1"/>
  <c r="BA420" i="1"/>
  <c r="AZ420" i="1"/>
  <c r="AY420" i="1"/>
  <c r="AT420" i="1"/>
  <c r="AR420" i="1"/>
  <c r="AQ420" i="1"/>
  <c r="AJ420" i="1"/>
  <c r="P420" i="1"/>
  <c r="M420" i="1"/>
  <c r="L420" i="1"/>
  <c r="BE419" i="1"/>
  <c r="BD419" i="1"/>
  <c r="BC419" i="1"/>
  <c r="BB419" i="1"/>
  <c r="BA419" i="1"/>
  <c r="AZ419" i="1"/>
  <c r="AY419" i="1"/>
  <c r="AT419" i="1"/>
  <c r="AR419" i="1"/>
  <c r="AQ419" i="1"/>
  <c r="AJ419" i="1"/>
  <c r="P419" i="1"/>
  <c r="M419" i="1"/>
  <c r="L419" i="1"/>
  <c r="BE418" i="1"/>
  <c r="BD418" i="1"/>
  <c r="BC418" i="1"/>
  <c r="BB418" i="1"/>
  <c r="BA418" i="1"/>
  <c r="AZ418" i="1"/>
  <c r="AY418" i="1"/>
  <c r="AT418" i="1"/>
  <c r="AR418" i="1"/>
  <c r="AQ418" i="1"/>
  <c r="AJ418" i="1"/>
  <c r="P418" i="1"/>
  <c r="M418" i="1"/>
  <c r="L418" i="1"/>
  <c r="BE417" i="1"/>
  <c r="BD417" i="1"/>
  <c r="BC417" i="1"/>
  <c r="BB417" i="1"/>
  <c r="BA417" i="1"/>
  <c r="AZ417" i="1"/>
  <c r="AY417" i="1"/>
  <c r="AT417" i="1"/>
  <c r="AR417" i="1"/>
  <c r="AQ417" i="1"/>
  <c r="AJ417" i="1"/>
  <c r="P417" i="1"/>
  <c r="M417" i="1"/>
  <c r="L417" i="1"/>
  <c r="BE416" i="1"/>
  <c r="BD416" i="1"/>
  <c r="BC416" i="1"/>
  <c r="BB416" i="1"/>
  <c r="BA416" i="1"/>
  <c r="AZ416" i="1"/>
  <c r="AY416" i="1"/>
  <c r="AT416" i="1"/>
  <c r="AR416" i="1"/>
  <c r="AQ416" i="1"/>
  <c r="AJ416" i="1"/>
  <c r="P416" i="1"/>
  <c r="M416" i="1"/>
  <c r="L416" i="1"/>
  <c r="BE415" i="1"/>
  <c r="BD415" i="1"/>
  <c r="BC415" i="1"/>
  <c r="BB415" i="1"/>
  <c r="BA415" i="1"/>
  <c r="AZ415" i="1"/>
  <c r="AY415" i="1"/>
  <c r="AT415" i="1"/>
  <c r="AR415" i="1"/>
  <c r="AQ415" i="1"/>
  <c r="AJ415" i="1"/>
  <c r="P415" i="1"/>
  <c r="M415" i="1"/>
  <c r="L415" i="1"/>
  <c r="BE414" i="1"/>
  <c r="BD414" i="1"/>
  <c r="BC414" i="1"/>
  <c r="BB414" i="1"/>
  <c r="BA414" i="1"/>
  <c r="AZ414" i="1"/>
  <c r="AY414" i="1"/>
  <c r="AT414" i="1"/>
  <c r="AR414" i="1"/>
  <c r="AQ414" i="1"/>
  <c r="AJ414" i="1"/>
  <c r="P414" i="1"/>
  <c r="M414" i="1"/>
  <c r="L414" i="1"/>
  <c r="BE413" i="1"/>
  <c r="BD413" i="1"/>
  <c r="BC413" i="1"/>
  <c r="BB413" i="1"/>
  <c r="BA413" i="1"/>
  <c r="AZ413" i="1"/>
  <c r="AY413" i="1"/>
  <c r="AT413" i="1"/>
  <c r="AR413" i="1"/>
  <c r="AQ413" i="1"/>
  <c r="AJ413" i="1"/>
  <c r="P413" i="1"/>
  <c r="BE412" i="1"/>
  <c r="BD412" i="1"/>
  <c r="BC412" i="1"/>
  <c r="BB412" i="1"/>
  <c r="BA412" i="1"/>
  <c r="AZ412" i="1"/>
  <c r="AY412" i="1"/>
  <c r="AT412" i="1"/>
  <c r="AR412" i="1"/>
  <c r="AQ412" i="1"/>
  <c r="AJ412" i="1"/>
  <c r="P412" i="1"/>
  <c r="BE411" i="1"/>
  <c r="BD411" i="1"/>
  <c r="BC411" i="1"/>
  <c r="BB411" i="1"/>
  <c r="BA411" i="1"/>
  <c r="AZ411" i="1"/>
  <c r="AY411" i="1"/>
  <c r="AT411" i="1"/>
  <c r="AR411" i="1"/>
  <c r="AQ411" i="1"/>
  <c r="AJ411" i="1"/>
  <c r="P411" i="1"/>
  <c r="BE410" i="1"/>
  <c r="BD410" i="1"/>
  <c r="BC410" i="1"/>
  <c r="BB410" i="1"/>
  <c r="BA410" i="1"/>
  <c r="AZ410" i="1"/>
  <c r="AY410" i="1"/>
  <c r="AT410" i="1"/>
  <c r="AR410" i="1"/>
  <c r="AQ410" i="1"/>
  <c r="AJ410" i="1"/>
  <c r="P410" i="1"/>
  <c r="M410" i="1"/>
  <c r="L410" i="1"/>
  <c r="BE409" i="1"/>
  <c r="BD409" i="1"/>
  <c r="BC409" i="1"/>
  <c r="BB409" i="1"/>
  <c r="BA409" i="1"/>
  <c r="AZ409" i="1"/>
  <c r="AY409" i="1"/>
  <c r="AT409" i="1"/>
  <c r="AR409" i="1"/>
  <c r="AQ409" i="1"/>
  <c r="AJ409" i="1"/>
  <c r="P409" i="1"/>
  <c r="M409" i="1"/>
  <c r="L409" i="1"/>
  <c r="BE408" i="1"/>
  <c r="BD408" i="1"/>
  <c r="BC408" i="1"/>
  <c r="BB408" i="1"/>
  <c r="BA408" i="1"/>
  <c r="AZ408" i="1"/>
  <c r="AY408" i="1"/>
  <c r="AT408" i="1"/>
  <c r="AR408" i="1"/>
  <c r="AQ408" i="1"/>
  <c r="AJ408" i="1"/>
  <c r="P408" i="1"/>
  <c r="M408" i="1"/>
  <c r="L408" i="1"/>
  <c r="BE407" i="1"/>
  <c r="BD407" i="1"/>
  <c r="BC407" i="1"/>
  <c r="BB407" i="1"/>
  <c r="BA407" i="1"/>
  <c r="AZ407" i="1"/>
  <c r="AY407" i="1"/>
  <c r="AT407" i="1"/>
  <c r="AR407" i="1"/>
  <c r="AQ407" i="1"/>
  <c r="AJ407" i="1"/>
  <c r="P407" i="1"/>
  <c r="M407" i="1"/>
  <c r="L407" i="1"/>
  <c r="BE406" i="1"/>
  <c r="BD406" i="1"/>
  <c r="BC406" i="1"/>
  <c r="BB406" i="1"/>
  <c r="BA406" i="1"/>
  <c r="AZ406" i="1"/>
  <c r="AY406" i="1"/>
  <c r="AT406" i="1"/>
  <c r="AR406" i="1"/>
  <c r="AQ406" i="1"/>
  <c r="AJ406" i="1"/>
  <c r="P406" i="1"/>
  <c r="BE405" i="1"/>
  <c r="BD405" i="1"/>
  <c r="BC405" i="1"/>
  <c r="BB405" i="1"/>
  <c r="BA405" i="1"/>
  <c r="AZ405" i="1"/>
  <c r="AY405" i="1"/>
  <c r="AT405" i="1"/>
  <c r="AR405" i="1"/>
  <c r="AQ405" i="1"/>
  <c r="AJ405" i="1"/>
  <c r="P405" i="1"/>
  <c r="BE404" i="1"/>
  <c r="BD404" i="1"/>
  <c r="BC404" i="1"/>
  <c r="BB404" i="1"/>
  <c r="BA404" i="1"/>
  <c r="AZ404" i="1"/>
  <c r="AY404" i="1"/>
  <c r="AT404" i="1"/>
  <c r="AR404" i="1"/>
  <c r="AQ404" i="1"/>
  <c r="AJ404" i="1"/>
  <c r="P404" i="1"/>
  <c r="M404" i="1"/>
  <c r="L404" i="1"/>
  <c r="BE403" i="1"/>
  <c r="BD403" i="1"/>
  <c r="BC403" i="1"/>
  <c r="BB403" i="1"/>
  <c r="BA403" i="1"/>
  <c r="AZ403" i="1"/>
  <c r="AY403" i="1"/>
  <c r="AT403" i="1"/>
  <c r="AR403" i="1"/>
  <c r="AQ403" i="1"/>
  <c r="AJ403" i="1"/>
  <c r="P403" i="1"/>
  <c r="M403" i="1"/>
  <c r="L403" i="1"/>
  <c r="BE402" i="1"/>
  <c r="BD402" i="1"/>
  <c r="BC402" i="1"/>
  <c r="BB402" i="1"/>
  <c r="BA402" i="1"/>
  <c r="AZ402" i="1"/>
  <c r="AY402" i="1"/>
  <c r="AT402" i="1"/>
  <c r="AR402" i="1"/>
  <c r="AQ402" i="1"/>
  <c r="AJ402" i="1"/>
  <c r="P402" i="1"/>
  <c r="M402" i="1"/>
  <c r="L402" i="1"/>
  <c r="BE401" i="1"/>
  <c r="BD401" i="1"/>
  <c r="BC401" i="1"/>
  <c r="BB401" i="1"/>
  <c r="BA401" i="1"/>
  <c r="AZ401" i="1"/>
  <c r="AY401" i="1"/>
  <c r="AT401" i="1"/>
  <c r="AR401" i="1"/>
  <c r="AQ401" i="1"/>
  <c r="AJ401" i="1"/>
  <c r="P401" i="1"/>
  <c r="M401" i="1"/>
  <c r="L401" i="1"/>
  <c r="BE400" i="1"/>
  <c r="BD400" i="1"/>
  <c r="BC400" i="1"/>
  <c r="BB400" i="1"/>
  <c r="BA400" i="1"/>
  <c r="AZ400" i="1"/>
  <c r="AY400" i="1"/>
  <c r="AT400" i="1"/>
  <c r="AR400" i="1"/>
  <c r="AQ400" i="1"/>
  <c r="AJ400" i="1"/>
  <c r="P400" i="1"/>
  <c r="M400" i="1"/>
  <c r="L400" i="1"/>
  <c r="BE399" i="1"/>
  <c r="BD399" i="1"/>
  <c r="BC399" i="1"/>
  <c r="BB399" i="1"/>
  <c r="BA399" i="1"/>
  <c r="AZ399" i="1"/>
  <c r="AY399" i="1"/>
  <c r="AT399" i="1"/>
  <c r="AR399" i="1"/>
  <c r="AQ399" i="1"/>
  <c r="AJ399" i="1"/>
  <c r="P399" i="1"/>
  <c r="M399" i="1"/>
  <c r="L399" i="1"/>
  <c r="BE398" i="1"/>
  <c r="BD398" i="1"/>
  <c r="BC398" i="1"/>
  <c r="BB398" i="1"/>
  <c r="BA398" i="1"/>
  <c r="AZ398" i="1"/>
  <c r="AY398" i="1"/>
  <c r="AT398" i="1"/>
  <c r="AR398" i="1"/>
  <c r="AQ398" i="1"/>
  <c r="AJ398" i="1"/>
  <c r="P398" i="1"/>
  <c r="M398" i="1"/>
  <c r="L398" i="1"/>
  <c r="BE397" i="1"/>
  <c r="BD397" i="1"/>
  <c r="BC397" i="1"/>
  <c r="BB397" i="1"/>
  <c r="BA397" i="1"/>
  <c r="AZ397" i="1"/>
  <c r="AY397" i="1"/>
  <c r="AT397" i="1"/>
  <c r="AR397" i="1"/>
  <c r="AQ397" i="1"/>
  <c r="AJ397" i="1"/>
  <c r="P397" i="1"/>
  <c r="M397" i="1"/>
  <c r="L397" i="1"/>
  <c r="BE396" i="1"/>
  <c r="BD396" i="1"/>
  <c r="BC396" i="1"/>
  <c r="BB396" i="1"/>
  <c r="BA396" i="1"/>
  <c r="AZ396" i="1"/>
  <c r="AY396" i="1"/>
  <c r="AT396" i="1"/>
  <c r="AR396" i="1"/>
  <c r="AQ396" i="1"/>
  <c r="AJ396" i="1"/>
  <c r="P396" i="1"/>
  <c r="M396" i="1"/>
  <c r="L396" i="1"/>
  <c r="BE395" i="1"/>
  <c r="BD395" i="1"/>
  <c r="BC395" i="1"/>
  <c r="BB395" i="1"/>
  <c r="BA395" i="1"/>
  <c r="AZ395" i="1"/>
  <c r="AY395" i="1"/>
  <c r="AT395" i="1"/>
  <c r="AR395" i="1"/>
  <c r="AQ395" i="1"/>
  <c r="AJ395" i="1"/>
  <c r="P395" i="1"/>
  <c r="M395" i="1"/>
  <c r="L395" i="1"/>
  <c r="BE394" i="1"/>
  <c r="BD394" i="1"/>
  <c r="BC394" i="1"/>
  <c r="BB394" i="1"/>
  <c r="BA394" i="1"/>
  <c r="AZ394" i="1"/>
  <c r="AY394" i="1"/>
  <c r="AT394" i="1"/>
  <c r="AR394" i="1"/>
  <c r="AQ394" i="1"/>
  <c r="AJ394" i="1"/>
  <c r="P394" i="1"/>
  <c r="M394" i="1"/>
  <c r="L394" i="1"/>
  <c r="BE393" i="1"/>
  <c r="BD393" i="1"/>
  <c r="BC393" i="1"/>
  <c r="BB393" i="1"/>
  <c r="BA393" i="1"/>
  <c r="AZ393" i="1"/>
  <c r="AY393" i="1"/>
  <c r="AT393" i="1"/>
  <c r="AR393" i="1"/>
  <c r="AQ393" i="1"/>
  <c r="AJ393" i="1"/>
  <c r="P393" i="1"/>
  <c r="BE392" i="1"/>
  <c r="BD392" i="1"/>
  <c r="BC392" i="1"/>
  <c r="BB392" i="1"/>
  <c r="BA392" i="1"/>
  <c r="AZ392" i="1"/>
  <c r="AY392" i="1"/>
  <c r="AT392" i="1"/>
  <c r="AR392" i="1"/>
  <c r="AQ392" i="1"/>
  <c r="AJ392" i="1"/>
  <c r="P392" i="1"/>
  <c r="BE391" i="1"/>
  <c r="BD391" i="1"/>
  <c r="BC391" i="1"/>
  <c r="BB391" i="1"/>
  <c r="BA391" i="1"/>
  <c r="AZ391" i="1"/>
  <c r="AY391" i="1"/>
  <c r="AT391" i="1"/>
  <c r="AR391" i="1"/>
  <c r="AQ391" i="1"/>
  <c r="AJ391" i="1"/>
  <c r="P391" i="1"/>
  <c r="M391" i="1"/>
  <c r="L391" i="1"/>
  <c r="BE390" i="1"/>
  <c r="BD390" i="1"/>
  <c r="BC390" i="1"/>
  <c r="BB390" i="1"/>
  <c r="BA390" i="1"/>
  <c r="AZ390" i="1"/>
  <c r="AY390" i="1"/>
  <c r="AT390" i="1"/>
  <c r="AR390" i="1"/>
  <c r="AQ390" i="1"/>
  <c r="AJ390" i="1"/>
  <c r="P390" i="1"/>
  <c r="M390" i="1"/>
  <c r="L390" i="1"/>
  <c r="BE389" i="1"/>
  <c r="BD389" i="1"/>
  <c r="BC389" i="1"/>
  <c r="BB389" i="1"/>
  <c r="BA389" i="1"/>
  <c r="AZ389" i="1"/>
  <c r="AY389" i="1"/>
  <c r="AT389" i="1"/>
  <c r="AR389" i="1"/>
  <c r="AQ389" i="1"/>
  <c r="AJ389" i="1"/>
  <c r="P389" i="1"/>
  <c r="M389" i="1"/>
  <c r="L389" i="1"/>
  <c r="BE388" i="1"/>
  <c r="BD388" i="1"/>
  <c r="BC388" i="1"/>
  <c r="BB388" i="1"/>
  <c r="BA388" i="1"/>
  <c r="AZ388" i="1"/>
  <c r="AY388" i="1"/>
  <c r="AT388" i="1"/>
  <c r="AR388" i="1"/>
  <c r="AQ388" i="1"/>
  <c r="AJ388" i="1"/>
  <c r="P388" i="1"/>
  <c r="M388" i="1"/>
  <c r="L388" i="1"/>
  <c r="BE387" i="1"/>
  <c r="BD387" i="1"/>
  <c r="BC387" i="1"/>
  <c r="BB387" i="1"/>
  <c r="BA387" i="1"/>
  <c r="AZ387" i="1"/>
  <c r="AY387" i="1"/>
  <c r="AT387" i="1"/>
  <c r="AR387" i="1"/>
  <c r="AQ387" i="1"/>
  <c r="AJ387" i="1"/>
  <c r="P387" i="1"/>
  <c r="M387" i="1"/>
  <c r="L387" i="1"/>
  <c r="BE386" i="1"/>
  <c r="BD386" i="1"/>
  <c r="BC386" i="1"/>
  <c r="BB386" i="1"/>
  <c r="BA386" i="1"/>
  <c r="AZ386" i="1"/>
  <c r="AY386" i="1"/>
  <c r="AT386" i="1"/>
  <c r="AR386" i="1"/>
  <c r="AQ386" i="1"/>
  <c r="AJ386" i="1"/>
  <c r="P386" i="1"/>
  <c r="M386" i="1"/>
  <c r="L386" i="1"/>
  <c r="BE385" i="1"/>
  <c r="BD385" i="1"/>
  <c r="BC385" i="1"/>
  <c r="BB385" i="1"/>
  <c r="BA385" i="1"/>
  <c r="AZ385" i="1"/>
  <c r="AY385" i="1"/>
  <c r="AT385" i="1"/>
  <c r="AR385" i="1"/>
  <c r="AQ385" i="1"/>
  <c r="AJ385" i="1"/>
  <c r="P385" i="1"/>
  <c r="BE384" i="1"/>
  <c r="BD384" i="1"/>
  <c r="BC384" i="1"/>
  <c r="BB384" i="1"/>
  <c r="BA384" i="1"/>
  <c r="AZ384" i="1"/>
  <c r="AY384" i="1"/>
  <c r="AT384" i="1"/>
  <c r="AR384" i="1"/>
  <c r="AQ384" i="1"/>
  <c r="AJ384" i="1"/>
  <c r="P384" i="1"/>
  <c r="M384" i="1"/>
  <c r="L384" i="1"/>
  <c r="BE383" i="1"/>
  <c r="BD383" i="1"/>
  <c r="BC383" i="1"/>
  <c r="BB383" i="1"/>
  <c r="BA383" i="1"/>
  <c r="AZ383" i="1"/>
  <c r="AY383" i="1"/>
  <c r="AT383" i="1"/>
  <c r="AR383" i="1"/>
  <c r="AQ383" i="1"/>
  <c r="AJ383" i="1"/>
  <c r="P383" i="1"/>
  <c r="M383" i="1"/>
  <c r="L383" i="1"/>
  <c r="BE382" i="1"/>
  <c r="BD382" i="1"/>
  <c r="BC382" i="1"/>
  <c r="BB382" i="1"/>
  <c r="BA382" i="1"/>
  <c r="AZ382" i="1"/>
  <c r="AY382" i="1"/>
  <c r="AT382" i="1"/>
  <c r="AR382" i="1"/>
  <c r="AQ382" i="1"/>
  <c r="AJ382" i="1"/>
  <c r="P382" i="1"/>
  <c r="M382" i="1"/>
  <c r="L382" i="1"/>
  <c r="BE381" i="1"/>
  <c r="BD381" i="1"/>
  <c r="BC381" i="1"/>
  <c r="BB381" i="1"/>
  <c r="BA381" i="1"/>
  <c r="AZ381" i="1"/>
  <c r="AY381" i="1"/>
  <c r="AT381" i="1"/>
  <c r="AR381" i="1"/>
  <c r="AQ381" i="1"/>
  <c r="AJ381" i="1"/>
  <c r="P381" i="1"/>
  <c r="M381" i="1"/>
  <c r="L381" i="1"/>
  <c r="BE380" i="1"/>
  <c r="BD380" i="1"/>
  <c r="BC380" i="1"/>
  <c r="BB380" i="1"/>
  <c r="BA380" i="1"/>
  <c r="AZ380" i="1"/>
  <c r="AY380" i="1"/>
  <c r="AT380" i="1"/>
  <c r="AR380" i="1"/>
  <c r="AQ380" i="1"/>
  <c r="AJ380" i="1"/>
  <c r="P380" i="1"/>
  <c r="M380" i="1"/>
  <c r="L380" i="1"/>
  <c r="BE379" i="1"/>
  <c r="BD379" i="1"/>
  <c r="BC379" i="1"/>
  <c r="BB379" i="1"/>
  <c r="BA379" i="1"/>
  <c r="AZ379" i="1"/>
  <c r="AY379" i="1"/>
  <c r="AT379" i="1"/>
  <c r="AR379" i="1"/>
  <c r="AQ379" i="1"/>
  <c r="AJ379" i="1"/>
  <c r="P379" i="1"/>
  <c r="M379" i="1"/>
  <c r="L379" i="1"/>
  <c r="BE378" i="1"/>
  <c r="BD378" i="1"/>
  <c r="BC378" i="1"/>
  <c r="BB378" i="1"/>
  <c r="BA378" i="1"/>
  <c r="AZ378" i="1"/>
  <c r="AY378" i="1"/>
  <c r="AT378" i="1"/>
  <c r="AR378" i="1"/>
  <c r="AQ378" i="1"/>
  <c r="AJ378" i="1"/>
  <c r="P378" i="1"/>
  <c r="M378" i="1"/>
  <c r="L378" i="1"/>
  <c r="BE377" i="1"/>
  <c r="BD377" i="1"/>
  <c r="BC377" i="1"/>
  <c r="BB377" i="1"/>
  <c r="BA377" i="1"/>
  <c r="AZ377" i="1"/>
  <c r="AY377" i="1"/>
  <c r="AT377" i="1"/>
  <c r="AR377" i="1"/>
  <c r="AQ377" i="1"/>
  <c r="AJ377" i="1"/>
  <c r="P377" i="1"/>
  <c r="M377" i="1"/>
  <c r="L377" i="1"/>
  <c r="BE376" i="1"/>
  <c r="BD376" i="1"/>
  <c r="BC376" i="1"/>
  <c r="BB376" i="1"/>
  <c r="BA376" i="1"/>
  <c r="AZ376" i="1"/>
  <c r="AY376" i="1"/>
  <c r="AT376" i="1"/>
  <c r="AR376" i="1"/>
  <c r="AQ376" i="1"/>
  <c r="AJ376" i="1"/>
  <c r="P376" i="1"/>
  <c r="M376" i="1"/>
  <c r="L376" i="1"/>
  <c r="BE375" i="1"/>
  <c r="BD375" i="1"/>
  <c r="BC375" i="1"/>
  <c r="BB375" i="1"/>
  <c r="BA375" i="1"/>
  <c r="AZ375" i="1"/>
  <c r="AY375" i="1"/>
  <c r="AT375" i="1"/>
  <c r="AR375" i="1"/>
  <c r="AQ375" i="1"/>
  <c r="AJ375" i="1"/>
  <c r="P375" i="1"/>
  <c r="M375" i="1"/>
  <c r="L375" i="1"/>
  <c r="BE374" i="1"/>
  <c r="BD374" i="1"/>
  <c r="BC374" i="1"/>
  <c r="BB374" i="1"/>
  <c r="BA374" i="1"/>
  <c r="AZ374" i="1"/>
  <c r="AY374" i="1"/>
  <c r="AT374" i="1"/>
  <c r="AR374" i="1"/>
  <c r="AQ374" i="1"/>
  <c r="AJ374" i="1"/>
  <c r="P374" i="1"/>
  <c r="M374" i="1"/>
  <c r="L374" i="1"/>
  <c r="BE373" i="1"/>
  <c r="BD373" i="1"/>
  <c r="BC373" i="1"/>
  <c r="BB373" i="1"/>
  <c r="BA373" i="1"/>
  <c r="AZ373" i="1"/>
  <c r="AY373" i="1"/>
  <c r="AT373" i="1"/>
  <c r="AR373" i="1"/>
  <c r="AQ373" i="1"/>
  <c r="AJ373" i="1"/>
  <c r="P373" i="1"/>
  <c r="M373" i="1"/>
  <c r="L373" i="1"/>
  <c r="BE372" i="1"/>
  <c r="BD372" i="1"/>
  <c r="BC372" i="1"/>
  <c r="BB372" i="1"/>
  <c r="BA372" i="1"/>
  <c r="AZ372" i="1"/>
  <c r="AY372" i="1"/>
  <c r="AT372" i="1"/>
  <c r="AR372" i="1"/>
  <c r="AQ372" i="1"/>
  <c r="AJ372" i="1"/>
  <c r="P372" i="1"/>
  <c r="M372" i="1"/>
  <c r="L372" i="1"/>
  <c r="BE371" i="1"/>
  <c r="BD371" i="1"/>
  <c r="BC371" i="1"/>
  <c r="BB371" i="1"/>
  <c r="BA371" i="1"/>
  <c r="AZ371" i="1"/>
  <c r="AY371" i="1"/>
  <c r="AT371" i="1"/>
  <c r="AR371" i="1"/>
  <c r="AQ371" i="1"/>
  <c r="AJ371" i="1"/>
  <c r="P371" i="1"/>
  <c r="M371" i="1"/>
  <c r="L371" i="1"/>
  <c r="BE370" i="1"/>
  <c r="BD370" i="1"/>
  <c r="BC370" i="1"/>
  <c r="BB370" i="1"/>
  <c r="BA370" i="1"/>
  <c r="AZ370" i="1"/>
  <c r="AY370" i="1"/>
  <c r="AT370" i="1"/>
  <c r="AR370" i="1"/>
  <c r="AQ370" i="1"/>
  <c r="AJ370" i="1"/>
  <c r="P370" i="1"/>
  <c r="M370" i="1"/>
  <c r="L370" i="1"/>
  <c r="BE369" i="1"/>
  <c r="BD369" i="1"/>
  <c r="BC369" i="1"/>
  <c r="BB369" i="1"/>
  <c r="BA369" i="1"/>
  <c r="AZ369" i="1"/>
  <c r="AY369" i="1"/>
  <c r="AT369" i="1"/>
  <c r="AR369" i="1"/>
  <c r="AQ369" i="1"/>
  <c r="AJ369" i="1"/>
  <c r="P369" i="1"/>
  <c r="M369" i="1"/>
  <c r="L369" i="1"/>
  <c r="BE368" i="1"/>
  <c r="BD368" i="1"/>
  <c r="BC368" i="1"/>
  <c r="BB368" i="1"/>
  <c r="BA368" i="1"/>
  <c r="AZ368" i="1"/>
  <c r="AY368" i="1"/>
  <c r="AT368" i="1"/>
  <c r="AR368" i="1"/>
  <c r="AQ368" i="1"/>
  <c r="AJ368" i="1"/>
  <c r="P368" i="1"/>
  <c r="M368" i="1"/>
  <c r="L368" i="1"/>
  <c r="BE367" i="1"/>
  <c r="BD367" i="1"/>
  <c r="BC367" i="1"/>
  <c r="BB367" i="1"/>
  <c r="BA367" i="1"/>
  <c r="AZ367" i="1"/>
  <c r="AY367" i="1"/>
  <c r="AT367" i="1"/>
  <c r="AR367" i="1"/>
  <c r="AQ367" i="1"/>
  <c r="AJ367" i="1"/>
  <c r="P367" i="1"/>
  <c r="M367" i="1"/>
  <c r="L367" i="1"/>
  <c r="BE366" i="1"/>
  <c r="BD366" i="1"/>
  <c r="BC366" i="1"/>
  <c r="BB366" i="1"/>
  <c r="BA366" i="1"/>
  <c r="AZ366" i="1"/>
  <c r="AY366" i="1"/>
  <c r="AT366" i="1"/>
  <c r="AR366" i="1"/>
  <c r="AQ366" i="1"/>
  <c r="AJ366" i="1"/>
  <c r="P366" i="1"/>
  <c r="M366" i="1"/>
  <c r="L366" i="1"/>
  <c r="BE365" i="1"/>
  <c r="BD365" i="1"/>
  <c r="BC365" i="1"/>
  <c r="BB365" i="1"/>
  <c r="BA365" i="1"/>
  <c r="AZ365" i="1"/>
  <c r="AY365" i="1"/>
  <c r="AT365" i="1"/>
  <c r="AR365" i="1"/>
  <c r="AQ365" i="1"/>
  <c r="AJ365" i="1"/>
  <c r="P365" i="1"/>
  <c r="M365" i="1"/>
  <c r="L365" i="1"/>
  <c r="BE364" i="1"/>
  <c r="BD364" i="1"/>
  <c r="BC364" i="1"/>
  <c r="BB364" i="1"/>
  <c r="BA364" i="1"/>
  <c r="AZ364" i="1"/>
  <c r="AY364" i="1"/>
  <c r="AT364" i="1"/>
  <c r="AR364" i="1"/>
  <c r="AQ364" i="1"/>
  <c r="AJ364" i="1"/>
  <c r="P364" i="1"/>
  <c r="M364" i="1"/>
  <c r="L364" i="1"/>
  <c r="BE363" i="1"/>
  <c r="BD363" i="1"/>
  <c r="BC363" i="1"/>
  <c r="BB363" i="1"/>
  <c r="BA363" i="1"/>
  <c r="AZ363" i="1"/>
  <c r="AY363" i="1"/>
  <c r="AT363" i="1"/>
  <c r="AR363" i="1"/>
  <c r="AQ363" i="1"/>
  <c r="AJ363" i="1"/>
  <c r="P363" i="1"/>
  <c r="M363" i="1"/>
  <c r="L363" i="1"/>
  <c r="BE362" i="1"/>
  <c r="BD362" i="1"/>
  <c r="BC362" i="1"/>
  <c r="BB362" i="1"/>
  <c r="BA362" i="1"/>
  <c r="AZ362" i="1"/>
  <c r="AY362" i="1"/>
  <c r="AT362" i="1"/>
  <c r="AR362" i="1"/>
  <c r="AQ362" i="1"/>
  <c r="AJ362" i="1"/>
  <c r="P362" i="1"/>
  <c r="M362" i="1"/>
  <c r="L362" i="1"/>
  <c r="BE361" i="1"/>
  <c r="BD361" i="1"/>
  <c r="BC361" i="1"/>
  <c r="BB361" i="1"/>
  <c r="BA361" i="1"/>
  <c r="AZ361" i="1"/>
  <c r="AY361" i="1"/>
  <c r="AT361" i="1"/>
  <c r="AR361" i="1"/>
  <c r="AQ361" i="1"/>
  <c r="AJ361" i="1"/>
  <c r="P361" i="1"/>
  <c r="M361" i="1"/>
  <c r="L361" i="1"/>
  <c r="BE360" i="1"/>
  <c r="BD360" i="1"/>
  <c r="BC360" i="1"/>
  <c r="BB360" i="1"/>
  <c r="BA360" i="1"/>
  <c r="AZ360" i="1"/>
  <c r="AY360" i="1"/>
  <c r="AT360" i="1"/>
  <c r="AR360" i="1"/>
  <c r="AQ360" i="1"/>
  <c r="AJ360" i="1"/>
  <c r="P360" i="1"/>
  <c r="M360" i="1"/>
  <c r="L360" i="1"/>
  <c r="BE359" i="1"/>
  <c r="BD359" i="1"/>
  <c r="BC359" i="1"/>
  <c r="BB359" i="1"/>
  <c r="BA359" i="1"/>
  <c r="AZ359" i="1"/>
  <c r="AY359" i="1"/>
  <c r="AT359" i="1"/>
  <c r="AR359" i="1"/>
  <c r="AQ359" i="1"/>
  <c r="AJ359" i="1"/>
  <c r="P359" i="1"/>
  <c r="M359" i="1"/>
  <c r="L359" i="1"/>
  <c r="BE358" i="1"/>
  <c r="BD358" i="1"/>
  <c r="BC358" i="1"/>
  <c r="BB358" i="1"/>
  <c r="BA358" i="1"/>
  <c r="AZ358" i="1"/>
  <c r="AY358" i="1"/>
  <c r="AT358" i="1"/>
  <c r="AR358" i="1"/>
  <c r="AQ358" i="1"/>
  <c r="AJ358" i="1"/>
  <c r="P358" i="1"/>
  <c r="M358" i="1"/>
  <c r="L358" i="1"/>
  <c r="BE357" i="1"/>
  <c r="BD357" i="1"/>
  <c r="BC357" i="1"/>
  <c r="BB357" i="1"/>
  <c r="BA357" i="1"/>
  <c r="AZ357" i="1"/>
  <c r="AY357" i="1"/>
  <c r="AT357" i="1"/>
  <c r="AR357" i="1"/>
  <c r="AQ357" i="1"/>
  <c r="AJ357" i="1"/>
  <c r="P357" i="1"/>
  <c r="M357" i="1"/>
  <c r="L357" i="1"/>
  <c r="BE356" i="1"/>
  <c r="BD356" i="1"/>
  <c r="BC356" i="1"/>
  <c r="BB356" i="1"/>
  <c r="BA356" i="1"/>
  <c r="AZ356" i="1"/>
  <c r="AY356" i="1"/>
  <c r="AT356" i="1"/>
  <c r="AR356" i="1"/>
  <c r="AQ356" i="1"/>
  <c r="AJ356" i="1"/>
  <c r="P356" i="1"/>
  <c r="M356" i="1"/>
  <c r="L356" i="1"/>
  <c r="BE355" i="1"/>
  <c r="BD355" i="1"/>
  <c r="BC355" i="1"/>
  <c r="BB355" i="1"/>
  <c r="BA355" i="1"/>
  <c r="AZ355" i="1"/>
  <c r="AY355" i="1"/>
  <c r="AT355" i="1"/>
  <c r="AR355" i="1"/>
  <c r="AQ355" i="1"/>
  <c r="AJ355" i="1"/>
  <c r="P355" i="1"/>
  <c r="BE354" i="1"/>
  <c r="BD354" i="1"/>
  <c r="BC354" i="1"/>
  <c r="BB354" i="1"/>
  <c r="BA354" i="1"/>
  <c r="AZ354" i="1"/>
  <c r="AY354" i="1"/>
  <c r="AT354" i="1"/>
  <c r="AR354" i="1"/>
  <c r="AQ354" i="1"/>
  <c r="AJ354" i="1"/>
  <c r="P354" i="1"/>
  <c r="M354" i="1"/>
  <c r="L354" i="1"/>
  <c r="BE353" i="1"/>
  <c r="BD353" i="1"/>
  <c r="BC353" i="1"/>
  <c r="BB353" i="1"/>
  <c r="BA353" i="1"/>
  <c r="AZ353" i="1"/>
  <c r="AY353" i="1"/>
  <c r="AT353" i="1"/>
  <c r="AR353" i="1"/>
  <c r="AQ353" i="1"/>
  <c r="AJ353" i="1"/>
  <c r="P353" i="1"/>
  <c r="M353" i="1"/>
  <c r="L353" i="1"/>
  <c r="BE352" i="1"/>
  <c r="BD352" i="1"/>
  <c r="BC352" i="1"/>
  <c r="BB352" i="1"/>
  <c r="BA352" i="1"/>
  <c r="AZ352" i="1"/>
  <c r="AY352" i="1"/>
  <c r="AT352" i="1"/>
  <c r="AR352" i="1"/>
  <c r="AQ352" i="1"/>
  <c r="AJ352" i="1"/>
  <c r="P352" i="1"/>
  <c r="M352" i="1"/>
  <c r="L352" i="1"/>
  <c r="BE351" i="1"/>
  <c r="BD351" i="1"/>
  <c r="BC351" i="1"/>
  <c r="BB351" i="1"/>
  <c r="BA351" i="1"/>
  <c r="AZ351" i="1"/>
  <c r="AY351" i="1"/>
  <c r="AT351" i="1"/>
  <c r="AR351" i="1"/>
  <c r="AQ351" i="1"/>
  <c r="AJ351" i="1"/>
  <c r="P351" i="1"/>
  <c r="M351" i="1"/>
  <c r="L351" i="1"/>
  <c r="BE350" i="1"/>
  <c r="BD350" i="1"/>
  <c r="BC350" i="1"/>
  <c r="BB350" i="1"/>
  <c r="BA350" i="1"/>
  <c r="AZ350" i="1"/>
  <c r="AY350" i="1"/>
  <c r="AT350" i="1"/>
  <c r="AR350" i="1"/>
  <c r="AQ350" i="1"/>
  <c r="AJ350" i="1"/>
  <c r="P350" i="1"/>
  <c r="M350" i="1"/>
  <c r="L350" i="1"/>
  <c r="BE349" i="1"/>
  <c r="BD349" i="1"/>
  <c r="BC349" i="1"/>
  <c r="BB349" i="1"/>
  <c r="BA349" i="1"/>
  <c r="AZ349" i="1"/>
  <c r="AY349" i="1"/>
  <c r="AT349" i="1"/>
  <c r="AR349" i="1"/>
  <c r="AQ349" i="1"/>
  <c r="AJ349" i="1"/>
  <c r="P349" i="1"/>
  <c r="M349" i="1"/>
  <c r="L349" i="1"/>
  <c r="BE348" i="1"/>
  <c r="BD348" i="1"/>
  <c r="BC348" i="1"/>
  <c r="BB348" i="1"/>
  <c r="BA348" i="1"/>
  <c r="AZ348" i="1"/>
  <c r="AY348" i="1"/>
  <c r="AT348" i="1"/>
  <c r="AR348" i="1"/>
  <c r="AQ348" i="1"/>
  <c r="AJ348" i="1"/>
  <c r="P348" i="1"/>
  <c r="M348" i="1"/>
  <c r="L348" i="1"/>
  <c r="BE347" i="1"/>
  <c r="BD347" i="1"/>
  <c r="BC347" i="1"/>
  <c r="BB347" i="1"/>
  <c r="BA347" i="1"/>
  <c r="AZ347" i="1"/>
  <c r="AY347" i="1"/>
  <c r="AT347" i="1"/>
  <c r="AR347" i="1"/>
  <c r="AQ347" i="1"/>
  <c r="AJ347" i="1"/>
  <c r="P347" i="1"/>
  <c r="M347" i="1"/>
  <c r="L347" i="1"/>
  <c r="BE346" i="1"/>
  <c r="BD346" i="1"/>
  <c r="BC346" i="1"/>
  <c r="BB346" i="1"/>
  <c r="BA346" i="1"/>
  <c r="AZ346" i="1"/>
  <c r="AY346" i="1"/>
  <c r="AT346" i="1"/>
  <c r="AR346" i="1"/>
  <c r="AQ346" i="1"/>
  <c r="AJ346" i="1"/>
  <c r="P346" i="1"/>
  <c r="M346" i="1"/>
  <c r="L346" i="1"/>
  <c r="BE345" i="1"/>
  <c r="BD345" i="1"/>
  <c r="BC345" i="1"/>
  <c r="BB345" i="1"/>
  <c r="BA345" i="1"/>
  <c r="AZ345" i="1"/>
  <c r="AY345" i="1"/>
  <c r="AT345" i="1"/>
  <c r="AR345" i="1"/>
  <c r="AQ345" i="1"/>
  <c r="AJ345" i="1"/>
  <c r="P345" i="1"/>
  <c r="BE344" i="1"/>
  <c r="BD344" i="1"/>
  <c r="BC344" i="1"/>
  <c r="BB344" i="1"/>
  <c r="BA344" i="1"/>
  <c r="AZ344" i="1"/>
  <c r="AY344" i="1"/>
  <c r="AT344" i="1"/>
  <c r="AR344" i="1"/>
  <c r="AQ344" i="1"/>
  <c r="AJ344" i="1"/>
  <c r="P344" i="1"/>
  <c r="M344" i="1"/>
  <c r="L344" i="1"/>
  <c r="BE343" i="1"/>
  <c r="BD343" i="1"/>
  <c r="BC343" i="1"/>
  <c r="BB343" i="1"/>
  <c r="BA343" i="1"/>
  <c r="AZ343" i="1"/>
  <c r="AY343" i="1"/>
  <c r="AT343" i="1"/>
  <c r="AR343" i="1"/>
  <c r="AQ343" i="1"/>
  <c r="AJ343" i="1"/>
  <c r="P343" i="1"/>
  <c r="M343" i="1"/>
  <c r="L343" i="1"/>
  <c r="BE342" i="1"/>
  <c r="BD342" i="1"/>
  <c r="BC342" i="1"/>
  <c r="BB342" i="1"/>
  <c r="BA342" i="1"/>
  <c r="AZ342" i="1"/>
  <c r="AY342" i="1"/>
  <c r="AT342" i="1"/>
  <c r="AR342" i="1"/>
  <c r="AQ342" i="1"/>
  <c r="AJ342" i="1"/>
  <c r="P342" i="1"/>
  <c r="M342" i="1"/>
  <c r="L342" i="1"/>
  <c r="BE341" i="1"/>
  <c r="BD341" i="1"/>
  <c r="BC341" i="1"/>
  <c r="BB341" i="1"/>
  <c r="BA341" i="1"/>
  <c r="AZ341" i="1"/>
  <c r="AY341" i="1"/>
  <c r="AT341" i="1"/>
  <c r="AR341" i="1"/>
  <c r="AQ341" i="1"/>
  <c r="AJ341" i="1"/>
  <c r="P341" i="1"/>
  <c r="M341" i="1"/>
  <c r="L341" i="1"/>
  <c r="BE340" i="1"/>
  <c r="BD340" i="1"/>
  <c r="BC340" i="1"/>
  <c r="BB340" i="1"/>
  <c r="BA340" i="1"/>
  <c r="AZ340" i="1"/>
  <c r="AY340" i="1"/>
  <c r="AT340" i="1"/>
  <c r="AR340" i="1"/>
  <c r="AQ340" i="1"/>
  <c r="AJ340" i="1"/>
  <c r="P340" i="1"/>
  <c r="M340" i="1"/>
  <c r="L340" i="1"/>
  <c r="BE339" i="1"/>
  <c r="BD339" i="1"/>
  <c r="BC339" i="1"/>
  <c r="BB339" i="1"/>
  <c r="BA339" i="1"/>
  <c r="AZ339" i="1"/>
  <c r="AY339" i="1"/>
  <c r="AT339" i="1"/>
  <c r="AR339" i="1"/>
  <c r="AQ339" i="1"/>
  <c r="AJ339" i="1"/>
  <c r="P339" i="1"/>
  <c r="M339" i="1"/>
  <c r="L339" i="1"/>
  <c r="BE338" i="1"/>
  <c r="BD338" i="1"/>
  <c r="BC338" i="1"/>
  <c r="BB338" i="1"/>
  <c r="BA338" i="1"/>
  <c r="AZ338" i="1"/>
  <c r="AY338" i="1"/>
  <c r="AT338" i="1"/>
  <c r="AR338" i="1"/>
  <c r="AQ338" i="1"/>
  <c r="AJ338" i="1"/>
  <c r="P338" i="1"/>
  <c r="M338" i="1"/>
  <c r="L338" i="1"/>
  <c r="BE337" i="1"/>
  <c r="BD337" i="1"/>
  <c r="BC337" i="1"/>
  <c r="BB337" i="1"/>
  <c r="BA337" i="1"/>
  <c r="AZ337" i="1"/>
  <c r="AY337" i="1"/>
  <c r="AT337" i="1"/>
  <c r="AR337" i="1"/>
  <c r="AQ337" i="1"/>
  <c r="AJ337" i="1"/>
  <c r="P337" i="1"/>
  <c r="M337" i="1"/>
  <c r="L337" i="1"/>
  <c r="BE336" i="1"/>
  <c r="BD336" i="1"/>
  <c r="BC336" i="1"/>
  <c r="BB336" i="1"/>
  <c r="BA336" i="1"/>
  <c r="AZ336" i="1"/>
  <c r="AY336" i="1"/>
  <c r="AT336" i="1"/>
  <c r="AR336" i="1"/>
  <c r="AQ336" i="1"/>
  <c r="AJ336" i="1"/>
  <c r="P336" i="1"/>
  <c r="M336" i="1"/>
  <c r="L336" i="1"/>
  <c r="BE335" i="1"/>
  <c r="BD335" i="1"/>
  <c r="BC335" i="1"/>
  <c r="BB335" i="1"/>
  <c r="BA335" i="1"/>
  <c r="AZ335" i="1"/>
  <c r="AY335" i="1"/>
  <c r="AT335" i="1"/>
  <c r="AR335" i="1"/>
  <c r="AQ335" i="1"/>
  <c r="AJ335" i="1"/>
  <c r="P335" i="1"/>
  <c r="BE334" i="1"/>
  <c r="BD334" i="1"/>
  <c r="BC334" i="1"/>
  <c r="BB334" i="1"/>
  <c r="BA334" i="1"/>
  <c r="AZ334" i="1"/>
  <c r="AY334" i="1"/>
  <c r="AT334" i="1"/>
  <c r="AR334" i="1"/>
  <c r="AQ334" i="1"/>
  <c r="AJ334" i="1"/>
  <c r="P334" i="1"/>
  <c r="M334" i="1"/>
  <c r="L334" i="1"/>
  <c r="BE333" i="1"/>
  <c r="BD333" i="1"/>
  <c r="BC333" i="1"/>
  <c r="BB333" i="1"/>
  <c r="BA333" i="1"/>
  <c r="AZ333" i="1"/>
  <c r="AY333" i="1"/>
  <c r="AT333" i="1"/>
  <c r="AR333" i="1"/>
  <c r="AQ333" i="1"/>
  <c r="AJ333" i="1"/>
  <c r="P333" i="1"/>
  <c r="M333" i="1"/>
  <c r="L333" i="1"/>
  <c r="BE332" i="1"/>
  <c r="BD332" i="1"/>
  <c r="BC332" i="1"/>
  <c r="BB332" i="1"/>
  <c r="BA332" i="1"/>
  <c r="AZ332" i="1"/>
  <c r="AY332" i="1"/>
  <c r="AT332" i="1"/>
  <c r="AR332" i="1"/>
  <c r="AQ332" i="1"/>
  <c r="AJ332" i="1"/>
  <c r="P332" i="1"/>
  <c r="M332" i="1"/>
  <c r="L332" i="1"/>
  <c r="BE331" i="1"/>
  <c r="BD331" i="1"/>
  <c r="BC331" i="1"/>
  <c r="BB331" i="1"/>
  <c r="BA331" i="1"/>
  <c r="AZ331" i="1"/>
  <c r="AY331" i="1"/>
  <c r="AT331" i="1"/>
  <c r="AR331" i="1"/>
  <c r="AQ331" i="1"/>
  <c r="AJ331" i="1"/>
  <c r="P331" i="1"/>
  <c r="M331" i="1"/>
  <c r="L331" i="1"/>
  <c r="BE330" i="1"/>
  <c r="BD330" i="1"/>
  <c r="BC330" i="1"/>
  <c r="BB330" i="1"/>
  <c r="BA330" i="1"/>
  <c r="AZ330" i="1"/>
  <c r="AY330" i="1"/>
  <c r="AT330" i="1"/>
  <c r="AR330" i="1"/>
  <c r="AQ330" i="1"/>
  <c r="AJ330" i="1"/>
  <c r="P330" i="1"/>
  <c r="M330" i="1"/>
  <c r="L330" i="1"/>
  <c r="BE329" i="1"/>
  <c r="BD329" i="1"/>
  <c r="BC329" i="1"/>
  <c r="BB329" i="1"/>
  <c r="BA329" i="1"/>
  <c r="AZ329" i="1"/>
  <c r="AY329" i="1"/>
  <c r="AT329" i="1"/>
  <c r="AR329" i="1"/>
  <c r="AQ329" i="1"/>
  <c r="AJ329" i="1"/>
  <c r="P329" i="1"/>
  <c r="M329" i="1"/>
  <c r="L329" i="1"/>
  <c r="BE328" i="1"/>
  <c r="BD328" i="1"/>
  <c r="BC328" i="1"/>
  <c r="BB328" i="1"/>
  <c r="BA328" i="1"/>
  <c r="AZ328" i="1"/>
  <c r="AY328" i="1"/>
  <c r="AT328" i="1"/>
  <c r="AR328" i="1"/>
  <c r="AQ328" i="1"/>
  <c r="AJ328" i="1"/>
  <c r="P328" i="1"/>
  <c r="M328" i="1"/>
  <c r="L328" i="1"/>
  <c r="BE327" i="1"/>
  <c r="BD327" i="1"/>
  <c r="BC327" i="1"/>
  <c r="BB327" i="1"/>
  <c r="BA327" i="1"/>
  <c r="AZ327" i="1"/>
  <c r="AY327" i="1"/>
  <c r="AT327" i="1"/>
  <c r="AR327" i="1"/>
  <c r="AQ327" i="1"/>
  <c r="AJ327" i="1"/>
  <c r="P327" i="1"/>
  <c r="M327" i="1"/>
  <c r="L327" i="1"/>
  <c r="BE326" i="1"/>
  <c r="BD326" i="1"/>
  <c r="BC326" i="1"/>
  <c r="BB326" i="1"/>
  <c r="BA326" i="1"/>
  <c r="AZ326" i="1"/>
  <c r="AY326" i="1"/>
  <c r="AT326" i="1"/>
  <c r="AR326" i="1"/>
  <c r="AQ326" i="1"/>
  <c r="AJ326" i="1"/>
  <c r="P326" i="1"/>
  <c r="M326" i="1"/>
  <c r="L326" i="1"/>
  <c r="BE325" i="1"/>
  <c r="BD325" i="1"/>
  <c r="BC325" i="1"/>
  <c r="BB325" i="1"/>
  <c r="BA325" i="1"/>
  <c r="AZ325" i="1"/>
  <c r="AY325" i="1"/>
  <c r="AT325" i="1"/>
  <c r="AR325" i="1"/>
  <c r="AQ325" i="1"/>
  <c r="AJ325" i="1"/>
  <c r="P325" i="1"/>
  <c r="M325" i="1"/>
  <c r="L325" i="1"/>
  <c r="BE324" i="1"/>
  <c r="BD324" i="1"/>
  <c r="BC324" i="1"/>
  <c r="BB324" i="1"/>
  <c r="BA324" i="1"/>
  <c r="AZ324" i="1"/>
  <c r="AY324" i="1"/>
  <c r="AT324" i="1"/>
  <c r="AR324" i="1"/>
  <c r="AQ324" i="1"/>
  <c r="AJ324" i="1"/>
  <c r="P324" i="1"/>
  <c r="M324" i="1"/>
  <c r="L324" i="1"/>
  <c r="BE323" i="1"/>
  <c r="BD323" i="1"/>
  <c r="BC323" i="1"/>
  <c r="BB323" i="1"/>
  <c r="BA323" i="1"/>
  <c r="AZ323" i="1"/>
  <c r="AY323" i="1"/>
  <c r="AT323" i="1"/>
  <c r="AR323" i="1"/>
  <c r="AQ323" i="1"/>
  <c r="AJ323" i="1"/>
  <c r="P323" i="1"/>
  <c r="M323" i="1"/>
  <c r="L323" i="1"/>
  <c r="BE322" i="1"/>
  <c r="BD322" i="1"/>
  <c r="BC322" i="1"/>
  <c r="BB322" i="1"/>
  <c r="BA322" i="1"/>
  <c r="AZ322" i="1"/>
  <c r="AY322" i="1"/>
  <c r="AT322" i="1"/>
  <c r="AR322" i="1"/>
  <c r="AQ322" i="1"/>
  <c r="AJ322" i="1"/>
  <c r="P322" i="1"/>
  <c r="M322" i="1"/>
  <c r="L322" i="1"/>
  <c r="BE321" i="1"/>
  <c r="BD321" i="1"/>
  <c r="BC321" i="1"/>
  <c r="BB321" i="1"/>
  <c r="BA321" i="1"/>
  <c r="AZ321" i="1"/>
  <c r="AY321" i="1"/>
  <c r="AT321" i="1"/>
  <c r="AR321" i="1"/>
  <c r="AQ321" i="1"/>
  <c r="AJ321" i="1"/>
  <c r="P321" i="1"/>
  <c r="M321" i="1"/>
  <c r="L321" i="1"/>
  <c r="BE320" i="1"/>
  <c r="BD320" i="1"/>
  <c r="BC320" i="1"/>
  <c r="BB320" i="1"/>
  <c r="BA320" i="1"/>
  <c r="AZ320" i="1"/>
  <c r="AY320" i="1"/>
  <c r="AT320" i="1"/>
  <c r="AR320" i="1"/>
  <c r="AQ320" i="1"/>
  <c r="AJ320" i="1"/>
  <c r="P320" i="1"/>
  <c r="M320" i="1"/>
  <c r="L320" i="1"/>
  <c r="BE319" i="1"/>
  <c r="BD319" i="1"/>
  <c r="BC319" i="1"/>
  <c r="BB319" i="1"/>
  <c r="BA319" i="1"/>
  <c r="AZ319" i="1"/>
  <c r="AY319" i="1"/>
  <c r="AT319" i="1"/>
  <c r="AR319" i="1"/>
  <c r="AQ319" i="1"/>
  <c r="AJ319" i="1"/>
  <c r="P319" i="1"/>
  <c r="M319" i="1"/>
  <c r="L319" i="1"/>
  <c r="BE318" i="1"/>
  <c r="BD318" i="1"/>
  <c r="BC318" i="1"/>
  <c r="BB318" i="1"/>
  <c r="BA318" i="1"/>
  <c r="AZ318" i="1"/>
  <c r="AY318" i="1"/>
  <c r="AT318" i="1"/>
  <c r="AR318" i="1"/>
  <c r="AQ318" i="1"/>
  <c r="AJ318" i="1"/>
  <c r="P318" i="1"/>
  <c r="M318" i="1"/>
  <c r="L318" i="1"/>
  <c r="BE317" i="1"/>
  <c r="BD317" i="1"/>
  <c r="BC317" i="1"/>
  <c r="BB317" i="1"/>
  <c r="BA317" i="1"/>
  <c r="AZ317" i="1"/>
  <c r="AY317" i="1"/>
  <c r="AT317" i="1"/>
  <c r="AR317" i="1"/>
  <c r="AQ317" i="1"/>
  <c r="AJ317" i="1"/>
  <c r="P317" i="1"/>
  <c r="M317" i="1"/>
  <c r="L317" i="1"/>
  <c r="BE316" i="1"/>
  <c r="BD316" i="1"/>
  <c r="BC316" i="1"/>
  <c r="BB316" i="1"/>
  <c r="BA316" i="1"/>
  <c r="AZ316" i="1"/>
  <c r="AY316" i="1"/>
  <c r="AT316" i="1"/>
  <c r="AR316" i="1"/>
  <c r="AQ316" i="1"/>
  <c r="AJ316" i="1"/>
  <c r="P316" i="1"/>
  <c r="M316" i="1"/>
  <c r="L316" i="1"/>
  <c r="BE315" i="1"/>
  <c r="BD315" i="1"/>
  <c r="BC315" i="1"/>
  <c r="BB315" i="1"/>
  <c r="BA315" i="1"/>
  <c r="AZ315" i="1"/>
  <c r="AY315" i="1"/>
  <c r="AT315" i="1"/>
  <c r="AR315" i="1"/>
  <c r="AQ315" i="1"/>
  <c r="AJ315" i="1"/>
  <c r="P315" i="1"/>
  <c r="BE314" i="1"/>
  <c r="BD314" i="1"/>
  <c r="BC314" i="1"/>
  <c r="BB314" i="1"/>
  <c r="BA314" i="1"/>
  <c r="AZ314" i="1"/>
  <c r="AY314" i="1"/>
  <c r="AT314" i="1"/>
  <c r="AR314" i="1"/>
  <c r="AQ314" i="1"/>
  <c r="AJ314" i="1"/>
  <c r="P314" i="1"/>
  <c r="BE313" i="1"/>
  <c r="BD313" i="1"/>
  <c r="BC313" i="1"/>
  <c r="BB313" i="1"/>
  <c r="BA313" i="1"/>
  <c r="AZ313" i="1"/>
  <c r="AY313" i="1"/>
  <c r="AT313" i="1"/>
  <c r="AR313" i="1"/>
  <c r="AQ313" i="1"/>
  <c r="AJ313" i="1"/>
  <c r="P313" i="1"/>
  <c r="M313" i="1"/>
  <c r="L313" i="1"/>
  <c r="BE312" i="1"/>
  <c r="BD312" i="1"/>
  <c r="BC312" i="1"/>
  <c r="BB312" i="1"/>
  <c r="BA312" i="1"/>
  <c r="AZ312" i="1"/>
  <c r="AY312" i="1"/>
  <c r="AT312" i="1"/>
  <c r="AR312" i="1"/>
  <c r="AQ312" i="1"/>
  <c r="AJ312" i="1"/>
  <c r="P312" i="1"/>
  <c r="M312" i="1"/>
  <c r="L312" i="1"/>
  <c r="BE311" i="1"/>
  <c r="BD311" i="1"/>
  <c r="BC311" i="1"/>
  <c r="BB311" i="1"/>
  <c r="BA311" i="1"/>
  <c r="AZ311" i="1"/>
  <c r="AY311" i="1"/>
  <c r="AT311" i="1"/>
  <c r="AR311" i="1"/>
  <c r="AQ311" i="1"/>
  <c r="AJ311" i="1"/>
  <c r="P311" i="1"/>
  <c r="M311" i="1"/>
  <c r="L311" i="1"/>
  <c r="BE310" i="1"/>
  <c r="BD310" i="1"/>
  <c r="BC310" i="1"/>
  <c r="BB310" i="1"/>
  <c r="BA310" i="1"/>
  <c r="AZ310" i="1"/>
  <c r="AY310" i="1"/>
  <c r="AT310" i="1"/>
  <c r="AR310" i="1"/>
  <c r="AQ310" i="1"/>
  <c r="AJ310" i="1"/>
  <c r="P310" i="1"/>
  <c r="M310" i="1"/>
  <c r="L310" i="1"/>
  <c r="BE309" i="1"/>
  <c r="BD309" i="1"/>
  <c r="BC309" i="1"/>
  <c r="BB309" i="1"/>
  <c r="BA309" i="1"/>
  <c r="AZ309" i="1"/>
  <c r="AY309" i="1"/>
  <c r="AT309" i="1"/>
  <c r="AR309" i="1"/>
  <c r="AQ309" i="1"/>
  <c r="AJ309" i="1"/>
  <c r="P309" i="1"/>
  <c r="M309" i="1"/>
  <c r="L309" i="1"/>
  <c r="BE308" i="1"/>
  <c r="BD308" i="1"/>
  <c r="BC308" i="1"/>
  <c r="BB308" i="1"/>
  <c r="BA308" i="1"/>
  <c r="AZ308" i="1"/>
  <c r="AY308" i="1"/>
  <c r="AT308" i="1"/>
  <c r="AR308" i="1"/>
  <c r="AQ308" i="1"/>
  <c r="AJ308" i="1"/>
  <c r="P308" i="1"/>
  <c r="M308" i="1"/>
  <c r="L308" i="1"/>
  <c r="BE307" i="1"/>
  <c r="BD307" i="1"/>
  <c r="BC307" i="1"/>
  <c r="BB307" i="1"/>
  <c r="BA307" i="1"/>
  <c r="AZ307" i="1"/>
  <c r="AY307" i="1"/>
  <c r="AT307" i="1"/>
  <c r="AR307" i="1"/>
  <c r="AQ307" i="1"/>
  <c r="AJ307" i="1"/>
  <c r="P307" i="1"/>
  <c r="M307" i="1"/>
  <c r="L307" i="1"/>
  <c r="BE306" i="1"/>
  <c r="BD306" i="1"/>
  <c r="BC306" i="1"/>
  <c r="BB306" i="1"/>
  <c r="BA306" i="1"/>
  <c r="AZ306" i="1"/>
  <c r="AY306" i="1"/>
  <c r="AT306" i="1"/>
  <c r="AR306" i="1"/>
  <c r="AQ306" i="1"/>
  <c r="AJ306" i="1"/>
  <c r="P306" i="1"/>
  <c r="M306" i="1"/>
  <c r="L306" i="1"/>
  <c r="BE305" i="1"/>
  <c r="BD305" i="1"/>
  <c r="BC305" i="1"/>
  <c r="BB305" i="1"/>
  <c r="BA305" i="1"/>
  <c r="AZ305" i="1"/>
  <c r="AY305" i="1"/>
  <c r="AT305" i="1"/>
  <c r="AR305" i="1"/>
  <c r="AQ305" i="1"/>
  <c r="AJ305" i="1"/>
  <c r="P305" i="1"/>
  <c r="M305" i="1"/>
  <c r="L305" i="1"/>
  <c r="BE304" i="1"/>
  <c r="BD304" i="1"/>
  <c r="BC304" i="1"/>
  <c r="BB304" i="1"/>
  <c r="BA304" i="1"/>
  <c r="AZ304" i="1"/>
  <c r="AY304" i="1"/>
  <c r="AT304" i="1"/>
  <c r="AR304" i="1"/>
  <c r="AQ304" i="1"/>
  <c r="AJ304" i="1"/>
  <c r="P304" i="1"/>
  <c r="M304" i="1"/>
  <c r="L304" i="1"/>
  <c r="BE303" i="1"/>
  <c r="BD303" i="1"/>
  <c r="BC303" i="1"/>
  <c r="BB303" i="1"/>
  <c r="BA303" i="1"/>
  <c r="AZ303" i="1"/>
  <c r="AY303" i="1"/>
  <c r="AT303" i="1"/>
  <c r="AR303" i="1"/>
  <c r="AQ303" i="1"/>
  <c r="AJ303" i="1"/>
  <c r="P303" i="1"/>
  <c r="M303" i="1"/>
  <c r="L303" i="1"/>
  <c r="BE302" i="1"/>
  <c r="BD302" i="1"/>
  <c r="BC302" i="1"/>
  <c r="BB302" i="1"/>
  <c r="BA302" i="1"/>
  <c r="AZ302" i="1"/>
  <c r="AY302" i="1"/>
  <c r="AT302" i="1"/>
  <c r="AR302" i="1"/>
  <c r="AQ302" i="1"/>
  <c r="AJ302" i="1"/>
  <c r="P302" i="1"/>
  <c r="M302" i="1"/>
  <c r="L302" i="1"/>
  <c r="BE301" i="1"/>
  <c r="BD301" i="1"/>
  <c r="BC301" i="1"/>
  <c r="BB301" i="1"/>
  <c r="BA301" i="1"/>
  <c r="AZ301" i="1"/>
  <c r="AY301" i="1"/>
  <c r="AT301" i="1"/>
  <c r="AR301" i="1"/>
  <c r="AQ301" i="1"/>
  <c r="AJ301" i="1"/>
  <c r="P301" i="1"/>
  <c r="M301" i="1"/>
  <c r="L301" i="1"/>
  <c r="BE300" i="1"/>
  <c r="BD300" i="1"/>
  <c r="BC300" i="1"/>
  <c r="BB300" i="1"/>
  <c r="BA300" i="1"/>
  <c r="AZ300" i="1"/>
  <c r="AY300" i="1"/>
  <c r="AT300" i="1"/>
  <c r="AR300" i="1"/>
  <c r="AQ300" i="1"/>
  <c r="AJ300" i="1"/>
  <c r="P300" i="1"/>
  <c r="M300" i="1"/>
  <c r="L300" i="1"/>
  <c r="BE299" i="1"/>
  <c r="BD299" i="1"/>
  <c r="BC299" i="1"/>
  <c r="BB299" i="1"/>
  <c r="BA299" i="1"/>
  <c r="AZ299" i="1"/>
  <c r="AY299" i="1"/>
  <c r="AT299" i="1"/>
  <c r="AR299" i="1"/>
  <c r="AQ299" i="1"/>
  <c r="AJ299" i="1"/>
  <c r="P299" i="1"/>
  <c r="M299" i="1"/>
  <c r="L299" i="1"/>
  <c r="BE298" i="1"/>
  <c r="BD298" i="1"/>
  <c r="BC298" i="1"/>
  <c r="BB298" i="1"/>
  <c r="BA298" i="1"/>
  <c r="AZ298" i="1"/>
  <c r="AY298" i="1"/>
  <c r="AT298" i="1"/>
  <c r="AR298" i="1"/>
  <c r="AQ298" i="1"/>
  <c r="AJ298" i="1"/>
  <c r="P298" i="1"/>
  <c r="M298" i="1"/>
  <c r="L298" i="1"/>
  <c r="BE297" i="1"/>
  <c r="BD297" i="1"/>
  <c r="BC297" i="1"/>
  <c r="BB297" i="1"/>
  <c r="BA297" i="1"/>
  <c r="AZ297" i="1"/>
  <c r="AY297" i="1"/>
  <c r="AT297" i="1"/>
  <c r="AR297" i="1"/>
  <c r="AQ297" i="1"/>
  <c r="AJ297" i="1"/>
  <c r="P297" i="1"/>
  <c r="M297" i="1"/>
  <c r="L297" i="1"/>
  <c r="BE296" i="1"/>
  <c r="BD296" i="1"/>
  <c r="BC296" i="1"/>
  <c r="BB296" i="1"/>
  <c r="BA296" i="1"/>
  <c r="AZ296" i="1"/>
  <c r="AY296" i="1"/>
  <c r="AT296" i="1"/>
  <c r="AR296" i="1"/>
  <c r="AQ296" i="1"/>
  <c r="AJ296" i="1"/>
  <c r="P296" i="1"/>
  <c r="M296" i="1"/>
  <c r="L296" i="1"/>
  <c r="BE295" i="1"/>
  <c r="BD295" i="1"/>
  <c r="BC295" i="1"/>
  <c r="BB295" i="1"/>
  <c r="BA295" i="1"/>
  <c r="AZ295" i="1"/>
  <c r="AY295" i="1"/>
  <c r="AT295" i="1"/>
  <c r="AR295" i="1"/>
  <c r="AQ295" i="1"/>
  <c r="AJ295" i="1"/>
  <c r="P295" i="1"/>
  <c r="M295" i="1"/>
  <c r="L295" i="1"/>
  <c r="BE294" i="1"/>
  <c r="BD294" i="1"/>
  <c r="BC294" i="1"/>
  <c r="BB294" i="1"/>
  <c r="BA294" i="1"/>
  <c r="AZ294" i="1"/>
  <c r="AY294" i="1"/>
  <c r="AT294" i="1"/>
  <c r="AR294" i="1"/>
  <c r="AQ294" i="1"/>
  <c r="AJ294" i="1"/>
  <c r="P294" i="1"/>
  <c r="M294" i="1"/>
  <c r="L294" i="1"/>
  <c r="BE293" i="1"/>
  <c r="BD293" i="1"/>
  <c r="BC293" i="1"/>
  <c r="BB293" i="1"/>
  <c r="BA293" i="1"/>
  <c r="AZ293" i="1"/>
  <c r="AY293" i="1"/>
  <c r="AT293" i="1"/>
  <c r="AR293" i="1"/>
  <c r="AQ293" i="1"/>
  <c r="AJ293" i="1"/>
  <c r="P293" i="1"/>
  <c r="BE292" i="1"/>
  <c r="BD292" i="1"/>
  <c r="BC292" i="1"/>
  <c r="BB292" i="1"/>
  <c r="BA292" i="1"/>
  <c r="AZ292" i="1"/>
  <c r="AY292" i="1"/>
  <c r="AT292" i="1"/>
  <c r="AR292" i="1"/>
  <c r="AQ292" i="1"/>
  <c r="AJ292" i="1"/>
  <c r="P292" i="1"/>
  <c r="M292" i="1"/>
  <c r="L292" i="1"/>
  <c r="BE291" i="1"/>
  <c r="BD291" i="1"/>
  <c r="BC291" i="1"/>
  <c r="BB291" i="1"/>
  <c r="BA291" i="1"/>
  <c r="AZ291" i="1"/>
  <c r="AY291" i="1"/>
  <c r="AT291" i="1"/>
  <c r="AR291" i="1"/>
  <c r="AQ291" i="1"/>
  <c r="AJ291" i="1"/>
  <c r="P291" i="1"/>
  <c r="M291" i="1"/>
  <c r="L291" i="1"/>
  <c r="BE290" i="1"/>
  <c r="BD290" i="1"/>
  <c r="BC290" i="1"/>
  <c r="BB290" i="1"/>
  <c r="BA290" i="1"/>
  <c r="AZ290" i="1"/>
  <c r="AY290" i="1"/>
  <c r="AT290" i="1"/>
  <c r="AR290" i="1"/>
  <c r="AQ290" i="1"/>
  <c r="AJ290" i="1"/>
  <c r="P290" i="1"/>
  <c r="BE289" i="1"/>
  <c r="BD289" i="1"/>
  <c r="BC289" i="1"/>
  <c r="BB289" i="1"/>
  <c r="BA289" i="1"/>
  <c r="AZ289" i="1"/>
  <c r="AY289" i="1"/>
  <c r="AT289" i="1"/>
  <c r="AR289" i="1"/>
  <c r="AQ289" i="1"/>
  <c r="AJ289" i="1"/>
  <c r="P289" i="1"/>
  <c r="M289" i="1"/>
  <c r="L289" i="1"/>
  <c r="BE288" i="1"/>
  <c r="BD288" i="1"/>
  <c r="BC288" i="1"/>
  <c r="BB288" i="1"/>
  <c r="BA288" i="1"/>
  <c r="AZ288" i="1"/>
  <c r="AY288" i="1"/>
  <c r="AT288" i="1"/>
  <c r="AR288" i="1"/>
  <c r="AQ288" i="1"/>
  <c r="AJ288" i="1"/>
  <c r="P288" i="1"/>
  <c r="M288" i="1"/>
  <c r="L288" i="1"/>
  <c r="BE287" i="1"/>
  <c r="BD287" i="1"/>
  <c r="BC287" i="1"/>
  <c r="BB287" i="1"/>
  <c r="BA287" i="1"/>
  <c r="AZ287" i="1"/>
  <c r="AY287" i="1"/>
  <c r="AT287" i="1"/>
  <c r="AR287" i="1"/>
  <c r="AQ287" i="1"/>
  <c r="AJ287" i="1"/>
  <c r="P287" i="1"/>
  <c r="M287" i="1"/>
  <c r="L287" i="1"/>
  <c r="BE286" i="1"/>
  <c r="BD286" i="1"/>
  <c r="BC286" i="1"/>
  <c r="BB286" i="1"/>
  <c r="BA286" i="1"/>
  <c r="AZ286" i="1"/>
  <c r="AY286" i="1"/>
  <c r="AT286" i="1"/>
  <c r="AR286" i="1"/>
  <c r="AQ286" i="1"/>
  <c r="AJ286" i="1"/>
  <c r="P286" i="1"/>
  <c r="M286" i="1"/>
  <c r="L286" i="1"/>
  <c r="BE285" i="1"/>
  <c r="BD285" i="1"/>
  <c r="BC285" i="1"/>
  <c r="BB285" i="1"/>
  <c r="BA285" i="1"/>
  <c r="AZ285" i="1"/>
  <c r="AY285" i="1"/>
  <c r="AT285" i="1"/>
  <c r="AR285" i="1"/>
  <c r="AQ285" i="1"/>
  <c r="AJ285" i="1"/>
  <c r="P285" i="1"/>
  <c r="M285" i="1"/>
  <c r="L285" i="1"/>
  <c r="BE284" i="1"/>
  <c r="BD284" i="1"/>
  <c r="BC284" i="1"/>
  <c r="BB284" i="1"/>
  <c r="BA284" i="1"/>
  <c r="AZ284" i="1"/>
  <c r="AY284" i="1"/>
  <c r="AT284" i="1"/>
  <c r="AR284" i="1"/>
  <c r="AQ284" i="1"/>
  <c r="AJ284" i="1"/>
  <c r="P284" i="1"/>
  <c r="M284" i="1"/>
  <c r="L284" i="1"/>
  <c r="BE283" i="1"/>
  <c r="BD283" i="1"/>
  <c r="BC283" i="1"/>
  <c r="BB283" i="1"/>
  <c r="BA283" i="1"/>
  <c r="AZ283" i="1"/>
  <c r="AY283" i="1"/>
  <c r="AT283" i="1"/>
  <c r="AR283" i="1"/>
  <c r="AQ283" i="1"/>
  <c r="AJ283" i="1"/>
  <c r="P283" i="1"/>
  <c r="M283" i="1"/>
  <c r="L283" i="1"/>
  <c r="BE282" i="1"/>
  <c r="BD282" i="1"/>
  <c r="BC282" i="1"/>
  <c r="BB282" i="1"/>
  <c r="BA282" i="1"/>
  <c r="AZ282" i="1"/>
  <c r="AY282" i="1"/>
  <c r="AT282" i="1"/>
  <c r="AR282" i="1"/>
  <c r="AQ282" i="1"/>
  <c r="AJ282" i="1"/>
  <c r="P282" i="1"/>
  <c r="M282" i="1"/>
  <c r="L282" i="1"/>
  <c r="BE281" i="1"/>
  <c r="BD281" i="1"/>
  <c r="BC281" i="1"/>
  <c r="BB281" i="1"/>
  <c r="BA281" i="1"/>
  <c r="AZ281" i="1"/>
  <c r="AY281" i="1"/>
  <c r="AT281" i="1"/>
  <c r="AR281" i="1"/>
  <c r="AQ281" i="1"/>
  <c r="AJ281" i="1"/>
  <c r="P281" i="1"/>
  <c r="M281" i="1"/>
  <c r="L281" i="1"/>
  <c r="BE280" i="1"/>
  <c r="BD280" i="1"/>
  <c r="BC280" i="1"/>
  <c r="BB280" i="1"/>
  <c r="BA280" i="1"/>
  <c r="AZ280" i="1"/>
  <c r="AY280" i="1"/>
  <c r="AT280" i="1"/>
  <c r="AR280" i="1"/>
  <c r="AQ280" i="1"/>
  <c r="AJ280" i="1"/>
  <c r="P280" i="1"/>
  <c r="BE279" i="1"/>
  <c r="BD279" i="1"/>
  <c r="BC279" i="1"/>
  <c r="BB279" i="1"/>
  <c r="BA279" i="1"/>
  <c r="AZ279" i="1"/>
  <c r="AY279" i="1"/>
  <c r="AT279" i="1"/>
  <c r="AR279" i="1"/>
  <c r="AQ279" i="1"/>
  <c r="AJ279" i="1"/>
  <c r="P279" i="1"/>
  <c r="M279" i="1"/>
  <c r="L279" i="1"/>
  <c r="BE278" i="1"/>
  <c r="BD278" i="1"/>
  <c r="BC278" i="1"/>
  <c r="BB278" i="1"/>
  <c r="BA278" i="1"/>
  <c r="AZ278" i="1"/>
  <c r="AY278" i="1"/>
  <c r="AT278" i="1"/>
  <c r="AR278" i="1"/>
  <c r="AQ278" i="1"/>
  <c r="AJ278" i="1"/>
  <c r="P278" i="1"/>
  <c r="BE277" i="1"/>
  <c r="BD277" i="1"/>
  <c r="BC277" i="1"/>
  <c r="BB277" i="1"/>
  <c r="BA277" i="1"/>
  <c r="AZ277" i="1"/>
  <c r="AY277" i="1"/>
  <c r="AT277" i="1"/>
  <c r="AR277" i="1"/>
  <c r="AQ277" i="1"/>
  <c r="AJ277" i="1"/>
  <c r="P277" i="1"/>
  <c r="M277" i="1"/>
  <c r="L277" i="1"/>
  <c r="BE276" i="1"/>
  <c r="BD276" i="1"/>
  <c r="BC276" i="1"/>
  <c r="BB276" i="1"/>
  <c r="BA276" i="1"/>
  <c r="AZ276" i="1"/>
  <c r="AY276" i="1"/>
  <c r="AT276" i="1"/>
  <c r="AR276" i="1"/>
  <c r="AQ276" i="1"/>
  <c r="AJ276" i="1"/>
  <c r="P276" i="1"/>
  <c r="M276" i="1"/>
  <c r="L276" i="1"/>
  <c r="BE275" i="1"/>
  <c r="BD275" i="1"/>
  <c r="BC275" i="1"/>
  <c r="BB275" i="1"/>
  <c r="BA275" i="1"/>
  <c r="AZ275" i="1"/>
  <c r="AY275" i="1"/>
  <c r="AT275" i="1"/>
  <c r="AR275" i="1"/>
  <c r="AQ275" i="1"/>
  <c r="AJ275" i="1"/>
  <c r="P275" i="1"/>
  <c r="M275" i="1"/>
  <c r="L275" i="1"/>
  <c r="BE274" i="1"/>
  <c r="BD274" i="1"/>
  <c r="BC274" i="1"/>
  <c r="BB274" i="1"/>
  <c r="BA274" i="1"/>
  <c r="AZ274" i="1"/>
  <c r="AY274" i="1"/>
  <c r="AT274" i="1"/>
  <c r="AR274" i="1"/>
  <c r="AQ274" i="1"/>
  <c r="AJ274" i="1"/>
  <c r="P274" i="1"/>
  <c r="M274" i="1"/>
  <c r="L274" i="1"/>
  <c r="BE273" i="1"/>
  <c r="BD273" i="1"/>
  <c r="BC273" i="1"/>
  <c r="BB273" i="1"/>
  <c r="BA273" i="1"/>
  <c r="AZ273" i="1"/>
  <c r="AY273" i="1"/>
  <c r="AT273" i="1"/>
  <c r="AR273" i="1"/>
  <c r="AQ273" i="1"/>
  <c r="AJ273" i="1"/>
  <c r="P273" i="1"/>
  <c r="BE272" i="1"/>
  <c r="BD272" i="1"/>
  <c r="BC272" i="1"/>
  <c r="BB272" i="1"/>
  <c r="BA272" i="1"/>
  <c r="AZ272" i="1"/>
  <c r="AY272" i="1"/>
  <c r="AT272" i="1"/>
  <c r="AR272" i="1"/>
  <c r="AQ272" i="1"/>
  <c r="AJ272" i="1"/>
  <c r="P272" i="1"/>
  <c r="M272" i="1"/>
  <c r="L272" i="1"/>
  <c r="BE271" i="1"/>
  <c r="BD271" i="1"/>
  <c r="BC271" i="1"/>
  <c r="BB271" i="1"/>
  <c r="BA271" i="1"/>
  <c r="AZ271" i="1"/>
  <c r="AY271" i="1"/>
  <c r="AT271" i="1"/>
  <c r="AR271" i="1"/>
  <c r="AQ271" i="1"/>
  <c r="AJ271" i="1"/>
  <c r="P271" i="1"/>
  <c r="BE270" i="1"/>
  <c r="BD270" i="1"/>
  <c r="BC270" i="1"/>
  <c r="BB270" i="1"/>
  <c r="BA270" i="1"/>
  <c r="AZ270" i="1"/>
  <c r="AY270" i="1"/>
  <c r="AT270" i="1"/>
  <c r="AR270" i="1"/>
  <c r="AQ270" i="1"/>
  <c r="AJ270" i="1"/>
  <c r="P270" i="1"/>
  <c r="M270" i="1"/>
  <c r="L270" i="1"/>
  <c r="BE269" i="1"/>
  <c r="BD269" i="1"/>
  <c r="BC269" i="1"/>
  <c r="BB269" i="1"/>
  <c r="BA269" i="1"/>
  <c r="AZ269" i="1"/>
  <c r="AY269" i="1"/>
  <c r="AT269" i="1"/>
  <c r="AR269" i="1"/>
  <c r="AQ269" i="1"/>
  <c r="AJ269" i="1"/>
  <c r="P269" i="1"/>
  <c r="M269" i="1"/>
  <c r="L269" i="1"/>
  <c r="BE268" i="1"/>
  <c r="BD268" i="1"/>
  <c r="BC268" i="1"/>
  <c r="BB268" i="1"/>
  <c r="BA268" i="1"/>
  <c r="AZ268" i="1"/>
  <c r="AY268" i="1"/>
  <c r="AT268" i="1"/>
  <c r="AR268" i="1"/>
  <c r="AQ268" i="1"/>
  <c r="AJ268" i="1"/>
  <c r="P268" i="1"/>
  <c r="M268" i="1"/>
  <c r="L268" i="1"/>
  <c r="BE267" i="1"/>
  <c r="BD267" i="1"/>
  <c r="BC267" i="1"/>
  <c r="BB267" i="1"/>
  <c r="BA267" i="1"/>
  <c r="AZ267" i="1"/>
  <c r="AY267" i="1"/>
  <c r="AT267" i="1"/>
  <c r="AR267" i="1"/>
  <c r="AQ267" i="1"/>
  <c r="AJ267" i="1"/>
  <c r="P267" i="1"/>
  <c r="M267" i="1"/>
  <c r="L267" i="1"/>
  <c r="BE266" i="1"/>
  <c r="BD266" i="1"/>
  <c r="BC266" i="1"/>
  <c r="BB266" i="1"/>
  <c r="BA266" i="1"/>
  <c r="AZ266" i="1"/>
  <c r="AY266" i="1"/>
  <c r="AT266" i="1"/>
  <c r="AR266" i="1"/>
  <c r="AQ266" i="1"/>
  <c r="AJ266" i="1"/>
  <c r="P266" i="1"/>
  <c r="M266" i="1"/>
  <c r="L266" i="1"/>
  <c r="BE265" i="1"/>
  <c r="BD265" i="1"/>
  <c r="BC265" i="1"/>
  <c r="BB265" i="1"/>
  <c r="BA265" i="1"/>
  <c r="AZ265" i="1"/>
  <c r="AY265" i="1"/>
  <c r="AT265" i="1"/>
  <c r="AR265" i="1"/>
  <c r="AQ265" i="1"/>
  <c r="AJ265" i="1"/>
  <c r="P265" i="1"/>
  <c r="M265" i="1"/>
  <c r="L265" i="1"/>
  <c r="BE264" i="1"/>
  <c r="BD264" i="1"/>
  <c r="BC264" i="1"/>
  <c r="BB264" i="1"/>
  <c r="BA264" i="1"/>
  <c r="AZ264" i="1"/>
  <c r="AY264" i="1"/>
  <c r="AT264" i="1"/>
  <c r="AR264" i="1"/>
  <c r="AQ264" i="1"/>
  <c r="AJ264" i="1"/>
  <c r="P264" i="1"/>
  <c r="BE263" i="1"/>
  <c r="BD263" i="1"/>
  <c r="BC263" i="1"/>
  <c r="BB263" i="1"/>
  <c r="BA263" i="1"/>
  <c r="AZ263" i="1"/>
  <c r="AY263" i="1"/>
  <c r="AT263" i="1"/>
  <c r="AR263" i="1"/>
  <c r="AQ263" i="1"/>
  <c r="AJ263" i="1"/>
  <c r="P263" i="1"/>
  <c r="M263" i="1"/>
  <c r="L263" i="1"/>
  <c r="BE262" i="1"/>
  <c r="BD262" i="1"/>
  <c r="BC262" i="1"/>
  <c r="BB262" i="1"/>
  <c r="BA262" i="1"/>
  <c r="AZ262" i="1"/>
  <c r="AY262" i="1"/>
  <c r="AT262" i="1"/>
  <c r="AR262" i="1"/>
  <c r="AQ262" i="1"/>
  <c r="AJ262" i="1"/>
  <c r="P262" i="1"/>
  <c r="M262" i="1"/>
  <c r="L262" i="1"/>
  <c r="BE261" i="1"/>
  <c r="BD261" i="1"/>
  <c r="BC261" i="1"/>
  <c r="BB261" i="1"/>
  <c r="BA261" i="1"/>
  <c r="AZ261" i="1"/>
  <c r="AY261" i="1"/>
  <c r="AT261" i="1"/>
  <c r="AR261" i="1"/>
  <c r="AQ261" i="1"/>
  <c r="AJ261" i="1"/>
  <c r="P261" i="1"/>
  <c r="M261" i="1"/>
  <c r="L261" i="1"/>
  <c r="BE260" i="1"/>
  <c r="BD260" i="1"/>
  <c r="BC260" i="1"/>
  <c r="BB260" i="1"/>
  <c r="BA260" i="1"/>
  <c r="AZ260" i="1"/>
  <c r="AY260" i="1"/>
  <c r="AT260" i="1"/>
  <c r="AR260" i="1"/>
  <c r="AQ260" i="1"/>
  <c r="AJ260" i="1"/>
  <c r="P260" i="1"/>
  <c r="M260" i="1"/>
  <c r="L260" i="1"/>
  <c r="BE259" i="1"/>
  <c r="BD259" i="1"/>
  <c r="BC259" i="1"/>
  <c r="BB259" i="1"/>
  <c r="BA259" i="1"/>
  <c r="AZ259" i="1"/>
  <c r="AY259" i="1"/>
  <c r="AT259" i="1"/>
  <c r="AR259" i="1"/>
  <c r="AQ259" i="1"/>
  <c r="AJ259" i="1"/>
  <c r="P259" i="1"/>
  <c r="BE258" i="1"/>
  <c r="BD258" i="1"/>
  <c r="BC258" i="1"/>
  <c r="BB258" i="1"/>
  <c r="BA258" i="1"/>
  <c r="AZ258" i="1"/>
  <c r="AY258" i="1"/>
  <c r="AT258" i="1"/>
  <c r="AR258" i="1"/>
  <c r="AQ258" i="1"/>
  <c r="AJ258" i="1"/>
  <c r="P258" i="1"/>
  <c r="M258" i="1"/>
  <c r="L258" i="1"/>
  <c r="BE257" i="1"/>
  <c r="BD257" i="1"/>
  <c r="BC257" i="1"/>
  <c r="BB257" i="1"/>
  <c r="BA257" i="1"/>
  <c r="AZ257" i="1"/>
  <c r="AY257" i="1"/>
  <c r="AT257" i="1"/>
  <c r="AR257" i="1"/>
  <c r="AQ257" i="1"/>
  <c r="AJ257" i="1"/>
  <c r="P257" i="1"/>
  <c r="M257" i="1"/>
  <c r="L257" i="1"/>
  <c r="BE256" i="1"/>
  <c r="BD256" i="1"/>
  <c r="BC256" i="1"/>
  <c r="BB256" i="1"/>
  <c r="BA256" i="1"/>
  <c r="AZ256" i="1"/>
  <c r="AY256" i="1"/>
  <c r="AT256" i="1"/>
  <c r="AR256" i="1"/>
  <c r="AQ256" i="1"/>
  <c r="AJ256" i="1"/>
  <c r="P256" i="1"/>
  <c r="BE255" i="1"/>
  <c r="BD255" i="1"/>
  <c r="BC255" i="1"/>
  <c r="BB255" i="1"/>
  <c r="BA255" i="1"/>
  <c r="AZ255" i="1"/>
  <c r="AY255" i="1"/>
  <c r="AT255" i="1"/>
  <c r="AR255" i="1"/>
  <c r="AQ255" i="1"/>
  <c r="AJ255" i="1"/>
  <c r="P255" i="1"/>
  <c r="M255" i="1"/>
  <c r="L255" i="1"/>
  <c r="BE254" i="1"/>
  <c r="BD254" i="1"/>
  <c r="BC254" i="1"/>
  <c r="BB254" i="1"/>
  <c r="BA254" i="1"/>
  <c r="AZ254" i="1"/>
  <c r="AY254" i="1"/>
  <c r="AT254" i="1"/>
  <c r="AR254" i="1"/>
  <c r="AQ254" i="1"/>
  <c r="AJ254" i="1"/>
  <c r="P254" i="1"/>
  <c r="M254" i="1"/>
  <c r="L254" i="1"/>
  <c r="BE253" i="1"/>
  <c r="BD253" i="1"/>
  <c r="BC253" i="1"/>
  <c r="BB253" i="1"/>
  <c r="BA253" i="1"/>
  <c r="AZ253" i="1"/>
  <c r="AY253" i="1"/>
  <c r="AT253" i="1"/>
  <c r="AR253" i="1"/>
  <c r="AQ253" i="1"/>
  <c r="AJ253" i="1"/>
  <c r="P253" i="1"/>
  <c r="M253" i="1"/>
  <c r="L253" i="1"/>
  <c r="BE252" i="1"/>
  <c r="BD252" i="1"/>
  <c r="BC252" i="1"/>
  <c r="BB252" i="1"/>
  <c r="BA252" i="1"/>
  <c r="AZ252" i="1"/>
  <c r="AY252" i="1"/>
  <c r="AT252" i="1"/>
  <c r="AR252" i="1"/>
  <c r="AQ252" i="1"/>
  <c r="AJ252" i="1"/>
  <c r="P252" i="1"/>
  <c r="M252" i="1"/>
  <c r="L252" i="1"/>
  <c r="BE251" i="1"/>
  <c r="BD251" i="1"/>
  <c r="BC251" i="1"/>
  <c r="BB251" i="1"/>
  <c r="BA251" i="1"/>
  <c r="AZ251" i="1"/>
  <c r="AY251" i="1"/>
  <c r="AT251" i="1"/>
  <c r="AR251" i="1"/>
  <c r="AQ251" i="1"/>
  <c r="AJ251" i="1"/>
  <c r="P251" i="1"/>
  <c r="M251" i="1"/>
  <c r="L251" i="1"/>
  <c r="BE250" i="1"/>
  <c r="BD250" i="1"/>
  <c r="BC250" i="1"/>
  <c r="BB250" i="1"/>
  <c r="BA250" i="1"/>
  <c r="AZ250" i="1"/>
  <c r="AY250" i="1"/>
  <c r="AT250" i="1"/>
  <c r="AR250" i="1"/>
  <c r="AQ250" i="1"/>
  <c r="AJ250" i="1"/>
  <c r="P250" i="1"/>
  <c r="M250" i="1"/>
  <c r="L250" i="1"/>
  <c r="BE249" i="1"/>
  <c r="BD249" i="1"/>
  <c r="BC249" i="1"/>
  <c r="BB249" i="1"/>
  <c r="BA249" i="1"/>
  <c r="AZ249" i="1"/>
  <c r="AY249" i="1"/>
  <c r="AT249" i="1"/>
  <c r="AR249" i="1"/>
  <c r="AQ249" i="1"/>
  <c r="AJ249" i="1"/>
  <c r="P249" i="1"/>
  <c r="M249" i="1"/>
  <c r="L249" i="1"/>
  <c r="BE248" i="1"/>
  <c r="BD248" i="1"/>
  <c r="BC248" i="1"/>
  <c r="BB248" i="1"/>
  <c r="BA248" i="1"/>
  <c r="AZ248" i="1"/>
  <c r="AY248" i="1"/>
  <c r="AT248" i="1"/>
  <c r="AR248" i="1"/>
  <c r="AQ248" i="1"/>
  <c r="AJ248" i="1"/>
  <c r="P248" i="1"/>
  <c r="M248" i="1"/>
  <c r="L248" i="1"/>
  <c r="BE247" i="1"/>
  <c r="BD247" i="1"/>
  <c r="BC247" i="1"/>
  <c r="BB247" i="1"/>
  <c r="BA247" i="1"/>
  <c r="AZ247" i="1"/>
  <c r="AY247" i="1"/>
  <c r="AT247" i="1"/>
  <c r="AR247" i="1"/>
  <c r="AQ247" i="1"/>
  <c r="AJ247" i="1"/>
  <c r="P247" i="1"/>
  <c r="M247" i="1"/>
  <c r="L247" i="1"/>
  <c r="BE246" i="1"/>
  <c r="BD246" i="1"/>
  <c r="BC246" i="1"/>
  <c r="BB246" i="1"/>
  <c r="BA246" i="1"/>
  <c r="AZ246" i="1"/>
  <c r="AY246" i="1"/>
  <c r="AT246" i="1"/>
  <c r="AR246" i="1"/>
  <c r="AQ246" i="1"/>
  <c r="AJ246" i="1"/>
  <c r="P246" i="1"/>
  <c r="M246" i="1"/>
  <c r="L246" i="1"/>
  <c r="BE245" i="1"/>
  <c r="BD245" i="1"/>
  <c r="BC245" i="1"/>
  <c r="BB245" i="1"/>
  <c r="BA245" i="1"/>
  <c r="AZ245" i="1"/>
  <c r="AY245" i="1"/>
  <c r="AT245" i="1"/>
  <c r="AR245" i="1"/>
  <c r="AQ245" i="1"/>
  <c r="AJ245" i="1"/>
  <c r="P245" i="1"/>
  <c r="M245" i="1"/>
  <c r="L245" i="1"/>
  <c r="BE244" i="1"/>
  <c r="BD244" i="1"/>
  <c r="BC244" i="1"/>
  <c r="BB244" i="1"/>
  <c r="BA244" i="1"/>
  <c r="AZ244" i="1"/>
  <c r="AY244" i="1"/>
  <c r="AT244" i="1"/>
  <c r="AR244" i="1"/>
  <c r="AQ244" i="1"/>
  <c r="AJ244" i="1"/>
  <c r="P244" i="1"/>
  <c r="BE243" i="1"/>
  <c r="BD243" i="1"/>
  <c r="BC243" i="1"/>
  <c r="BB243" i="1"/>
  <c r="BA243" i="1"/>
  <c r="AZ243" i="1"/>
  <c r="AY243" i="1"/>
  <c r="AT243" i="1"/>
  <c r="AR243" i="1"/>
  <c r="AQ243" i="1"/>
  <c r="AJ243" i="1"/>
  <c r="P243" i="1"/>
  <c r="M243" i="1"/>
  <c r="L243" i="1"/>
  <c r="BE242" i="1"/>
  <c r="BD242" i="1"/>
  <c r="BC242" i="1"/>
  <c r="BB242" i="1"/>
  <c r="BA242" i="1"/>
  <c r="AZ242" i="1"/>
  <c r="AY242" i="1"/>
  <c r="AT242" i="1"/>
  <c r="AR242" i="1"/>
  <c r="AQ242" i="1"/>
  <c r="AJ242" i="1"/>
  <c r="P242" i="1"/>
  <c r="M242" i="1"/>
  <c r="L242" i="1"/>
  <c r="BE241" i="1"/>
  <c r="BD241" i="1"/>
  <c r="BC241" i="1"/>
  <c r="BB241" i="1"/>
  <c r="BA241" i="1"/>
  <c r="AZ241" i="1"/>
  <c r="AY241" i="1"/>
  <c r="AT241" i="1"/>
  <c r="AR241" i="1"/>
  <c r="AQ241" i="1"/>
  <c r="AJ241" i="1"/>
  <c r="P241" i="1"/>
  <c r="M241" i="1"/>
  <c r="L241" i="1"/>
  <c r="BE240" i="1"/>
  <c r="BD240" i="1"/>
  <c r="BC240" i="1"/>
  <c r="BB240" i="1"/>
  <c r="BA240" i="1"/>
  <c r="AZ240" i="1"/>
  <c r="AY240" i="1"/>
  <c r="AT240" i="1"/>
  <c r="AR240" i="1"/>
  <c r="AQ240" i="1"/>
  <c r="AJ240" i="1"/>
  <c r="P240" i="1"/>
  <c r="M240" i="1"/>
  <c r="L240" i="1"/>
  <c r="BE239" i="1"/>
  <c r="BD239" i="1"/>
  <c r="BC239" i="1"/>
  <c r="BB239" i="1"/>
  <c r="BA239" i="1"/>
  <c r="AZ239" i="1"/>
  <c r="AY239" i="1"/>
  <c r="AT239" i="1"/>
  <c r="AR239" i="1"/>
  <c r="AQ239" i="1"/>
  <c r="AJ239" i="1"/>
  <c r="P239" i="1"/>
  <c r="M239" i="1"/>
  <c r="L239" i="1"/>
  <c r="BE238" i="1"/>
  <c r="BD238" i="1"/>
  <c r="BC238" i="1"/>
  <c r="BB238" i="1"/>
  <c r="BA238" i="1"/>
  <c r="AZ238" i="1"/>
  <c r="AY238" i="1"/>
  <c r="AT238" i="1"/>
  <c r="AR238" i="1"/>
  <c r="AQ238" i="1"/>
  <c r="AJ238" i="1"/>
  <c r="P238" i="1"/>
  <c r="BE237" i="1"/>
  <c r="BD237" i="1"/>
  <c r="BC237" i="1"/>
  <c r="BB237" i="1"/>
  <c r="BA237" i="1"/>
  <c r="AZ237" i="1"/>
  <c r="AY237" i="1"/>
  <c r="AT237" i="1"/>
  <c r="AR237" i="1"/>
  <c r="AQ237" i="1"/>
  <c r="AJ237" i="1"/>
  <c r="P237" i="1"/>
  <c r="M237" i="1"/>
  <c r="L237" i="1"/>
  <c r="BE236" i="1"/>
  <c r="BD236" i="1"/>
  <c r="BC236" i="1"/>
  <c r="BB236" i="1"/>
  <c r="BA236" i="1"/>
  <c r="AZ236" i="1"/>
  <c r="AY236" i="1"/>
  <c r="AT236" i="1"/>
  <c r="AR236" i="1"/>
  <c r="AQ236" i="1"/>
  <c r="AJ236" i="1"/>
  <c r="P236" i="1"/>
  <c r="BE235" i="1"/>
  <c r="BD235" i="1"/>
  <c r="BC235" i="1"/>
  <c r="BB235" i="1"/>
  <c r="BA235" i="1"/>
  <c r="AZ235" i="1"/>
  <c r="AY235" i="1"/>
  <c r="AT235" i="1"/>
  <c r="AR235" i="1"/>
  <c r="AQ235" i="1"/>
  <c r="AJ235" i="1"/>
  <c r="P235" i="1"/>
  <c r="M235" i="1"/>
  <c r="L235" i="1"/>
  <c r="BE234" i="1"/>
  <c r="BD234" i="1"/>
  <c r="BC234" i="1"/>
  <c r="BB234" i="1"/>
  <c r="BA234" i="1"/>
  <c r="AZ234" i="1"/>
  <c r="AY234" i="1"/>
  <c r="AT234" i="1"/>
  <c r="AR234" i="1"/>
  <c r="AQ234" i="1"/>
  <c r="AJ234" i="1"/>
  <c r="P234" i="1"/>
  <c r="M234" i="1"/>
  <c r="L234" i="1"/>
  <c r="BE233" i="1"/>
  <c r="BD233" i="1"/>
  <c r="BC233" i="1"/>
  <c r="BB233" i="1"/>
  <c r="BA233" i="1"/>
  <c r="AZ233" i="1"/>
  <c r="AY233" i="1"/>
  <c r="AT233" i="1"/>
  <c r="AR233" i="1"/>
  <c r="AQ233" i="1"/>
  <c r="AJ233" i="1"/>
  <c r="P233" i="1"/>
  <c r="M233" i="1"/>
  <c r="L233" i="1"/>
  <c r="BE232" i="1"/>
  <c r="BD232" i="1"/>
  <c r="BC232" i="1"/>
  <c r="BB232" i="1"/>
  <c r="BA232" i="1"/>
  <c r="AZ232" i="1"/>
  <c r="AY232" i="1"/>
  <c r="AT232" i="1"/>
  <c r="AR232" i="1"/>
  <c r="AQ232" i="1"/>
  <c r="AJ232" i="1"/>
  <c r="P232" i="1"/>
  <c r="M232" i="1"/>
  <c r="L232" i="1"/>
  <c r="BE231" i="1"/>
  <c r="BD231" i="1"/>
  <c r="BC231" i="1"/>
  <c r="BB231" i="1"/>
  <c r="BA231" i="1"/>
  <c r="AZ231" i="1"/>
  <c r="AY231" i="1"/>
  <c r="AT231" i="1"/>
  <c r="AR231" i="1"/>
  <c r="AQ231" i="1"/>
  <c r="AJ231" i="1"/>
  <c r="P231" i="1"/>
  <c r="BE230" i="1"/>
  <c r="BD230" i="1"/>
  <c r="BC230" i="1"/>
  <c r="BB230" i="1"/>
  <c r="BA230" i="1"/>
  <c r="AZ230" i="1"/>
  <c r="AY230" i="1"/>
  <c r="AT230" i="1"/>
  <c r="AR230" i="1"/>
  <c r="AQ230" i="1"/>
  <c r="AJ230" i="1"/>
  <c r="P230" i="1"/>
  <c r="M230" i="1"/>
  <c r="L230" i="1"/>
  <c r="BE229" i="1"/>
  <c r="BD229" i="1"/>
  <c r="BC229" i="1"/>
  <c r="BB229" i="1"/>
  <c r="BA229" i="1"/>
  <c r="AZ229" i="1"/>
  <c r="AY229" i="1"/>
  <c r="AT229" i="1"/>
  <c r="AR229" i="1"/>
  <c r="AQ229" i="1"/>
  <c r="AJ229" i="1"/>
  <c r="P229" i="1"/>
  <c r="M229" i="1"/>
  <c r="L229" i="1"/>
  <c r="BE228" i="1"/>
  <c r="BD228" i="1"/>
  <c r="BC228" i="1"/>
  <c r="BB228" i="1"/>
  <c r="BA228" i="1"/>
  <c r="AZ228" i="1"/>
  <c r="AY228" i="1"/>
  <c r="AT228" i="1"/>
  <c r="AR228" i="1"/>
  <c r="AQ228" i="1"/>
  <c r="AJ228" i="1"/>
  <c r="P228" i="1"/>
  <c r="M228" i="1"/>
  <c r="L228" i="1"/>
  <c r="BE227" i="1"/>
  <c r="BD227" i="1"/>
  <c r="BC227" i="1"/>
  <c r="BB227" i="1"/>
  <c r="BA227" i="1"/>
  <c r="AZ227" i="1"/>
  <c r="AY227" i="1"/>
  <c r="AT227" i="1"/>
  <c r="AR227" i="1"/>
  <c r="AQ227" i="1"/>
  <c r="AJ227" i="1"/>
  <c r="P227" i="1"/>
  <c r="M227" i="1"/>
  <c r="L227" i="1"/>
  <c r="BE226" i="1"/>
  <c r="BD226" i="1"/>
  <c r="BC226" i="1"/>
  <c r="BB226" i="1"/>
  <c r="BA226" i="1"/>
  <c r="AZ226" i="1"/>
  <c r="AY226" i="1"/>
  <c r="AT226" i="1"/>
  <c r="AR226" i="1"/>
  <c r="AQ226" i="1"/>
  <c r="AJ226" i="1"/>
  <c r="P226" i="1"/>
  <c r="M226" i="1"/>
  <c r="L226" i="1"/>
  <c r="BE225" i="1"/>
  <c r="BD225" i="1"/>
  <c r="BC225" i="1"/>
  <c r="BB225" i="1"/>
  <c r="BA225" i="1"/>
  <c r="AZ225" i="1"/>
  <c r="AY225" i="1"/>
  <c r="AT225" i="1"/>
  <c r="AR225" i="1"/>
  <c r="AQ225" i="1"/>
  <c r="AJ225" i="1"/>
  <c r="P225" i="1"/>
  <c r="M225" i="1"/>
  <c r="L225" i="1"/>
  <c r="BE224" i="1"/>
  <c r="BD224" i="1"/>
  <c r="BC224" i="1"/>
  <c r="BB224" i="1"/>
  <c r="BA224" i="1"/>
  <c r="AZ224" i="1"/>
  <c r="AY224" i="1"/>
  <c r="AT224" i="1"/>
  <c r="AR224" i="1"/>
  <c r="AQ224" i="1"/>
  <c r="AJ224" i="1"/>
  <c r="P224" i="1"/>
  <c r="M224" i="1"/>
  <c r="L224" i="1"/>
  <c r="BE223" i="1"/>
  <c r="BD223" i="1"/>
  <c r="BC223" i="1"/>
  <c r="BB223" i="1"/>
  <c r="BA223" i="1"/>
  <c r="AZ223" i="1"/>
  <c r="AY223" i="1"/>
  <c r="AT223" i="1"/>
  <c r="AR223" i="1"/>
  <c r="AQ223" i="1"/>
  <c r="AJ223" i="1"/>
  <c r="P223" i="1"/>
  <c r="BE222" i="1"/>
  <c r="BD222" i="1"/>
  <c r="BC222" i="1"/>
  <c r="BB222" i="1"/>
  <c r="BA222" i="1"/>
  <c r="AZ222" i="1"/>
  <c r="AY222" i="1"/>
  <c r="AT222" i="1"/>
  <c r="AR222" i="1"/>
  <c r="AQ222" i="1"/>
  <c r="AJ222" i="1"/>
  <c r="P222" i="1"/>
  <c r="BE221" i="1"/>
  <c r="BD221" i="1"/>
  <c r="BC221" i="1"/>
  <c r="BB221" i="1"/>
  <c r="BA221" i="1"/>
  <c r="AZ221" i="1"/>
  <c r="AY221" i="1"/>
  <c r="AT221" i="1"/>
  <c r="AR221" i="1"/>
  <c r="AQ221" i="1"/>
  <c r="AJ221" i="1"/>
  <c r="P221" i="1"/>
  <c r="BE220" i="1"/>
  <c r="BD220" i="1"/>
  <c r="BC220" i="1"/>
  <c r="BB220" i="1"/>
  <c r="BA220" i="1"/>
  <c r="AZ220" i="1"/>
  <c r="AY220" i="1"/>
  <c r="AT220" i="1"/>
  <c r="AR220" i="1"/>
  <c r="AQ220" i="1"/>
  <c r="AJ220" i="1"/>
  <c r="P220" i="1"/>
  <c r="M220" i="1"/>
  <c r="L220" i="1"/>
  <c r="BE219" i="1"/>
  <c r="BD219" i="1"/>
  <c r="BC219" i="1"/>
  <c r="BB219" i="1"/>
  <c r="BA219" i="1"/>
  <c r="AZ219" i="1"/>
  <c r="AY219" i="1"/>
  <c r="AT219" i="1"/>
  <c r="AR219" i="1"/>
  <c r="AQ219" i="1"/>
  <c r="AJ219" i="1"/>
  <c r="P219" i="1"/>
  <c r="M219" i="1"/>
  <c r="L219" i="1"/>
  <c r="BE218" i="1"/>
  <c r="BD218" i="1"/>
  <c r="BC218" i="1"/>
  <c r="BB218" i="1"/>
  <c r="BA218" i="1"/>
  <c r="AZ218" i="1"/>
  <c r="AY218" i="1"/>
  <c r="AT218" i="1"/>
  <c r="AR218" i="1"/>
  <c r="AQ218" i="1"/>
  <c r="AJ218" i="1"/>
  <c r="P218" i="1"/>
  <c r="M218" i="1"/>
  <c r="L218" i="1"/>
  <c r="BE217" i="1"/>
  <c r="BD217" i="1"/>
  <c r="BC217" i="1"/>
  <c r="BB217" i="1"/>
  <c r="BA217" i="1"/>
  <c r="AZ217" i="1"/>
  <c r="AY217" i="1"/>
  <c r="AT217" i="1"/>
  <c r="AR217" i="1"/>
  <c r="AQ217" i="1"/>
  <c r="AJ217" i="1"/>
  <c r="P217" i="1"/>
  <c r="M217" i="1"/>
  <c r="L217" i="1"/>
  <c r="BE216" i="1"/>
  <c r="BD216" i="1"/>
  <c r="BC216" i="1"/>
  <c r="BB216" i="1"/>
  <c r="BA216" i="1"/>
  <c r="AZ216" i="1"/>
  <c r="AY216" i="1"/>
  <c r="AT216" i="1"/>
  <c r="AR216" i="1"/>
  <c r="AQ216" i="1"/>
  <c r="AJ216" i="1"/>
  <c r="P216" i="1"/>
  <c r="M216" i="1"/>
  <c r="L216" i="1"/>
  <c r="BE215" i="1"/>
  <c r="BD215" i="1"/>
  <c r="BC215" i="1"/>
  <c r="BB215" i="1"/>
  <c r="BA215" i="1"/>
  <c r="AZ215" i="1"/>
  <c r="AY215" i="1"/>
  <c r="AT215" i="1"/>
  <c r="AR215" i="1"/>
  <c r="AQ215" i="1"/>
  <c r="AJ215" i="1"/>
  <c r="P215" i="1"/>
  <c r="BE214" i="1"/>
  <c r="BD214" i="1"/>
  <c r="BC214" i="1"/>
  <c r="BB214" i="1"/>
  <c r="BA214" i="1"/>
  <c r="AZ214" i="1"/>
  <c r="AY214" i="1"/>
  <c r="AT214" i="1"/>
  <c r="AR214" i="1"/>
  <c r="AQ214" i="1"/>
  <c r="AJ214" i="1"/>
  <c r="P214" i="1"/>
  <c r="M214" i="1"/>
  <c r="L214" i="1"/>
  <c r="BE213" i="1"/>
  <c r="BD213" i="1"/>
  <c r="BC213" i="1"/>
  <c r="BB213" i="1"/>
  <c r="BA213" i="1"/>
  <c r="AZ213" i="1"/>
  <c r="AY213" i="1"/>
  <c r="AT213" i="1"/>
  <c r="AR213" i="1"/>
  <c r="AQ213" i="1"/>
  <c r="AJ213" i="1"/>
  <c r="P213" i="1"/>
  <c r="M213" i="1"/>
  <c r="L213" i="1"/>
  <c r="BE212" i="1"/>
  <c r="BD212" i="1"/>
  <c r="BC212" i="1"/>
  <c r="BB212" i="1"/>
  <c r="BA212" i="1"/>
  <c r="AZ212" i="1"/>
  <c r="AY212" i="1"/>
  <c r="AT212" i="1"/>
  <c r="AR212" i="1"/>
  <c r="AQ212" i="1"/>
  <c r="AJ212" i="1"/>
  <c r="P212" i="1"/>
  <c r="M212" i="1"/>
  <c r="L212" i="1"/>
  <c r="BE211" i="1"/>
  <c r="BD211" i="1"/>
  <c r="BC211" i="1"/>
  <c r="BB211" i="1"/>
  <c r="BA211" i="1"/>
  <c r="AZ211" i="1"/>
  <c r="AY211" i="1"/>
  <c r="AT211" i="1"/>
  <c r="AR211" i="1"/>
  <c r="AQ211" i="1"/>
  <c r="AJ211" i="1"/>
  <c r="P211" i="1"/>
  <c r="M211" i="1"/>
  <c r="L211" i="1"/>
  <c r="BE210" i="1"/>
  <c r="BD210" i="1"/>
  <c r="BC210" i="1"/>
  <c r="BB210" i="1"/>
  <c r="BA210" i="1"/>
  <c r="AZ210" i="1"/>
  <c r="AY210" i="1"/>
  <c r="AT210" i="1"/>
  <c r="AR210" i="1"/>
  <c r="AQ210" i="1"/>
  <c r="AJ210" i="1"/>
  <c r="P210" i="1"/>
  <c r="M210" i="1"/>
  <c r="L210" i="1"/>
  <c r="BE209" i="1"/>
  <c r="BD209" i="1"/>
  <c r="BC209" i="1"/>
  <c r="BB209" i="1"/>
  <c r="BA209" i="1"/>
  <c r="AZ209" i="1"/>
  <c r="AY209" i="1"/>
  <c r="AT209" i="1"/>
  <c r="AR209" i="1"/>
  <c r="AQ209" i="1"/>
  <c r="AJ209" i="1"/>
  <c r="P209" i="1"/>
  <c r="M209" i="1"/>
  <c r="L209" i="1"/>
  <c r="BE208" i="1"/>
  <c r="BD208" i="1"/>
  <c r="BC208" i="1"/>
  <c r="BB208" i="1"/>
  <c r="BA208" i="1"/>
  <c r="AZ208" i="1"/>
  <c r="AY208" i="1"/>
  <c r="AT208" i="1"/>
  <c r="AR208" i="1"/>
  <c r="AQ208" i="1"/>
  <c r="AJ208" i="1"/>
  <c r="P208" i="1"/>
  <c r="M208" i="1"/>
  <c r="L208" i="1"/>
  <c r="BE207" i="1"/>
  <c r="BD207" i="1"/>
  <c r="BC207" i="1"/>
  <c r="BB207" i="1"/>
  <c r="BA207" i="1"/>
  <c r="AZ207" i="1"/>
  <c r="AY207" i="1"/>
  <c r="AT207" i="1"/>
  <c r="AR207" i="1"/>
  <c r="AQ207" i="1"/>
  <c r="AJ207" i="1"/>
  <c r="P207" i="1"/>
  <c r="M207" i="1"/>
  <c r="L207" i="1"/>
  <c r="BE206" i="1"/>
  <c r="BD206" i="1"/>
  <c r="BC206" i="1"/>
  <c r="BB206" i="1"/>
  <c r="BA206" i="1"/>
  <c r="AZ206" i="1"/>
  <c r="AY206" i="1"/>
  <c r="AT206" i="1"/>
  <c r="AR206" i="1"/>
  <c r="AQ206" i="1"/>
  <c r="AJ206" i="1"/>
  <c r="P206" i="1"/>
  <c r="M206" i="1"/>
  <c r="L206" i="1"/>
  <c r="BE205" i="1"/>
  <c r="BD205" i="1"/>
  <c r="BC205" i="1"/>
  <c r="BB205" i="1"/>
  <c r="BA205" i="1"/>
  <c r="AZ205" i="1"/>
  <c r="AY205" i="1"/>
  <c r="AT205" i="1"/>
  <c r="AR205" i="1"/>
  <c r="AQ205" i="1"/>
  <c r="AJ205" i="1"/>
  <c r="P205" i="1"/>
  <c r="M205" i="1"/>
  <c r="L205" i="1"/>
  <c r="BE204" i="1"/>
  <c r="BD204" i="1"/>
  <c r="BC204" i="1"/>
  <c r="BB204" i="1"/>
  <c r="BA204" i="1"/>
  <c r="AZ204" i="1"/>
  <c r="AY204" i="1"/>
  <c r="AT204" i="1"/>
  <c r="AR204" i="1"/>
  <c r="AQ204" i="1"/>
  <c r="AJ204" i="1"/>
  <c r="P204" i="1"/>
  <c r="M204" i="1"/>
  <c r="L204" i="1"/>
  <c r="BE203" i="1"/>
  <c r="BD203" i="1"/>
  <c r="BC203" i="1"/>
  <c r="BB203" i="1"/>
  <c r="BA203" i="1"/>
  <c r="AZ203" i="1"/>
  <c r="AY203" i="1"/>
  <c r="AT203" i="1"/>
  <c r="AR203" i="1"/>
  <c r="AQ203" i="1"/>
  <c r="AJ203" i="1"/>
  <c r="P203" i="1"/>
  <c r="BE202" i="1"/>
  <c r="BD202" i="1"/>
  <c r="BC202" i="1"/>
  <c r="BB202" i="1"/>
  <c r="BA202" i="1"/>
  <c r="AZ202" i="1"/>
  <c r="AY202" i="1"/>
  <c r="AT202" i="1"/>
  <c r="AR202" i="1"/>
  <c r="AQ202" i="1"/>
  <c r="AJ202" i="1"/>
  <c r="P202" i="1"/>
  <c r="M202" i="1"/>
  <c r="L202" i="1"/>
  <c r="BE201" i="1"/>
  <c r="BD201" i="1"/>
  <c r="BC201" i="1"/>
  <c r="BB201" i="1"/>
  <c r="BA201" i="1"/>
  <c r="AZ201" i="1"/>
  <c r="AY201" i="1"/>
  <c r="AT201" i="1"/>
  <c r="AR201" i="1"/>
  <c r="AQ201" i="1"/>
  <c r="AJ201" i="1"/>
  <c r="P201" i="1"/>
  <c r="M201" i="1"/>
  <c r="L201" i="1"/>
  <c r="BE200" i="1"/>
  <c r="BD200" i="1"/>
  <c r="BC200" i="1"/>
  <c r="BB200" i="1"/>
  <c r="BA200" i="1"/>
  <c r="AZ200" i="1"/>
  <c r="AY200" i="1"/>
  <c r="AT200" i="1"/>
  <c r="AR200" i="1"/>
  <c r="AQ200" i="1"/>
  <c r="AJ200" i="1"/>
  <c r="P200" i="1"/>
  <c r="M200" i="1"/>
  <c r="L200" i="1"/>
  <c r="BE199" i="1"/>
  <c r="BD199" i="1"/>
  <c r="BC199" i="1"/>
  <c r="BB199" i="1"/>
  <c r="BA199" i="1"/>
  <c r="AZ199" i="1"/>
  <c r="AY199" i="1"/>
  <c r="AT199" i="1"/>
  <c r="AR199" i="1"/>
  <c r="AQ199" i="1"/>
  <c r="AJ199" i="1"/>
  <c r="P199" i="1"/>
  <c r="BE198" i="1"/>
  <c r="BD198" i="1"/>
  <c r="BC198" i="1"/>
  <c r="BB198" i="1"/>
  <c r="BA198" i="1"/>
  <c r="AZ198" i="1"/>
  <c r="AY198" i="1"/>
  <c r="AT198" i="1"/>
  <c r="AR198" i="1"/>
  <c r="AQ198" i="1"/>
  <c r="AJ198" i="1"/>
  <c r="P198" i="1"/>
  <c r="M198" i="1"/>
  <c r="L198" i="1"/>
  <c r="BE197" i="1"/>
  <c r="BD197" i="1"/>
  <c r="BC197" i="1"/>
  <c r="BB197" i="1"/>
  <c r="BA197" i="1"/>
  <c r="AZ197" i="1"/>
  <c r="AY197" i="1"/>
  <c r="AT197" i="1"/>
  <c r="AR197" i="1"/>
  <c r="AQ197" i="1"/>
  <c r="AJ197" i="1"/>
  <c r="P197" i="1"/>
  <c r="BE196" i="1"/>
  <c r="BD196" i="1"/>
  <c r="BC196" i="1"/>
  <c r="BB196" i="1"/>
  <c r="BA196" i="1"/>
  <c r="AZ196" i="1"/>
  <c r="AY196" i="1"/>
  <c r="AT196" i="1"/>
  <c r="AR196" i="1"/>
  <c r="AQ196" i="1"/>
  <c r="AJ196" i="1"/>
  <c r="P196" i="1"/>
  <c r="M196" i="1"/>
  <c r="L196" i="1"/>
  <c r="BE195" i="1"/>
  <c r="BD195" i="1"/>
  <c r="BC195" i="1"/>
  <c r="BB195" i="1"/>
  <c r="BA195" i="1"/>
  <c r="AZ195" i="1"/>
  <c r="AY195" i="1"/>
  <c r="AT195" i="1"/>
  <c r="AR195" i="1"/>
  <c r="AQ195" i="1"/>
  <c r="AJ195" i="1"/>
  <c r="P195" i="1"/>
  <c r="M195" i="1"/>
  <c r="L195" i="1"/>
  <c r="BE194" i="1"/>
  <c r="BD194" i="1"/>
  <c r="BC194" i="1"/>
  <c r="BB194" i="1"/>
  <c r="BA194" i="1"/>
  <c r="AZ194" i="1"/>
  <c r="AY194" i="1"/>
  <c r="AT194" i="1"/>
  <c r="AR194" i="1"/>
  <c r="AQ194" i="1"/>
  <c r="AJ194" i="1"/>
  <c r="P194" i="1"/>
  <c r="M194" i="1"/>
  <c r="L194" i="1"/>
  <c r="BE193" i="1"/>
  <c r="BD193" i="1"/>
  <c r="BC193" i="1"/>
  <c r="BB193" i="1"/>
  <c r="BA193" i="1"/>
  <c r="AZ193" i="1"/>
  <c r="AY193" i="1"/>
  <c r="AT193" i="1"/>
  <c r="AR193" i="1"/>
  <c r="AQ193" i="1"/>
  <c r="AJ193" i="1"/>
  <c r="P193" i="1"/>
  <c r="M193" i="1"/>
  <c r="L193" i="1"/>
  <c r="BE192" i="1"/>
  <c r="BD192" i="1"/>
  <c r="BC192" i="1"/>
  <c r="BB192" i="1"/>
  <c r="BA192" i="1"/>
  <c r="AZ192" i="1"/>
  <c r="AY192" i="1"/>
  <c r="AT192" i="1"/>
  <c r="AR192" i="1"/>
  <c r="AQ192" i="1"/>
  <c r="AJ192" i="1"/>
  <c r="P192" i="1"/>
  <c r="M192" i="1"/>
  <c r="L192" i="1"/>
  <c r="BE191" i="1"/>
  <c r="BD191" i="1"/>
  <c r="BC191" i="1"/>
  <c r="BB191" i="1"/>
  <c r="BA191" i="1"/>
  <c r="AZ191" i="1"/>
  <c r="AY191" i="1"/>
  <c r="AT191" i="1"/>
  <c r="AR191" i="1"/>
  <c r="AQ191" i="1"/>
  <c r="AJ191" i="1"/>
  <c r="P191" i="1"/>
  <c r="M191" i="1"/>
  <c r="L191" i="1"/>
  <c r="BE190" i="1"/>
  <c r="BD190" i="1"/>
  <c r="BC190" i="1"/>
  <c r="BB190" i="1"/>
  <c r="BA190" i="1"/>
  <c r="AZ190" i="1"/>
  <c r="AY190" i="1"/>
  <c r="AT190" i="1"/>
  <c r="AR190" i="1"/>
  <c r="AQ190" i="1"/>
  <c r="AJ190" i="1"/>
  <c r="P190" i="1"/>
  <c r="M190" i="1"/>
  <c r="L190" i="1"/>
  <c r="BE189" i="1"/>
  <c r="BD189" i="1"/>
  <c r="BC189" i="1"/>
  <c r="BB189" i="1"/>
  <c r="BA189" i="1"/>
  <c r="AZ189" i="1"/>
  <c r="AY189" i="1"/>
  <c r="AT189" i="1"/>
  <c r="AR189" i="1"/>
  <c r="AQ189" i="1"/>
  <c r="AJ189" i="1"/>
  <c r="P189" i="1"/>
  <c r="M189" i="1"/>
  <c r="L189" i="1"/>
  <c r="BE188" i="1"/>
  <c r="BD188" i="1"/>
  <c r="BC188" i="1"/>
  <c r="BB188" i="1"/>
  <c r="BA188" i="1"/>
  <c r="AZ188" i="1"/>
  <c r="AY188" i="1"/>
  <c r="AT188" i="1"/>
  <c r="AR188" i="1"/>
  <c r="AQ188" i="1"/>
  <c r="AJ188" i="1"/>
  <c r="P188" i="1"/>
  <c r="M188" i="1"/>
  <c r="L188" i="1"/>
  <c r="BE187" i="1"/>
  <c r="BD187" i="1"/>
  <c r="BC187" i="1"/>
  <c r="BB187" i="1"/>
  <c r="BA187" i="1"/>
  <c r="AZ187" i="1"/>
  <c r="AY187" i="1"/>
  <c r="AT187" i="1"/>
  <c r="AR187" i="1"/>
  <c r="AQ187" i="1"/>
  <c r="AJ187" i="1"/>
  <c r="P187" i="1"/>
  <c r="M187" i="1"/>
  <c r="L187" i="1"/>
  <c r="BE186" i="1"/>
  <c r="BD186" i="1"/>
  <c r="BC186" i="1"/>
  <c r="BB186" i="1"/>
  <c r="BA186" i="1"/>
  <c r="AZ186" i="1"/>
  <c r="AY186" i="1"/>
  <c r="AT186" i="1"/>
  <c r="AR186" i="1"/>
  <c r="AQ186" i="1"/>
  <c r="AJ186" i="1"/>
  <c r="P186" i="1"/>
  <c r="M186" i="1"/>
  <c r="L186" i="1"/>
  <c r="BE185" i="1"/>
  <c r="BD185" i="1"/>
  <c r="BC185" i="1"/>
  <c r="BB185" i="1"/>
  <c r="BA185" i="1"/>
  <c r="AZ185" i="1"/>
  <c r="AY185" i="1"/>
  <c r="AT185" i="1"/>
  <c r="AR185" i="1"/>
  <c r="AQ185" i="1"/>
  <c r="AJ185" i="1"/>
  <c r="P185" i="1"/>
  <c r="M185" i="1"/>
  <c r="L185" i="1"/>
  <c r="BE184" i="1"/>
  <c r="BD184" i="1"/>
  <c r="BC184" i="1"/>
  <c r="BB184" i="1"/>
  <c r="BA184" i="1"/>
  <c r="AZ184" i="1"/>
  <c r="AY184" i="1"/>
  <c r="AT184" i="1"/>
  <c r="AR184" i="1"/>
  <c r="AQ184" i="1"/>
  <c r="AJ184" i="1"/>
  <c r="P184" i="1"/>
  <c r="M184" i="1"/>
  <c r="L184" i="1"/>
  <c r="BE183" i="1"/>
  <c r="BD183" i="1"/>
  <c r="BC183" i="1"/>
  <c r="BB183" i="1"/>
  <c r="BA183" i="1"/>
  <c r="AZ183" i="1"/>
  <c r="AY183" i="1"/>
  <c r="AT183" i="1"/>
  <c r="AR183" i="1"/>
  <c r="AQ183" i="1"/>
  <c r="AJ183" i="1"/>
  <c r="P183" i="1"/>
  <c r="M183" i="1"/>
  <c r="L183" i="1"/>
  <c r="BE182" i="1"/>
  <c r="BD182" i="1"/>
  <c r="BC182" i="1"/>
  <c r="BB182" i="1"/>
  <c r="BA182" i="1"/>
  <c r="AZ182" i="1"/>
  <c r="AY182" i="1"/>
  <c r="AT182" i="1"/>
  <c r="AR182" i="1"/>
  <c r="AQ182" i="1"/>
  <c r="AJ182" i="1"/>
  <c r="P182" i="1"/>
  <c r="M182" i="1"/>
  <c r="L182" i="1"/>
  <c r="BE181" i="1"/>
  <c r="BD181" i="1"/>
  <c r="BC181" i="1"/>
  <c r="BB181" i="1"/>
  <c r="BA181" i="1"/>
  <c r="AZ181" i="1"/>
  <c r="AY181" i="1"/>
  <c r="AT181" i="1"/>
  <c r="AR181" i="1"/>
  <c r="AQ181" i="1"/>
  <c r="AJ181" i="1"/>
  <c r="P181" i="1"/>
  <c r="M181" i="1"/>
  <c r="L181" i="1"/>
  <c r="BE180" i="1"/>
  <c r="BD180" i="1"/>
  <c r="BC180" i="1"/>
  <c r="BB180" i="1"/>
  <c r="BA180" i="1"/>
  <c r="AZ180" i="1"/>
  <c r="AY180" i="1"/>
  <c r="AT180" i="1"/>
  <c r="AR180" i="1"/>
  <c r="AQ180" i="1"/>
  <c r="AJ180" i="1"/>
  <c r="P180" i="1"/>
  <c r="M180" i="1"/>
  <c r="L180" i="1"/>
  <c r="BE179" i="1"/>
  <c r="BD179" i="1"/>
  <c r="BC179" i="1"/>
  <c r="BB179" i="1"/>
  <c r="BA179" i="1"/>
  <c r="AZ179" i="1"/>
  <c r="AY179" i="1"/>
  <c r="AT179" i="1"/>
  <c r="AR179" i="1"/>
  <c r="AQ179" i="1"/>
  <c r="AJ179" i="1"/>
  <c r="P179" i="1"/>
  <c r="M179" i="1"/>
  <c r="L179" i="1"/>
  <c r="BE178" i="1"/>
  <c r="BD178" i="1"/>
  <c r="BC178" i="1"/>
  <c r="BB178" i="1"/>
  <c r="BA178" i="1"/>
  <c r="AZ178" i="1"/>
  <c r="AY178" i="1"/>
  <c r="AT178" i="1"/>
  <c r="AR178" i="1"/>
  <c r="AQ178" i="1"/>
  <c r="AJ178" i="1"/>
  <c r="P178" i="1"/>
  <c r="BE177" i="1"/>
  <c r="BD177" i="1"/>
  <c r="BC177" i="1"/>
  <c r="BB177" i="1"/>
  <c r="BA177" i="1"/>
  <c r="AZ177" i="1"/>
  <c r="AY177" i="1"/>
  <c r="AT177" i="1"/>
  <c r="AR177" i="1"/>
  <c r="AQ177" i="1"/>
  <c r="AJ177" i="1"/>
  <c r="P177" i="1"/>
  <c r="M177" i="1"/>
  <c r="L177" i="1"/>
  <c r="BE176" i="1"/>
  <c r="BD176" i="1"/>
  <c r="BC176" i="1"/>
  <c r="BB176" i="1"/>
  <c r="BA176" i="1"/>
  <c r="AZ176" i="1"/>
  <c r="AY176" i="1"/>
  <c r="AT176" i="1"/>
  <c r="AR176" i="1"/>
  <c r="AQ176" i="1"/>
  <c r="AJ176" i="1"/>
  <c r="P176" i="1"/>
  <c r="M176" i="1"/>
  <c r="L176" i="1"/>
  <c r="BE175" i="1"/>
  <c r="BD175" i="1"/>
  <c r="BC175" i="1"/>
  <c r="BB175" i="1"/>
  <c r="BA175" i="1"/>
  <c r="AZ175" i="1"/>
  <c r="AY175" i="1"/>
  <c r="AT175" i="1"/>
  <c r="AR175" i="1"/>
  <c r="AQ175" i="1"/>
  <c r="AJ175" i="1"/>
  <c r="P175" i="1"/>
  <c r="M175" i="1"/>
  <c r="L175" i="1"/>
  <c r="BE174" i="1"/>
  <c r="BD174" i="1"/>
  <c r="BC174" i="1"/>
  <c r="BB174" i="1"/>
  <c r="BA174" i="1"/>
  <c r="AZ174" i="1"/>
  <c r="AY174" i="1"/>
  <c r="AT174" i="1"/>
  <c r="AR174" i="1"/>
  <c r="AQ174" i="1"/>
  <c r="AJ174" i="1"/>
  <c r="P174" i="1"/>
  <c r="M174" i="1"/>
  <c r="L174" i="1"/>
  <c r="BE173" i="1"/>
  <c r="BD173" i="1"/>
  <c r="BC173" i="1"/>
  <c r="BB173" i="1"/>
  <c r="BA173" i="1"/>
  <c r="AZ173" i="1"/>
  <c r="AY173" i="1"/>
  <c r="AT173" i="1"/>
  <c r="AR173" i="1"/>
  <c r="AQ173" i="1"/>
  <c r="AJ173" i="1"/>
  <c r="P173" i="1"/>
  <c r="M173" i="1"/>
  <c r="L173" i="1"/>
  <c r="BE172" i="1"/>
  <c r="BD172" i="1"/>
  <c r="BC172" i="1"/>
  <c r="BB172" i="1"/>
  <c r="BA172" i="1"/>
  <c r="AZ172" i="1"/>
  <c r="AY172" i="1"/>
  <c r="AT172" i="1"/>
  <c r="AR172" i="1"/>
  <c r="AQ172" i="1"/>
  <c r="AJ172" i="1"/>
  <c r="P172" i="1"/>
  <c r="M172" i="1"/>
  <c r="L172" i="1"/>
  <c r="BE171" i="1"/>
  <c r="BD171" i="1"/>
  <c r="BC171" i="1"/>
  <c r="BB171" i="1"/>
  <c r="BA171" i="1"/>
  <c r="AZ171" i="1"/>
  <c r="AY171" i="1"/>
  <c r="AT171" i="1"/>
  <c r="AR171" i="1"/>
  <c r="AQ171" i="1"/>
  <c r="AJ171" i="1"/>
  <c r="P171" i="1"/>
  <c r="M171" i="1"/>
  <c r="L171" i="1"/>
  <c r="BE170" i="1"/>
  <c r="BD170" i="1"/>
  <c r="BC170" i="1"/>
  <c r="BB170" i="1"/>
  <c r="BA170" i="1"/>
  <c r="AZ170" i="1"/>
  <c r="AY170" i="1"/>
  <c r="AT170" i="1"/>
  <c r="AR170" i="1"/>
  <c r="AQ170" i="1"/>
  <c r="AJ170" i="1"/>
  <c r="P170" i="1"/>
  <c r="M170" i="1"/>
  <c r="L170" i="1"/>
  <c r="BE169" i="1"/>
  <c r="BD169" i="1"/>
  <c r="BC169" i="1"/>
  <c r="BB169" i="1"/>
  <c r="BA169" i="1"/>
  <c r="AZ169" i="1"/>
  <c r="AY169" i="1"/>
  <c r="AT169" i="1"/>
  <c r="AR169" i="1"/>
  <c r="AQ169" i="1"/>
  <c r="AJ169" i="1"/>
  <c r="P169" i="1"/>
  <c r="M169" i="1"/>
  <c r="L169" i="1"/>
  <c r="BE168" i="1"/>
  <c r="BD168" i="1"/>
  <c r="BC168" i="1"/>
  <c r="BB168" i="1"/>
  <c r="BA168" i="1"/>
  <c r="AZ168" i="1"/>
  <c r="AY168" i="1"/>
  <c r="AT168" i="1"/>
  <c r="AR168" i="1"/>
  <c r="AQ168" i="1"/>
  <c r="AJ168" i="1"/>
  <c r="P168" i="1"/>
  <c r="M168" i="1"/>
  <c r="L168" i="1"/>
  <c r="BE167" i="1"/>
  <c r="BD167" i="1"/>
  <c r="BC167" i="1"/>
  <c r="BB167" i="1"/>
  <c r="BA167" i="1"/>
  <c r="AZ167" i="1"/>
  <c r="AY167" i="1"/>
  <c r="AT167" i="1"/>
  <c r="AR167" i="1"/>
  <c r="AQ167" i="1"/>
  <c r="AJ167" i="1"/>
  <c r="P167" i="1"/>
  <c r="M167" i="1"/>
  <c r="L167" i="1"/>
  <c r="BE166" i="1"/>
  <c r="BD166" i="1"/>
  <c r="BC166" i="1"/>
  <c r="BB166" i="1"/>
  <c r="BA166" i="1"/>
  <c r="AZ166" i="1"/>
  <c r="AY166" i="1"/>
  <c r="AT166" i="1"/>
  <c r="AR166" i="1"/>
  <c r="AQ166" i="1"/>
  <c r="AJ166" i="1"/>
  <c r="P166" i="1"/>
  <c r="M166" i="1"/>
  <c r="L166" i="1"/>
  <c r="BE165" i="1"/>
  <c r="BD165" i="1"/>
  <c r="BC165" i="1"/>
  <c r="BB165" i="1"/>
  <c r="BA165" i="1"/>
  <c r="AZ165" i="1"/>
  <c r="AY165" i="1"/>
  <c r="AT165" i="1"/>
  <c r="AR165" i="1"/>
  <c r="AQ165" i="1"/>
  <c r="AJ165" i="1"/>
  <c r="P165" i="1"/>
  <c r="M165" i="1"/>
  <c r="L165" i="1"/>
  <c r="BE164" i="1"/>
  <c r="BD164" i="1"/>
  <c r="BC164" i="1"/>
  <c r="BB164" i="1"/>
  <c r="BA164" i="1"/>
  <c r="AZ164" i="1"/>
  <c r="AY164" i="1"/>
  <c r="AT164" i="1"/>
  <c r="AR164" i="1"/>
  <c r="AQ164" i="1"/>
  <c r="AJ164" i="1"/>
  <c r="P164" i="1"/>
  <c r="M164" i="1"/>
  <c r="L164" i="1"/>
  <c r="BE163" i="1"/>
  <c r="BD163" i="1"/>
  <c r="BC163" i="1"/>
  <c r="BB163" i="1"/>
  <c r="BA163" i="1"/>
  <c r="AZ163" i="1"/>
  <c r="AY163" i="1"/>
  <c r="AT163" i="1"/>
  <c r="AR163" i="1"/>
  <c r="AQ163" i="1"/>
  <c r="AJ163" i="1"/>
  <c r="P163" i="1"/>
  <c r="BE162" i="1"/>
  <c r="BD162" i="1"/>
  <c r="BC162" i="1"/>
  <c r="BB162" i="1"/>
  <c r="BA162" i="1"/>
  <c r="AZ162" i="1"/>
  <c r="AY162" i="1"/>
  <c r="AT162" i="1"/>
  <c r="AR162" i="1"/>
  <c r="AQ162" i="1"/>
  <c r="AJ162" i="1"/>
  <c r="P162" i="1"/>
  <c r="M162" i="1"/>
  <c r="L162" i="1"/>
  <c r="BE161" i="1"/>
  <c r="BD161" i="1"/>
  <c r="BC161" i="1"/>
  <c r="BB161" i="1"/>
  <c r="BA161" i="1"/>
  <c r="AZ161" i="1"/>
  <c r="AY161" i="1"/>
  <c r="AT161" i="1"/>
  <c r="AR161" i="1"/>
  <c r="AQ161" i="1"/>
  <c r="AJ161" i="1"/>
  <c r="P161" i="1"/>
  <c r="M161" i="1"/>
  <c r="L161" i="1"/>
  <c r="BE160" i="1"/>
  <c r="BD160" i="1"/>
  <c r="BC160" i="1"/>
  <c r="BB160" i="1"/>
  <c r="BA160" i="1"/>
  <c r="AZ160" i="1"/>
  <c r="AY160" i="1"/>
  <c r="AT160" i="1"/>
  <c r="AR160" i="1"/>
  <c r="AQ160" i="1"/>
  <c r="AJ160" i="1"/>
  <c r="P160" i="1"/>
  <c r="M160" i="1"/>
  <c r="L160" i="1"/>
  <c r="BE159" i="1"/>
  <c r="BD159" i="1"/>
  <c r="BC159" i="1"/>
  <c r="BB159" i="1"/>
  <c r="BA159" i="1"/>
  <c r="AZ159" i="1"/>
  <c r="AY159" i="1"/>
  <c r="AT159" i="1"/>
  <c r="AR159" i="1"/>
  <c r="AQ159" i="1"/>
  <c r="AJ159" i="1"/>
  <c r="P159" i="1"/>
  <c r="M159" i="1"/>
  <c r="L159" i="1"/>
  <c r="BE158" i="1"/>
  <c r="BD158" i="1"/>
  <c r="BC158" i="1"/>
  <c r="BB158" i="1"/>
  <c r="BA158" i="1"/>
  <c r="AZ158" i="1"/>
  <c r="AY158" i="1"/>
  <c r="AT158" i="1"/>
  <c r="AR158" i="1"/>
  <c r="AQ158" i="1"/>
  <c r="AJ158" i="1"/>
  <c r="P158" i="1"/>
  <c r="BE157" i="1"/>
  <c r="BD157" i="1"/>
  <c r="BC157" i="1"/>
  <c r="BB157" i="1"/>
  <c r="BA157" i="1"/>
  <c r="AZ157" i="1"/>
  <c r="AY157" i="1"/>
  <c r="AT157" i="1"/>
  <c r="AR157" i="1"/>
  <c r="AQ157" i="1"/>
  <c r="AJ157" i="1"/>
  <c r="P157" i="1"/>
  <c r="M157" i="1"/>
  <c r="L157" i="1"/>
  <c r="BE156" i="1"/>
  <c r="BD156" i="1"/>
  <c r="BC156" i="1"/>
  <c r="BB156" i="1"/>
  <c r="BA156" i="1"/>
  <c r="AZ156" i="1"/>
  <c r="AY156" i="1"/>
  <c r="AT156" i="1"/>
  <c r="AR156" i="1"/>
  <c r="AQ156" i="1"/>
  <c r="AJ156" i="1"/>
  <c r="P156" i="1"/>
  <c r="M156" i="1"/>
  <c r="L156" i="1"/>
  <c r="BE155" i="1"/>
  <c r="BD155" i="1"/>
  <c r="BC155" i="1"/>
  <c r="BB155" i="1"/>
  <c r="BA155" i="1"/>
  <c r="AZ155" i="1"/>
  <c r="AY155" i="1"/>
  <c r="AT155" i="1"/>
  <c r="AR155" i="1"/>
  <c r="AQ155" i="1"/>
  <c r="AJ155" i="1"/>
  <c r="P155" i="1"/>
  <c r="M155" i="1"/>
  <c r="L155" i="1"/>
  <c r="BE154" i="1"/>
  <c r="BD154" i="1"/>
  <c r="BC154" i="1"/>
  <c r="BB154" i="1"/>
  <c r="BA154" i="1"/>
  <c r="AZ154" i="1"/>
  <c r="AY154" i="1"/>
  <c r="AT154" i="1"/>
  <c r="AR154" i="1"/>
  <c r="AQ154" i="1"/>
  <c r="AJ154" i="1"/>
  <c r="P154" i="1"/>
  <c r="M154" i="1"/>
  <c r="L154" i="1"/>
  <c r="BE153" i="1"/>
  <c r="BD153" i="1"/>
  <c r="BC153" i="1"/>
  <c r="BB153" i="1"/>
  <c r="BA153" i="1"/>
  <c r="AZ153" i="1"/>
  <c r="AY153" i="1"/>
  <c r="AT153" i="1"/>
  <c r="AR153" i="1"/>
  <c r="AQ153" i="1"/>
  <c r="AJ153" i="1"/>
  <c r="P153" i="1"/>
  <c r="M153" i="1"/>
  <c r="L153" i="1"/>
  <c r="BE152" i="1"/>
  <c r="BD152" i="1"/>
  <c r="BC152" i="1"/>
  <c r="BB152" i="1"/>
  <c r="BA152" i="1"/>
  <c r="AZ152" i="1"/>
  <c r="AY152" i="1"/>
  <c r="AT152" i="1"/>
  <c r="AR152" i="1"/>
  <c r="AQ152" i="1"/>
  <c r="AJ152" i="1"/>
  <c r="P152" i="1"/>
  <c r="M152" i="1"/>
  <c r="L152" i="1"/>
  <c r="BE151" i="1"/>
  <c r="BD151" i="1"/>
  <c r="BC151" i="1"/>
  <c r="BB151" i="1"/>
  <c r="BA151" i="1"/>
  <c r="AZ151" i="1"/>
  <c r="AY151" i="1"/>
  <c r="AT151" i="1"/>
  <c r="AR151" i="1"/>
  <c r="AQ151" i="1"/>
  <c r="AJ151" i="1"/>
  <c r="P151" i="1"/>
  <c r="M151" i="1"/>
  <c r="L151" i="1"/>
  <c r="BE150" i="1"/>
  <c r="BD150" i="1"/>
  <c r="BC150" i="1"/>
  <c r="BB150" i="1"/>
  <c r="BA150" i="1"/>
  <c r="AZ150" i="1"/>
  <c r="AY150" i="1"/>
  <c r="AT150" i="1"/>
  <c r="AR150" i="1"/>
  <c r="AQ150" i="1"/>
  <c r="AJ150" i="1"/>
  <c r="P150" i="1"/>
  <c r="M150" i="1"/>
  <c r="L150" i="1"/>
  <c r="BE149" i="1"/>
  <c r="BD149" i="1"/>
  <c r="BC149" i="1"/>
  <c r="BB149" i="1"/>
  <c r="BA149" i="1"/>
  <c r="AZ149" i="1"/>
  <c r="AY149" i="1"/>
  <c r="AT149" i="1"/>
  <c r="AR149" i="1"/>
  <c r="AQ149" i="1"/>
  <c r="AJ149" i="1"/>
  <c r="P149" i="1"/>
  <c r="M149" i="1"/>
  <c r="L149" i="1"/>
  <c r="BE148" i="1"/>
  <c r="BD148" i="1"/>
  <c r="BC148" i="1"/>
  <c r="BB148" i="1"/>
  <c r="BA148" i="1"/>
  <c r="AZ148" i="1"/>
  <c r="AY148" i="1"/>
  <c r="AT148" i="1"/>
  <c r="AR148" i="1"/>
  <c r="AQ148" i="1"/>
  <c r="AJ148" i="1"/>
  <c r="P148" i="1"/>
  <c r="M148" i="1"/>
  <c r="L148" i="1"/>
  <c r="BE147" i="1"/>
  <c r="BD147" i="1"/>
  <c r="BC147" i="1"/>
  <c r="BB147" i="1"/>
  <c r="BA147" i="1"/>
  <c r="AZ147" i="1"/>
  <c r="AY147" i="1"/>
  <c r="AT147" i="1"/>
  <c r="AR147" i="1"/>
  <c r="AQ147" i="1"/>
  <c r="AJ147" i="1"/>
  <c r="P147" i="1"/>
  <c r="BE146" i="1"/>
  <c r="BD146" i="1"/>
  <c r="BC146" i="1"/>
  <c r="BB146" i="1"/>
  <c r="BA146" i="1"/>
  <c r="AZ146" i="1"/>
  <c r="AY146" i="1"/>
  <c r="AT146" i="1"/>
  <c r="AR146" i="1"/>
  <c r="AQ146" i="1"/>
  <c r="AJ146" i="1"/>
  <c r="P146" i="1"/>
  <c r="M146" i="1"/>
  <c r="L146" i="1"/>
  <c r="BE145" i="1"/>
  <c r="BD145" i="1"/>
  <c r="BC145" i="1"/>
  <c r="BB145" i="1"/>
  <c r="BA145" i="1"/>
  <c r="AZ145" i="1"/>
  <c r="AY145" i="1"/>
  <c r="AT145" i="1"/>
  <c r="AR145" i="1"/>
  <c r="AQ145" i="1"/>
  <c r="AJ145" i="1"/>
  <c r="P145" i="1"/>
  <c r="M145" i="1"/>
  <c r="L145" i="1"/>
  <c r="BE144" i="1"/>
  <c r="BD144" i="1"/>
  <c r="BC144" i="1"/>
  <c r="BB144" i="1"/>
  <c r="BA144" i="1"/>
  <c r="AZ144" i="1"/>
  <c r="AY144" i="1"/>
  <c r="AT144" i="1"/>
  <c r="AR144" i="1"/>
  <c r="AQ144" i="1"/>
  <c r="AJ144" i="1"/>
  <c r="P144" i="1"/>
  <c r="M144" i="1"/>
  <c r="L144" i="1"/>
  <c r="BE143" i="1"/>
  <c r="BD143" i="1"/>
  <c r="BC143" i="1"/>
  <c r="BB143" i="1"/>
  <c r="BA143" i="1"/>
  <c r="AZ143" i="1"/>
  <c r="AY143" i="1"/>
  <c r="AT143" i="1"/>
  <c r="AR143" i="1"/>
  <c r="AQ143" i="1"/>
  <c r="AJ143" i="1"/>
  <c r="P143" i="1"/>
  <c r="M143" i="1"/>
  <c r="L143" i="1"/>
  <c r="BE142" i="1"/>
  <c r="BD142" i="1"/>
  <c r="BC142" i="1"/>
  <c r="BB142" i="1"/>
  <c r="BA142" i="1"/>
  <c r="AZ142" i="1"/>
  <c r="AY142" i="1"/>
  <c r="AT142" i="1"/>
  <c r="AR142" i="1"/>
  <c r="AQ142" i="1"/>
  <c r="AJ142" i="1"/>
  <c r="P142" i="1"/>
  <c r="M142" i="1"/>
  <c r="L142" i="1"/>
  <c r="BE141" i="1"/>
  <c r="BD141" i="1"/>
  <c r="BC141" i="1"/>
  <c r="BB141" i="1"/>
  <c r="BA141" i="1"/>
  <c r="AZ141" i="1"/>
  <c r="AY141" i="1"/>
  <c r="AT141" i="1"/>
  <c r="AR141" i="1"/>
  <c r="AQ141" i="1"/>
  <c r="AJ141" i="1"/>
  <c r="P141" i="1"/>
  <c r="BE140" i="1"/>
  <c r="BD140" i="1"/>
  <c r="BC140" i="1"/>
  <c r="BB140" i="1"/>
  <c r="BA140" i="1"/>
  <c r="AZ140" i="1"/>
  <c r="AY140" i="1"/>
  <c r="AT140" i="1"/>
  <c r="AR140" i="1"/>
  <c r="AQ140" i="1"/>
  <c r="AJ140" i="1"/>
  <c r="P140" i="1"/>
  <c r="M140" i="1"/>
  <c r="L140" i="1"/>
  <c r="BE139" i="1"/>
  <c r="BD139" i="1"/>
  <c r="BC139" i="1"/>
  <c r="BB139" i="1"/>
  <c r="BA139" i="1"/>
  <c r="AZ139" i="1"/>
  <c r="AY139" i="1"/>
  <c r="AT139" i="1"/>
  <c r="AR139" i="1"/>
  <c r="AQ139" i="1"/>
  <c r="AJ139" i="1"/>
  <c r="P139" i="1"/>
  <c r="M139" i="1"/>
  <c r="L139" i="1"/>
  <c r="BE138" i="1"/>
  <c r="BD138" i="1"/>
  <c r="BC138" i="1"/>
  <c r="BB138" i="1"/>
  <c r="BA138" i="1"/>
  <c r="AZ138" i="1"/>
  <c r="AY138" i="1"/>
  <c r="AT138" i="1"/>
  <c r="AR138" i="1"/>
  <c r="AQ138" i="1"/>
  <c r="AJ138" i="1"/>
  <c r="P138" i="1"/>
  <c r="M138" i="1"/>
  <c r="L138" i="1"/>
  <c r="BE137" i="1"/>
  <c r="BD137" i="1"/>
  <c r="BC137" i="1"/>
  <c r="BB137" i="1"/>
  <c r="BA137" i="1"/>
  <c r="AZ137" i="1"/>
  <c r="AY137" i="1"/>
  <c r="AT137" i="1"/>
  <c r="AR137" i="1"/>
  <c r="AQ137" i="1"/>
  <c r="AJ137" i="1"/>
  <c r="P137" i="1"/>
  <c r="M137" i="1"/>
  <c r="L137" i="1"/>
  <c r="BE136" i="1"/>
  <c r="BD136" i="1"/>
  <c r="BC136" i="1"/>
  <c r="BB136" i="1"/>
  <c r="BA136" i="1"/>
  <c r="AZ136" i="1"/>
  <c r="AY136" i="1"/>
  <c r="AT136" i="1"/>
  <c r="AR136" i="1"/>
  <c r="AQ136" i="1"/>
  <c r="AJ136" i="1"/>
  <c r="P136" i="1"/>
  <c r="M136" i="1"/>
  <c r="L136" i="1"/>
  <c r="BE135" i="1"/>
  <c r="BD135" i="1"/>
  <c r="BC135" i="1"/>
  <c r="BB135" i="1"/>
  <c r="BA135" i="1"/>
  <c r="AZ135" i="1"/>
  <c r="AY135" i="1"/>
  <c r="AT135" i="1"/>
  <c r="AR135" i="1"/>
  <c r="AQ135" i="1"/>
  <c r="AJ135" i="1"/>
  <c r="P135" i="1"/>
  <c r="BE134" i="1"/>
  <c r="BD134" i="1"/>
  <c r="BC134" i="1"/>
  <c r="BB134" i="1"/>
  <c r="BA134" i="1"/>
  <c r="AZ134" i="1"/>
  <c r="AY134" i="1"/>
  <c r="AT134" i="1"/>
  <c r="AR134" i="1"/>
  <c r="AQ134" i="1"/>
  <c r="AJ134" i="1"/>
  <c r="P134" i="1"/>
  <c r="M134" i="1"/>
  <c r="L134" i="1"/>
  <c r="BE133" i="1"/>
  <c r="BD133" i="1"/>
  <c r="BC133" i="1"/>
  <c r="BB133" i="1"/>
  <c r="BA133" i="1"/>
  <c r="AZ133" i="1"/>
  <c r="AY133" i="1"/>
  <c r="AT133" i="1"/>
  <c r="AR133" i="1"/>
  <c r="AQ133" i="1"/>
  <c r="AJ133" i="1"/>
  <c r="P133" i="1"/>
  <c r="M133" i="1"/>
  <c r="L133" i="1"/>
  <c r="BE132" i="1"/>
  <c r="BD132" i="1"/>
  <c r="BC132" i="1"/>
  <c r="BB132" i="1"/>
  <c r="BA132" i="1"/>
  <c r="AZ132" i="1"/>
  <c r="AY132" i="1"/>
  <c r="AT132" i="1"/>
  <c r="AR132" i="1"/>
  <c r="AQ132" i="1"/>
  <c r="AJ132" i="1"/>
  <c r="P132" i="1"/>
  <c r="M132" i="1"/>
  <c r="L132" i="1"/>
  <c r="BE131" i="1"/>
  <c r="BD131" i="1"/>
  <c r="BC131" i="1"/>
  <c r="BB131" i="1"/>
  <c r="BA131" i="1"/>
  <c r="AZ131" i="1"/>
  <c r="AY131" i="1"/>
  <c r="AT131" i="1"/>
  <c r="AR131" i="1"/>
  <c r="AQ131" i="1"/>
  <c r="AJ131" i="1"/>
  <c r="P131" i="1"/>
  <c r="M131" i="1"/>
  <c r="L131" i="1"/>
  <c r="BE130" i="1"/>
  <c r="BD130" i="1"/>
  <c r="BC130" i="1"/>
  <c r="BB130" i="1"/>
  <c r="BA130" i="1"/>
  <c r="AZ130" i="1"/>
  <c r="AY130" i="1"/>
  <c r="AT130" i="1"/>
  <c r="AR130" i="1"/>
  <c r="AQ130" i="1"/>
  <c r="AJ130" i="1"/>
  <c r="P130" i="1"/>
  <c r="M130" i="1"/>
  <c r="L130" i="1"/>
  <c r="BE129" i="1"/>
  <c r="BD129" i="1"/>
  <c r="BC129" i="1"/>
  <c r="BB129" i="1"/>
  <c r="BA129" i="1"/>
  <c r="AZ129" i="1"/>
  <c r="AY129" i="1"/>
  <c r="AT129" i="1"/>
  <c r="AR129" i="1"/>
  <c r="AQ129" i="1"/>
  <c r="AJ129" i="1"/>
  <c r="P129" i="1"/>
  <c r="BE128" i="1"/>
  <c r="BD128" i="1"/>
  <c r="BC128" i="1"/>
  <c r="BB128" i="1"/>
  <c r="BA128" i="1"/>
  <c r="AZ128" i="1"/>
  <c r="AY128" i="1"/>
  <c r="AT128" i="1"/>
  <c r="AR128" i="1"/>
  <c r="AQ128" i="1"/>
  <c r="AJ128" i="1"/>
  <c r="P128" i="1"/>
  <c r="M128" i="1"/>
  <c r="L128" i="1"/>
  <c r="BE127" i="1"/>
  <c r="BD127" i="1"/>
  <c r="BC127" i="1"/>
  <c r="BB127" i="1"/>
  <c r="BA127" i="1"/>
  <c r="AZ127" i="1"/>
  <c r="AY127" i="1"/>
  <c r="AT127" i="1"/>
  <c r="AR127" i="1"/>
  <c r="AQ127" i="1"/>
  <c r="AJ127" i="1"/>
  <c r="P127" i="1"/>
  <c r="M127" i="1"/>
  <c r="L127" i="1"/>
  <c r="BE126" i="1"/>
  <c r="BD126" i="1"/>
  <c r="BC126" i="1"/>
  <c r="BB126" i="1"/>
  <c r="BA126" i="1"/>
  <c r="AZ126" i="1"/>
  <c r="AY126" i="1"/>
  <c r="AT126" i="1"/>
  <c r="AR126" i="1"/>
  <c r="AQ126" i="1"/>
  <c r="AJ126" i="1"/>
  <c r="P126" i="1"/>
  <c r="M126" i="1"/>
  <c r="L126" i="1"/>
  <c r="BE125" i="1"/>
  <c r="BD125" i="1"/>
  <c r="BC125" i="1"/>
  <c r="BB125" i="1"/>
  <c r="BA125" i="1"/>
  <c r="AZ125" i="1"/>
  <c r="AY125" i="1"/>
  <c r="AT125" i="1"/>
  <c r="AR125" i="1"/>
  <c r="AQ125" i="1"/>
  <c r="AJ125" i="1"/>
  <c r="P125" i="1"/>
  <c r="M125" i="1"/>
  <c r="L125" i="1"/>
  <c r="BE124" i="1"/>
  <c r="BD124" i="1"/>
  <c r="BC124" i="1"/>
  <c r="BB124" i="1"/>
  <c r="BA124" i="1"/>
  <c r="AZ124" i="1"/>
  <c r="AY124" i="1"/>
  <c r="AT124" i="1"/>
  <c r="AR124" i="1"/>
  <c r="AQ124" i="1"/>
  <c r="AJ124" i="1"/>
  <c r="P124" i="1"/>
  <c r="M124" i="1"/>
  <c r="L124" i="1"/>
  <c r="BE123" i="1"/>
  <c r="BD123" i="1"/>
  <c r="BC123" i="1"/>
  <c r="BB123" i="1"/>
  <c r="BA123" i="1"/>
  <c r="AZ123" i="1"/>
  <c r="AY123" i="1"/>
  <c r="AT123" i="1"/>
  <c r="AR123" i="1"/>
  <c r="AQ123" i="1"/>
  <c r="AJ123" i="1"/>
  <c r="P123" i="1"/>
  <c r="M123" i="1"/>
  <c r="L123" i="1"/>
  <c r="BE122" i="1"/>
  <c r="BD122" i="1"/>
  <c r="BC122" i="1"/>
  <c r="BB122" i="1"/>
  <c r="BA122" i="1"/>
  <c r="AZ122" i="1"/>
  <c r="AY122" i="1"/>
  <c r="AT122" i="1"/>
  <c r="AR122" i="1"/>
  <c r="AQ122" i="1"/>
  <c r="AJ122" i="1"/>
  <c r="P122" i="1"/>
  <c r="M122" i="1"/>
  <c r="L122" i="1"/>
  <c r="BE121" i="1"/>
  <c r="BD121" i="1"/>
  <c r="BC121" i="1"/>
  <c r="BB121" i="1"/>
  <c r="BA121" i="1"/>
  <c r="AZ121" i="1"/>
  <c r="AY121" i="1"/>
  <c r="AT121" i="1"/>
  <c r="AR121" i="1"/>
  <c r="AQ121" i="1"/>
  <c r="AJ121" i="1"/>
  <c r="P121" i="1"/>
  <c r="M121" i="1"/>
  <c r="L121" i="1"/>
  <c r="BE120" i="1"/>
  <c r="BD120" i="1"/>
  <c r="BC120" i="1"/>
  <c r="BB120" i="1"/>
  <c r="BA120" i="1"/>
  <c r="AZ120" i="1"/>
  <c r="AY120" i="1"/>
  <c r="AT120" i="1"/>
  <c r="AR120" i="1"/>
  <c r="AQ120" i="1"/>
  <c r="AJ120" i="1"/>
  <c r="P120" i="1"/>
  <c r="M120" i="1"/>
  <c r="L120" i="1"/>
  <c r="BE119" i="1"/>
  <c r="BD119" i="1"/>
  <c r="BC119" i="1"/>
  <c r="BB119" i="1"/>
  <c r="BA119" i="1"/>
  <c r="AZ119" i="1"/>
  <c r="AY119" i="1"/>
  <c r="AT119" i="1"/>
  <c r="AR119" i="1"/>
  <c r="AQ119" i="1"/>
  <c r="AJ119" i="1"/>
  <c r="P119" i="1"/>
  <c r="M119" i="1"/>
  <c r="L119" i="1"/>
  <c r="BE118" i="1"/>
  <c r="BD118" i="1"/>
  <c r="BC118" i="1"/>
  <c r="BB118" i="1"/>
  <c r="BA118" i="1"/>
  <c r="AZ118" i="1"/>
  <c r="AY118" i="1"/>
  <c r="AT118" i="1"/>
  <c r="AR118" i="1"/>
  <c r="AQ118" i="1"/>
  <c r="AJ118" i="1"/>
  <c r="P118" i="1"/>
  <c r="BE117" i="1"/>
  <c r="BD117" i="1"/>
  <c r="BC117" i="1"/>
  <c r="BB117" i="1"/>
  <c r="BA117" i="1"/>
  <c r="AZ117" i="1"/>
  <c r="AY117" i="1"/>
  <c r="AT117" i="1"/>
  <c r="AR117" i="1"/>
  <c r="AQ117" i="1"/>
  <c r="AJ117" i="1"/>
  <c r="P117" i="1"/>
  <c r="BE116" i="1"/>
  <c r="BD116" i="1"/>
  <c r="BC116" i="1"/>
  <c r="BB116" i="1"/>
  <c r="BA116" i="1"/>
  <c r="AZ116" i="1"/>
  <c r="AY116" i="1"/>
  <c r="AT116" i="1"/>
  <c r="AR116" i="1"/>
  <c r="AQ116" i="1"/>
  <c r="AJ116" i="1"/>
  <c r="P116" i="1"/>
  <c r="BE115" i="1"/>
  <c r="BD115" i="1"/>
  <c r="BC115" i="1"/>
  <c r="BB115" i="1"/>
  <c r="BA115" i="1"/>
  <c r="AZ115" i="1"/>
  <c r="AY115" i="1"/>
  <c r="AT115" i="1"/>
  <c r="AR115" i="1"/>
  <c r="AQ115" i="1"/>
  <c r="AJ115" i="1"/>
  <c r="P115" i="1"/>
  <c r="M115" i="1"/>
  <c r="L115" i="1"/>
  <c r="BE114" i="1"/>
  <c r="BD114" i="1"/>
  <c r="BC114" i="1"/>
  <c r="BB114" i="1"/>
  <c r="BA114" i="1"/>
  <c r="AZ114" i="1"/>
  <c r="AY114" i="1"/>
  <c r="AT114" i="1"/>
  <c r="AR114" i="1"/>
  <c r="AQ114" i="1"/>
  <c r="AJ114" i="1"/>
  <c r="P114" i="1"/>
  <c r="M114" i="1"/>
  <c r="L114" i="1"/>
  <c r="BE113" i="1"/>
  <c r="BD113" i="1"/>
  <c r="BC113" i="1"/>
  <c r="BB113" i="1"/>
  <c r="BA113" i="1"/>
  <c r="AZ113" i="1"/>
  <c r="AY113" i="1"/>
  <c r="AT113" i="1"/>
  <c r="AR113" i="1"/>
  <c r="AQ113" i="1"/>
  <c r="AJ113" i="1"/>
  <c r="P113" i="1"/>
  <c r="M113" i="1"/>
  <c r="L113" i="1"/>
  <c r="BE112" i="1"/>
  <c r="BD112" i="1"/>
  <c r="BC112" i="1"/>
  <c r="BB112" i="1"/>
  <c r="BA112" i="1"/>
  <c r="AZ112" i="1"/>
  <c r="AY112" i="1"/>
  <c r="AT112" i="1"/>
  <c r="AR112" i="1"/>
  <c r="AQ112" i="1"/>
  <c r="AJ112" i="1"/>
  <c r="P112" i="1"/>
  <c r="M112" i="1"/>
  <c r="L112" i="1"/>
  <c r="BE111" i="1"/>
  <c r="BD111" i="1"/>
  <c r="BC111" i="1"/>
  <c r="BB111" i="1"/>
  <c r="BA111" i="1"/>
  <c r="AZ111" i="1"/>
  <c r="AY111" i="1"/>
  <c r="AT111" i="1"/>
  <c r="AR111" i="1"/>
  <c r="AQ111" i="1"/>
  <c r="AJ111" i="1"/>
  <c r="P111" i="1"/>
  <c r="M111" i="1"/>
  <c r="L111" i="1"/>
  <c r="BE110" i="1"/>
  <c r="BD110" i="1"/>
  <c r="BC110" i="1"/>
  <c r="BB110" i="1"/>
  <c r="BA110" i="1"/>
  <c r="AZ110" i="1"/>
  <c r="AY110" i="1"/>
  <c r="AT110" i="1"/>
  <c r="AR110" i="1"/>
  <c r="AQ110" i="1"/>
  <c r="AJ110" i="1"/>
  <c r="P110" i="1"/>
  <c r="M110" i="1"/>
  <c r="L110" i="1"/>
  <c r="BE109" i="1"/>
  <c r="BD109" i="1"/>
  <c r="BC109" i="1"/>
  <c r="BB109" i="1"/>
  <c r="BA109" i="1"/>
  <c r="AZ109" i="1"/>
  <c r="AY109" i="1"/>
  <c r="AT109" i="1"/>
  <c r="AR109" i="1"/>
  <c r="AQ109" i="1"/>
  <c r="AJ109" i="1"/>
  <c r="P109" i="1"/>
  <c r="M109" i="1"/>
  <c r="L109" i="1"/>
  <c r="BE108" i="1"/>
  <c r="BD108" i="1"/>
  <c r="BC108" i="1"/>
  <c r="BB108" i="1"/>
  <c r="BA108" i="1"/>
  <c r="AZ108" i="1"/>
  <c r="AY108" i="1"/>
  <c r="AT108" i="1"/>
  <c r="AR108" i="1"/>
  <c r="AQ108" i="1"/>
  <c r="AJ108" i="1"/>
  <c r="P108" i="1"/>
  <c r="M108" i="1"/>
  <c r="L108" i="1"/>
  <c r="BE107" i="1"/>
  <c r="BD107" i="1"/>
  <c r="BC107" i="1"/>
  <c r="BB107" i="1"/>
  <c r="BA107" i="1"/>
  <c r="AZ107" i="1"/>
  <c r="AY107" i="1"/>
  <c r="AT107" i="1"/>
  <c r="AR107" i="1"/>
  <c r="AQ107" i="1"/>
  <c r="AJ107" i="1"/>
  <c r="P107" i="1"/>
  <c r="M107" i="1"/>
  <c r="L107" i="1"/>
  <c r="BE106" i="1"/>
  <c r="BD106" i="1"/>
  <c r="BC106" i="1"/>
  <c r="BB106" i="1"/>
  <c r="BA106" i="1"/>
  <c r="AZ106" i="1"/>
  <c r="AY106" i="1"/>
  <c r="AT106" i="1"/>
  <c r="AR106" i="1"/>
  <c r="AQ106" i="1"/>
  <c r="AJ106" i="1"/>
  <c r="P106" i="1"/>
  <c r="M106" i="1"/>
  <c r="L106" i="1"/>
  <c r="BE105" i="1"/>
  <c r="BD105" i="1"/>
  <c r="BC105" i="1"/>
  <c r="BB105" i="1"/>
  <c r="BA105" i="1"/>
  <c r="AZ105" i="1"/>
  <c r="AY105" i="1"/>
  <c r="AT105" i="1"/>
  <c r="AR105" i="1"/>
  <c r="AQ105" i="1"/>
  <c r="AJ105" i="1"/>
  <c r="P105" i="1"/>
  <c r="M105" i="1"/>
  <c r="L105" i="1"/>
  <c r="BE104" i="1"/>
  <c r="BD104" i="1"/>
  <c r="BC104" i="1"/>
  <c r="BB104" i="1"/>
  <c r="BA104" i="1"/>
  <c r="AZ104" i="1"/>
  <c r="AY104" i="1"/>
  <c r="AT104" i="1"/>
  <c r="AR104" i="1"/>
  <c r="AQ104" i="1"/>
  <c r="AJ104" i="1"/>
  <c r="P104" i="1"/>
  <c r="M104" i="1"/>
  <c r="L104" i="1"/>
  <c r="BE103" i="1"/>
  <c r="BD103" i="1"/>
  <c r="BC103" i="1"/>
  <c r="BB103" i="1"/>
  <c r="BA103" i="1"/>
  <c r="AZ103" i="1"/>
  <c r="AY103" i="1"/>
  <c r="AT103" i="1"/>
  <c r="AR103" i="1"/>
  <c r="AQ103" i="1"/>
  <c r="AJ103" i="1"/>
  <c r="P103" i="1"/>
  <c r="M103" i="1"/>
  <c r="L103" i="1"/>
  <c r="BE102" i="1"/>
  <c r="BD102" i="1"/>
  <c r="BC102" i="1"/>
  <c r="BB102" i="1"/>
  <c r="BA102" i="1"/>
  <c r="AZ102" i="1"/>
  <c r="AY102" i="1"/>
  <c r="AT102" i="1"/>
  <c r="AR102" i="1"/>
  <c r="AQ102" i="1"/>
  <c r="AJ102" i="1"/>
  <c r="P102" i="1"/>
  <c r="BE101" i="1"/>
  <c r="BD101" i="1"/>
  <c r="BC101" i="1"/>
  <c r="BB101" i="1"/>
  <c r="BA101" i="1"/>
  <c r="AZ101" i="1"/>
  <c r="AY101" i="1"/>
  <c r="AT101" i="1"/>
  <c r="AR101" i="1"/>
  <c r="AQ101" i="1"/>
  <c r="AJ101" i="1"/>
  <c r="P101" i="1"/>
  <c r="M101" i="1"/>
  <c r="L101" i="1"/>
  <c r="BE100" i="1"/>
  <c r="BD100" i="1"/>
  <c r="BC100" i="1"/>
  <c r="BB100" i="1"/>
  <c r="BA100" i="1"/>
  <c r="AZ100" i="1"/>
  <c r="AY100" i="1"/>
  <c r="AT100" i="1"/>
  <c r="AR100" i="1"/>
  <c r="AQ100" i="1"/>
  <c r="AJ100" i="1"/>
  <c r="P100" i="1"/>
  <c r="M100" i="1"/>
  <c r="L100" i="1"/>
  <c r="BE99" i="1"/>
  <c r="BD99" i="1"/>
  <c r="BC99" i="1"/>
  <c r="BB99" i="1"/>
  <c r="BA99" i="1"/>
  <c r="AZ99" i="1"/>
  <c r="AY99" i="1"/>
  <c r="AT99" i="1"/>
  <c r="AR99" i="1"/>
  <c r="AQ99" i="1"/>
  <c r="AJ99" i="1"/>
  <c r="P99" i="1"/>
  <c r="BE98" i="1"/>
  <c r="BD98" i="1"/>
  <c r="BC98" i="1"/>
  <c r="BB98" i="1"/>
  <c r="BA98" i="1"/>
  <c r="AZ98" i="1"/>
  <c r="AY98" i="1"/>
  <c r="AT98" i="1"/>
  <c r="AR98" i="1"/>
  <c r="AQ98" i="1"/>
  <c r="AJ98" i="1"/>
  <c r="P98" i="1"/>
  <c r="M98" i="1"/>
  <c r="L98" i="1"/>
  <c r="BE97" i="1"/>
  <c r="BD97" i="1"/>
  <c r="BC97" i="1"/>
  <c r="BB97" i="1"/>
  <c r="BA97" i="1"/>
  <c r="AZ97" i="1"/>
  <c r="AY97" i="1"/>
  <c r="AT97" i="1"/>
  <c r="AR97" i="1"/>
  <c r="AQ97" i="1"/>
  <c r="AJ97" i="1"/>
  <c r="P97" i="1"/>
  <c r="M97" i="1"/>
  <c r="L97" i="1"/>
  <c r="BE96" i="1"/>
  <c r="BD96" i="1"/>
  <c r="BC96" i="1"/>
  <c r="BB96" i="1"/>
  <c r="BA96" i="1"/>
  <c r="AZ96" i="1"/>
  <c r="AY96" i="1"/>
  <c r="AT96" i="1"/>
  <c r="AR96" i="1"/>
  <c r="AQ96" i="1"/>
  <c r="AJ96" i="1"/>
  <c r="P96" i="1"/>
  <c r="M96" i="1"/>
  <c r="L96" i="1"/>
  <c r="BE95" i="1"/>
  <c r="BD95" i="1"/>
  <c r="BC95" i="1"/>
  <c r="BB95" i="1"/>
  <c r="BA95" i="1"/>
  <c r="AZ95" i="1"/>
  <c r="AY95" i="1"/>
  <c r="AT95" i="1"/>
  <c r="AR95" i="1"/>
  <c r="AQ95" i="1"/>
  <c r="AJ95" i="1"/>
  <c r="P95" i="1"/>
  <c r="M95" i="1"/>
  <c r="L95" i="1"/>
  <c r="BE94" i="1"/>
  <c r="BD94" i="1"/>
  <c r="BC94" i="1"/>
  <c r="BB94" i="1"/>
  <c r="BA94" i="1"/>
  <c r="AZ94" i="1"/>
  <c r="AY94" i="1"/>
  <c r="AT94" i="1"/>
  <c r="AR94" i="1"/>
  <c r="AQ94" i="1"/>
  <c r="AJ94" i="1"/>
  <c r="P94" i="1"/>
  <c r="M94" i="1"/>
  <c r="L94" i="1"/>
  <c r="BE93" i="1"/>
  <c r="BD93" i="1"/>
  <c r="BC93" i="1"/>
  <c r="BB93" i="1"/>
  <c r="BA93" i="1"/>
  <c r="AZ93" i="1"/>
  <c r="AY93" i="1"/>
  <c r="AT93" i="1"/>
  <c r="AR93" i="1"/>
  <c r="AQ93" i="1"/>
  <c r="AJ93" i="1"/>
  <c r="P93" i="1"/>
  <c r="BE92" i="1"/>
  <c r="BD92" i="1"/>
  <c r="BC92" i="1"/>
  <c r="BB92" i="1"/>
  <c r="BA92" i="1"/>
  <c r="AZ92" i="1"/>
  <c r="AY92" i="1"/>
  <c r="AT92" i="1"/>
  <c r="AR92" i="1"/>
  <c r="AQ92" i="1"/>
  <c r="AJ92" i="1"/>
  <c r="P92" i="1"/>
  <c r="M92" i="1"/>
  <c r="L92" i="1"/>
  <c r="BE91" i="1"/>
  <c r="BD91" i="1"/>
  <c r="BC91" i="1"/>
  <c r="BB91" i="1"/>
  <c r="BA91" i="1"/>
  <c r="AZ91" i="1"/>
  <c r="AY91" i="1"/>
  <c r="AT91" i="1"/>
  <c r="AR91" i="1"/>
  <c r="AQ91" i="1"/>
  <c r="AJ91" i="1"/>
  <c r="P91" i="1"/>
  <c r="M91" i="1"/>
  <c r="L91" i="1"/>
  <c r="BE90" i="1"/>
  <c r="BD90" i="1"/>
  <c r="BC90" i="1"/>
  <c r="BB90" i="1"/>
  <c r="BA90" i="1"/>
  <c r="AZ90" i="1"/>
  <c r="AY90" i="1"/>
  <c r="AT90" i="1"/>
  <c r="AR90" i="1"/>
  <c r="AQ90" i="1"/>
  <c r="AJ90" i="1"/>
  <c r="P90" i="1"/>
  <c r="M90" i="1"/>
  <c r="L90" i="1"/>
  <c r="BE89" i="1"/>
  <c r="BD89" i="1"/>
  <c r="BC89" i="1"/>
  <c r="BB89" i="1"/>
  <c r="BA89" i="1"/>
  <c r="AZ89" i="1"/>
  <c r="AY89" i="1"/>
  <c r="AT89" i="1"/>
  <c r="AR89" i="1"/>
  <c r="AQ89" i="1"/>
  <c r="AJ89" i="1"/>
  <c r="P89" i="1"/>
  <c r="M89" i="1"/>
  <c r="L89" i="1"/>
  <c r="BE88" i="1"/>
  <c r="BD88" i="1"/>
  <c r="BC88" i="1"/>
  <c r="BB88" i="1"/>
  <c r="BA88" i="1"/>
  <c r="AZ88" i="1"/>
  <c r="AY88" i="1"/>
  <c r="AT88" i="1"/>
  <c r="AR88" i="1"/>
  <c r="AQ88" i="1"/>
  <c r="AJ88" i="1"/>
  <c r="P88" i="1"/>
  <c r="M88" i="1"/>
  <c r="L88" i="1"/>
  <c r="BE87" i="1"/>
  <c r="BD87" i="1"/>
  <c r="BC87" i="1"/>
  <c r="BB87" i="1"/>
  <c r="BA87" i="1"/>
  <c r="AZ87" i="1"/>
  <c r="AY87" i="1"/>
  <c r="AT87" i="1"/>
  <c r="AR87" i="1"/>
  <c r="AQ87" i="1"/>
  <c r="AJ87" i="1"/>
  <c r="P87" i="1"/>
  <c r="M87" i="1"/>
  <c r="L87" i="1"/>
  <c r="BE86" i="1"/>
  <c r="BD86" i="1"/>
  <c r="BC86" i="1"/>
  <c r="BB86" i="1"/>
  <c r="BA86" i="1"/>
  <c r="AZ86" i="1"/>
  <c r="AY86" i="1"/>
  <c r="AT86" i="1"/>
  <c r="AR86" i="1"/>
  <c r="AQ86" i="1"/>
  <c r="AJ86" i="1"/>
  <c r="P86" i="1"/>
  <c r="M86" i="1"/>
  <c r="L86" i="1"/>
  <c r="BE85" i="1"/>
  <c r="BD85" i="1"/>
  <c r="BC85" i="1"/>
  <c r="BB85" i="1"/>
  <c r="BA85" i="1"/>
  <c r="AZ85" i="1"/>
  <c r="AY85" i="1"/>
  <c r="AT85" i="1"/>
  <c r="AR85" i="1"/>
  <c r="AQ85" i="1"/>
  <c r="AJ85" i="1"/>
  <c r="P85" i="1"/>
  <c r="M85" i="1"/>
  <c r="L85" i="1"/>
  <c r="BE84" i="1"/>
  <c r="BD84" i="1"/>
  <c r="BC84" i="1"/>
  <c r="BB84" i="1"/>
  <c r="BA84" i="1"/>
  <c r="AZ84" i="1"/>
  <c r="AY84" i="1"/>
  <c r="AT84" i="1"/>
  <c r="AR84" i="1"/>
  <c r="AQ84" i="1"/>
  <c r="AJ84" i="1"/>
  <c r="P84" i="1"/>
  <c r="M84" i="1"/>
  <c r="L84" i="1"/>
  <c r="BE83" i="1"/>
  <c r="BD83" i="1"/>
  <c r="BC83" i="1"/>
  <c r="BB83" i="1"/>
  <c r="BA83" i="1"/>
  <c r="AZ83" i="1"/>
  <c r="AY83" i="1"/>
  <c r="AT83" i="1"/>
  <c r="AR83" i="1"/>
  <c r="AQ83" i="1"/>
  <c r="AJ83" i="1"/>
  <c r="P83" i="1"/>
  <c r="M83" i="1"/>
  <c r="L83" i="1"/>
  <c r="BE82" i="1"/>
  <c r="BD82" i="1"/>
  <c r="BC82" i="1"/>
  <c r="BB82" i="1"/>
  <c r="BA82" i="1"/>
  <c r="AZ82" i="1"/>
  <c r="AY82" i="1"/>
  <c r="AT82" i="1"/>
  <c r="AR82" i="1"/>
  <c r="AQ82" i="1"/>
  <c r="AJ82" i="1"/>
  <c r="P82" i="1"/>
  <c r="M82" i="1"/>
  <c r="L82" i="1"/>
  <c r="BE81" i="1"/>
  <c r="BD81" i="1"/>
  <c r="BC81" i="1"/>
  <c r="BB81" i="1"/>
  <c r="BA81" i="1"/>
  <c r="AZ81" i="1"/>
  <c r="AY81" i="1"/>
  <c r="AT81" i="1"/>
  <c r="AR81" i="1"/>
  <c r="AQ81" i="1"/>
  <c r="AJ81" i="1"/>
  <c r="P81" i="1"/>
  <c r="M81" i="1"/>
  <c r="L81" i="1"/>
  <c r="BE80" i="1"/>
  <c r="BD80" i="1"/>
  <c r="BC80" i="1"/>
  <c r="BB80" i="1"/>
  <c r="BA80" i="1"/>
  <c r="AZ80" i="1"/>
  <c r="AY80" i="1"/>
  <c r="AT80" i="1"/>
  <c r="AR80" i="1"/>
  <c r="AQ80" i="1"/>
  <c r="AJ80" i="1"/>
  <c r="P80" i="1"/>
  <c r="M80" i="1"/>
  <c r="L80" i="1"/>
  <c r="BE79" i="1"/>
  <c r="BD79" i="1"/>
  <c r="BC79" i="1"/>
  <c r="BB79" i="1"/>
  <c r="BA79" i="1"/>
  <c r="AZ79" i="1"/>
  <c r="AY79" i="1"/>
  <c r="AT79" i="1"/>
  <c r="AR79" i="1"/>
  <c r="AQ79" i="1"/>
  <c r="AJ79" i="1"/>
  <c r="P79" i="1"/>
  <c r="M79" i="1"/>
  <c r="L79" i="1"/>
  <c r="BE78" i="1"/>
  <c r="BD78" i="1"/>
  <c r="BC78" i="1"/>
  <c r="BB78" i="1"/>
  <c r="BA78" i="1"/>
  <c r="AZ78" i="1"/>
  <c r="AY78" i="1"/>
  <c r="AT78" i="1"/>
  <c r="AR78" i="1"/>
  <c r="AQ78" i="1"/>
  <c r="AJ78" i="1"/>
  <c r="P78" i="1"/>
  <c r="BE77" i="1"/>
  <c r="BD77" i="1"/>
  <c r="BC77" i="1"/>
  <c r="BB77" i="1"/>
  <c r="BA77" i="1"/>
  <c r="AZ77" i="1"/>
  <c r="AY77" i="1"/>
  <c r="AT77" i="1"/>
  <c r="AR77" i="1"/>
  <c r="AQ77" i="1"/>
  <c r="AJ77" i="1"/>
  <c r="P77" i="1"/>
  <c r="M77" i="1"/>
  <c r="L77" i="1"/>
  <c r="BE76" i="1"/>
  <c r="BD76" i="1"/>
  <c r="BC76" i="1"/>
  <c r="BB76" i="1"/>
  <c r="BA76" i="1"/>
  <c r="AZ76" i="1"/>
  <c r="AY76" i="1"/>
  <c r="AT76" i="1"/>
  <c r="AR76" i="1"/>
  <c r="AQ76" i="1"/>
  <c r="AJ76" i="1"/>
  <c r="P76" i="1"/>
  <c r="M76" i="1"/>
  <c r="L76" i="1"/>
  <c r="BE75" i="1"/>
  <c r="BD75" i="1"/>
  <c r="BC75" i="1"/>
  <c r="BB75" i="1"/>
  <c r="BA75" i="1"/>
  <c r="AZ75" i="1"/>
  <c r="AY75" i="1"/>
  <c r="AT75" i="1"/>
  <c r="AR75" i="1"/>
  <c r="AQ75" i="1"/>
  <c r="AJ75" i="1"/>
  <c r="P75" i="1"/>
  <c r="M75" i="1"/>
  <c r="L75" i="1"/>
  <c r="BE74" i="1"/>
  <c r="BD74" i="1"/>
  <c r="BC74" i="1"/>
  <c r="BB74" i="1"/>
  <c r="BA74" i="1"/>
  <c r="AZ74" i="1"/>
  <c r="AY74" i="1"/>
  <c r="AT74" i="1"/>
  <c r="AR74" i="1"/>
  <c r="AQ74" i="1"/>
  <c r="AJ74" i="1"/>
  <c r="P74" i="1"/>
  <c r="M74" i="1"/>
  <c r="L74" i="1"/>
  <c r="BE73" i="1"/>
  <c r="BD73" i="1"/>
  <c r="BC73" i="1"/>
  <c r="BB73" i="1"/>
  <c r="BA73" i="1"/>
  <c r="AZ73" i="1"/>
  <c r="AY73" i="1"/>
  <c r="AT73" i="1"/>
  <c r="AR73" i="1"/>
  <c r="AQ73" i="1"/>
  <c r="AJ73" i="1"/>
  <c r="P73" i="1"/>
  <c r="M73" i="1"/>
  <c r="L73" i="1"/>
  <c r="BE72" i="1"/>
  <c r="BD72" i="1"/>
  <c r="BC72" i="1"/>
  <c r="BB72" i="1"/>
  <c r="BA72" i="1"/>
  <c r="AZ72" i="1"/>
  <c r="AY72" i="1"/>
  <c r="AT72" i="1"/>
  <c r="AR72" i="1"/>
  <c r="AQ72" i="1"/>
  <c r="AJ72" i="1"/>
  <c r="P72" i="1"/>
  <c r="M72" i="1"/>
  <c r="L72" i="1"/>
  <c r="BE71" i="1"/>
  <c r="BD71" i="1"/>
  <c r="BC71" i="1"/>
  <c r="BB71" i="1"/>
  <c r="BA71" i="1"/>
  <c r="AZ71" i="1"/>
  <c r="AY71" i="1"/>
  <c r="AT71" i="1"/>
  <c r="AR71" i="1"/>
  <c r="AQ71" i="1"/>
  <c r="AJ71" i="1"/>
  <c r="P71" i="1"/>
  <c r="M71" i="1"/>
  <c r="L71" i="1"/>
  <c r="BE70" i="1"/>
  <c r="BD70" i="1"/>
  <c r="BC70" i="1"/>
  <c r="BB70" i="1"/>
  <c r="BA70" i="1"/>
  <c r="AZ70" i="1"/>
  <c r="AY70" i="1"/>
  <c r="AT70" i="1"/>
  <c r="AR70" i="1"/>
  <c r="AQ70" i="1"/>
  <c r="AJ70" i="1"/>
  <c r="P70" i="1"/>
  <c r="BE69" i="1"/>
  <c r="BD69" i="1"/>
  <c r="BC69" i="1"/>
  <c r="BB69" i="1"/>
  <c r="BA69" i="1"/>
  <c r="AZ69" i="1"/>
  <c r="AY69" i="1"/>
  <c r="AT69" i="1"/>
  <c r="AR69" i="1"/>
  <c r="AQ69" i="1"/>
  <c r="AJ69" i="1"/>
  <c r="P69" i="1"/>
  <c r="M69" i="1"/>
  <c r="L69" i="1"/>
  <c r="BE68" i="1"/>
  <c r="BD68" i="1"/>
  <c r="BC68" i="1"/>
  <c r="BB68" i="1"/>
  <c r="BA68" i="1"/>
  <c r="AZ68" i="1"/>
  <c r="AY68" i="1"/>
  <c r="AT68" i="1"/>
  <c r="AR68" i="1"/>
  <c r="AQ68" i="1"/>
  <c r="AJ68" i="1"/>
  <c r="P68" i="1"/>
  <c r="M68" i="1"/>
  <c r="L68" i="1"/>
  <c r="BE67" i="1"/>
  <c r="BD67" i="1"/>
  <c r="BC67" i="1"/>
  <c r="BB67" i="1"/>
  <c r="BA67" i="1"/>
  <c r="AZ67" i="1"/>
  <c r="AY67" i="1"/>
  <c r="AT67" i="1"/>
  <c r="AR67" i="1"/>
  <c r="AQ67" i="1"/>
  <c r="AJ67" i="1"/>
  <c r="P67" i="1"/>
  <c r="M67" i="1"/>
  <c r="L67" i="1"/>
  <c r="BE66" i="1"/>
  <c r="BD66" i="1"/>
  <c r="BC66" i="1"/>
  <c r="BB66" i="1"/>
  <c r="BA66" i="1"/>
  <c r="AZ66" i="1"/>
  <c r="AY66" i="1"/>
  <c r="AT66" i="1"/>
  <c r="AR66" i="1"/>
  <c r="AQ66" i="1"/>
  <c r="AJ66" i="1"/>
  <c r="P66" i="1"/>
  <c r="M66" i="1"/>
  <c r="L66" i="1"/>
  <c r="BE65" i="1"/>
  <c r="BD65" i="1"/>
  <c r="BC65" i="1"/>
  <c r="BB65" i="1"/>
  <c r="BA65" i="1"/>
  <c r="AZ65" i="1"/>
  <c r="AY65" i="1"/>
  <c r="AT65" i="1"/>
  <c r="AR65" i="1"/>
  <c r="AQ65" i="1"/>
  <c r="AJ65" i="1"/>
  <c r="P65" i="1"/>
  <c r="M65" i="1"/>
  <c r="L65" i="1"/>
  <c r="BE64" i="1"/>
  <c r="BD64" i="1"/>
  <c r="BC64" i="1"/>
  <c r="BB64" i="1"/>
  <c r="BA64" i="1"/>
  <c r="AZ64" i="1"/>
  <c r="AY64" i="1"/>
  <c r="AT64" i="1"/>
  <c r="AR64" i="1"/>
  <c r="AQ64" i="1"/>
  <c r="AJ64" i="1"/>
  <c r="P64" i="1"/>
  <c r="BE63" i="1"/>
  <c r="BD63" i="1"/>
  <c r="BC63" i="1"/>
  <c r="BB63" i="1"/>
  <c r="BA63" i="1"/>
  <c r="AZ63" i="1"/>
  <c r="AY63" i="1"/>
  <c r="AT63" i="1"/>
  <c r="AR63" i="1"/>
  <c r="AQ63" i="1"/>
  <c r="AJ63" i="1"/>
  <c r="P63" i="1"/>
  <c r="BE62" i="1"/>
  <c r="BD62" i="1"/>
  <c r="BC62" i="1"/>
  <c r="BB62" i="1"/>
  <c r="BA62" i="1"/>
  <c r="AZ62" i="1"/>
  <c r="AY62" i="1"/>
  <c r="AT62" i="1"/>
  <c r="AR62" i="1"/>
  <c r="AQ62" i="1"/>
  <c r="AJ62" i="1"/>
  <c r="P62" i="1"/>
  <c r="BE61" i="1"/>
  <c r="BD61" i="1"/>
  <c r="BC61" i="1"/>
  <c r="BB61" i="1"/>
  <c r="BA61" i="1"/>
  <c r="AZ61" i="1"/>
  <c r="AY61" i="1"/>
  <c r="AT61" i="1"/>
  <c r="AR61" i="1"/>
  <c r="AQ61" i="1"/>
  <c r="AJ61" i="1"/>
  <c r="P61" i="1"/>
  <c r="M61" i="1"/>
  <c r="L61" i="1"/>
  <c r="BE60" i="1"/>
  <c r="BD60" i="1"/>
  <c r="BC60" i="1"/>
  <c r="BB60" i="1"/>
  <c r="BA60" i="1"/>
  <c r="AZ60" i="1"/>
  <c r="AY60" i="1"/>
  <c r="AT60" i="1"/>
  <c r="AR60" i="1"/>
  <c r="AQ60" i="1"/>
  <c r="AJ60" i="1"/>
  <c r="P60" i="1"/>
  <c r="M60" i="1"/>
  <c r="L60" i="1"/>
  <c r="BE59" i="1"/>
  <c r="BD59" i="1"/>
  <c r="BC59" i="1"/>
  <c r="BB59" i="1"/>
  <c r="BA59" i="1"/>
  <c r="AZ59" i="1"/>
  <c r="AY59" i="1"/>
  <c r="AT59" i="1"/>
  <c r="AR59" i="1"/>
  <c r="AQ59" i="1"/>
  <c r="AJ59" i="1"/>
  <c r="P59" i="1"/>
  <c r="M59" i="1"/>
  <c r="L59" i="1"/>
  <c r="BE58" i="1"/>
  <c r="BD58" i="1"/>
  <c r="BC58" i="1"/>
  <c r="BB58" i="1"/>
  <c r="BA58" i="1"/>
  <c r="AZ58" i="1"/>
  <c r="AY58" i="1"/>
  <c r="AT58" i="1"/>
  <c r="AR58" i="1"/>
  <c r="AQ58" i="1"/>
  <c r="AJ58" i="1"/>
  <c r="P58" i="1"/>
  <c r="M58" i="1"/>
  <c r="L58" i="1"/>
  <c r="BE57" i="1"/>
  <c r="BD57" i="1"/>
  <c r="BC57" i="1"/>
  <c r="BB57" i="1"/>
  <c r="BA57" i="1"/>
  <c r="AZ57" i="1"/>
  <c r="AY57" i="1"/>
  <c r="AT57" i="1"/>
  <c r="AR57" i="1"/>
  <c r="AQ57" i="1"/>
  <c r="AJ57" i="1"/>
  <c r="P57" i="1"/>
  <c r="M57" i="1"/>
  <c r="L57" i="1"/>
  <c r="BE56" i="1"/>
  <c r="BD56" i="1"/>
  <c r="BC56" i="1"/>
  <c r="BB56" i="1"/>
  <c r="BA56" i="1"/>
  <c r="AZ56" i="1"/>
  <c r="AY56" i="1"/>
  <c r="AT56" i="1"/>
  <c r="AR56" i="1"/>
  <c r="AQ56" i="1"/>
  <c r="AJ56" i="1"/>
  <c r="P56" i="1"/>
  <c r="M56" i="1"/>
  <c r="L56" i="1"/>
  <c r="BE55" i="1"/>
  <c r="BD55" i="1"/>
  <c r="BC55" i="1"/>
  <c r="BB55" i="1"/>
  <c r="BA55" i="1"/>
  <c r="AZ55" i="1"/>
  <c r="AY55" i="1"/>
  <c r="AT55" i="1"/>
  <c r="AR55" i="1"/>
  <c r="AQ55" i="1"/>
  <c r="AJ55" i="1"/>
  <c r="P55" i="1"/>
  <c r="M55" i="1"/>
  <c r="L55" i="1"/>
  <c r="BE54" i="1"/>
  <c r="BD54" i="1"/>
  <c r="BC54" i="1"/>
  <c r="BB54" i="1"/>
  <c r="BA54" i="1"/>
  <c r="AZ54" i="1"/>
  <c r="AY54" i="1"/>
  <c r="AT54" i="1"/>
  <c r="AR54" i="1"/>
  <c r="AQ54" i="1"/>
  <c r="AJ54" i="1"/>
  <c r="P54" i="1"/>
  <c r="BE53" i="1"/>
  <c r="BD53" i="1"/>
  <c r="BC53" i="1"/>
  <c r="BB53" i="1"/>
  <c r="BA53" i="1"/>
  <c r="AZ53" i="1"/>
  <c r="AY53" i="1"/>
  <c r="AT53" i="1"/>
  <c r="AR53" i="1"/>
  <c r="AQ53" i="1"/>
  <c r="AJ53" i="1"/>
  <c r="P53" i="1"/>
  <c r="M53" i="1"/>
  <c r="L53" i="1"/>
  <c r="BE52" i="1"/>
  <c r="BD52" i="1"/>
  <c r="BC52" i="1"/>
  <c r="BB52" i="1"/>
  <c r="BA52" i="1"/>
  <c r="AZ52" i="1"/>
  <c r="AY52" i="1"/>
  <c r="AT52" i="1"/>
  <c r="AR52" i="1"/>
  <c r="AQ52" i="1"/>
  <c r="AJ52" i="1"/>
  <c r="P52" i="1"/>
  <c r="BE51" i="1"/>
  <c r="BD51" i="1"/>
  <c r="BC51" i="1"/>
  <c r="BB51" i="1"/>
  <c r="BA51" i="1"/>
  <c r="AZ51" i="1"/>
  <c r="AY51" i="1"/>
  <c r="AT51" i="1"/>
  <c r="AR51" i="1"/>
  <c r="AQ51" i="1"/>
  <c r="AJ51" i="1"/>
  <c r="P51" i="1"/>
  <c r="M51" i="1"/>
  <c r="L51" i="1"/>
  <c r="BE50" i="1"/>
  <c r="BD50" i="1"/>
  <c r="BC50" i="1"/>
  <c r="BB50" i="1"/>
  <c r="BA50" i="1"/>
  <c r="AZ50" i="1"/>
  <c r="AY50" i="1"/>
  <c r="AT50" i="1"/>
  <c r="AR50" i="1"/>
  <c r="AQ50" i="1"/>
  <c r="AJ50" i="1"/>
  <c r="P50" i="1"/>
  <c r="M50" i="1"/>
  <c r="L50" i="1"/>
  <c r="BE49" i="1"/>
  <c r="BD49" i="1"/>
  <c r="BC49" i="1"/>
  <c r="BB49" i="1"/>
  <c r="BA49" i="1"/>
  <c r="AZ49" i="1"/>
  <c r="AY49" i="1"/>
  <c r="AT49" i="1"/>
  <c r="AR49" i="1"/>
  <c r="AQ49" i="1"/>
  <c r="AJ49" i="1"/>
  <c r="P49" i="1"/>
  <c r="BE48" i="1"/>
  <c r="BD48" i="1"/>
  <c r="BC48" i="1"/>
  <c r="BB48" i="1"/>
  <c r="BA48" i="1"/>
  <c r="AZ48" i="1"/>
  <c r="AY48" i="1"/>
  <c r="AT48" i="1"/>
  <c r="AR48" i="1"/>
  <c r="AQ48" i="1"/>
  <c r="AJ48" i="1"/>
  <c r="P48" i="1"/>
  <c r="M48" i="1"/>
  <c r="L48" i="1"/>
  <c r="BE47" i="1"/>
  <c r="BD47" i="1"/>
  <c r="BC47" i="1"/>
  <c r="BB47" i="1"/>
  <c r="BA47" i="1"/>
  <c r="AZ47" i="1"/>
  <c r="AY47" i="1"/>
  <c r="AT47" i="1"/>
  <c r="AR47" i="1"/>
  <c r="AQ47" i="1"/>
  <c r="AJ47" i="1"/>
  <c r="P47" i="1"/>
  <c r="BE46" i="1"/>
  <c r="BD46" i="1"/>
  <c r="BC46" i="1"/>
  <c r="BB46" i="1"/>
  <c r="BA46" i="1"/>
  <c r="AZ46" i="1"/>
  <c r="AY46" i="1"/>
  <c r="AT46" i="1"/>
  <c r="AR46" i="1"/>
  <c r="AQ46" i="1"/>
  <c r="AJ46" i="1"/>
  <c r="P46" i="1"/>
  <c r="M46" i="1"/>
  <c r="L46" i="1"/>
  <c r="BE45" i="1"/>
  <c r="BD45" i="1"/>
  <c r="BC45" i="1"/>
  <c r="BB45" i="1"/>
  <c r="BA45" i="1"/>
  <c r="AZ45" i="1"/>
  <c r="AY45" i="1"/>
  <c r="AT45" i="1"/>
  <c r="AR45" i="1"/>
  <c r="AQ45" i="1"/>
  <c r="AJ45" i="1"/>
  <c r="P45" i="1"/>
  <c r="M45" i="1"/>
  <c r="L45" i="1"/>
  <c r="BE44" i="1"/>
  <c r="BD44" i="1"/>
  <c r="BC44" i="1"/>
  <c r="BB44" i="1"/>
  <c r="BA44" i="1"/>
  <c r="AZ44" i="1"/>
  <c r="AY44" i="1"/>
  <c r="AT44" i="1"/>
  <c r="AR44" i="1"/>
  <c r="AQ44" i="1"/>
  <c r="AJ44" i="1"/>
  <c r="P44" i="1"/>
  <c r="M44" i="1"/>
  <c r="L44" i="1"/>
  <c r="BE43" i="1"/>
  <c r="BD43" i="1"/>
  <c r="BC43" i="1"/>
  <c r="BB43" i="1"/>
  <c r="BA43" i="1"/>
  <c r="AZ43" i="1"/>
  <c r="AY43" i="1"/>
  <c r="AT43" i="1"/>
  <c r="AR43" i="1"/>
  <c r="AQ43" i="1"/>
  <c r="AJ43" i="1"/>
  <c r="P43" i="1"/>
  <c r="M43" i="1"/>
  <c r="L43" i="1"/>
  <c r="BE42" i="1"/>
  <c r="BD42" i="1"/>
  <c r="BC42" i="1"/>
  <c r="BB42" i="1"/>
  <c r="BA42" i="1"/>
  <c r="AZ42" i="1"/>
  <c r="AY42" i="1"/>
  <c r="AT42" i="1"/>
  <c r="AR42" i="1"/>
  <c r="AQ42" i="1"/>
  <c r="AJ42" i="1"/>
  <c r="P42" i="1"/>
  <c r="M42" i="1"/>
  <c r="L42" i="1"/>
  <c r="BE41" i="1"/>
  <c r="BD41" i="1"/>
  <c r="BC41" i="1"/>
  <c r="BB41" i="1"/>
  <c r="BA41" i="1"/>
  <c r="AZ41" i="1"/>
  <c r="AY41" i="1"/>
  <c r="AT41" i="1"/>
  <c r="AR41" i="1"/>
  <c r="AQ41" i="1"/>
  <c r="AJ41" i="1"/>
  <c r="P41" i="1"/>
  <c r="M41" i="1"/>
  <c r="L41" i="1"/>
  <c r="BE40" i="1"/>
  <c r="BD40" i="1"/>
  <c r="BC40" i="1"/>
  <c r="BB40" i="1"/>
  <c r="BA40" i="1"/>
  <c r="AZ40" i="1"/>
  <c r="AY40" i="1"/>
  <c r="AT40" i="1"/>
  <c r="AR40" i="1"/>
  <c r="AQ40" i="1"/>
  <c r="AJ40" i="1"/>
  <c r="P40" i="1"/>
  <c r="M40" i="1"/>
  <c r="L40" i="1"/>
  <c r="BE39" i="1"/>
  <c r="BD39" i="1"/>
  <c r="BC39" i="1"/>
  <c r="BB39" i="1"/>
  <c r="BA39" i="1"/>
  <c r="AZ39" i="1"/>
  <c r="AY39" i="1"/>
  <c r="AT39" i="1"/>
  <c r="AR39" i="1"/>
  <c r="AQ39" i="1"/>
  <c r="AJ39" i="1"/>
  <c r="P39" i="1"/>
  <c r="BE38" i="1"/>
  <c r="BD38" i="1"/>
  <c r="BC38" i="1"/>
  <c r="BB38" i="1"/>
  <c r="BA38" i="1"/>
  <c r="AZ38" i="1"/>
  <c r="AY38" i="1"/>
  <c r="AT38" i="1"/>
  <c r="AR38" i="1"/>
  <c r="AQ38" i="1"/>
  <c r="AJ38" i="1"/>
  <c r="P38" i="1"/>
  <c r="M38" i="1"/>
  <c r="L38" i="1"/>
  <c r="BE37" i="1"/>
  <c r="BD37" i="1"/>
  <c r="BC37" i="1"/>
  <c r="BB37" i="1"/>
  <c r="BA37" i="1"/>
  <c r="AZ37" i="1"/>
  <c r="AY37" i="1"/>
  <c r="AT37" i="1"/>
  <c r="AR37" i="1"/>
  <c r="AQ37" i="1"/>
  <c r="AJ37" i="1"/>
  <c r="P37" i="1"/>
  <c r="M37" i="1"/>
  <c r="L37" i="1"/>
  <c r="BE36" i="1"/>
  <c r="BD36" i="1"/>
  <c r="BC36" i="1"/>
  <c r="BB36" i="1"/>
  <c r="BA36" i="1"/>
  <c r="AZ36" i="1"/>
  <c r="AY36" i="1"/>
  <c r="AT36" i="1"/>
  <c r="AR36" i="1"/>
  <c r="AQ36" i="1"/>
  <c r="AJ36" i="1"/>
  <c r="P36" i="1"/>
  <c r="M36" i="1"/>
  <c r="L36" i="1"/>
  <c r="BE35" i="1"/>
  <c r="BD35" i="1"/>
  <c r="BC35" i="1"/>
  <c r="BB35" i="1"/>
  <c r="BA35" i="1"/>
  <c r="AZ35" i="1"/>
  <c r="AY35" i="1"/>
  <c r="AT35" i="1"/>
  <c r="AR35" i="1"/>
  <c r="AQ35" i="1"/>
  <c r="AJ35" i="1"/>
  <c r="P35" i="1"/>
  <c r="M35" i="1"/>
  <c r="L35" i="1"/>
  <c r="BE34" i="1"/>
  <c r="BD34" i="1"/>
  <c r="BC34" i="1"/>
  <c r="BB34" i="1"/>
  <c r="BA34" i="1"/>
  <c r="AZ34" i="1"/>
  <c r="AY34" i="1"/>
  <c r="AT34" i="1"/>
  <c r="AR34" i="1"/>
  <c r="AQ34" i="1"/>
  <c r="AJ34" i="1"/>
  <c r="P34" i="1"/>
  <c r="M34" i="1"/>
  <c r="L34" i="1"/>
  <c r="BE33" i="1"/>
  <c r="BD33" i="1"/>
  <c r="BC33" i="1"/>
  <c r="BB33" i="1"/>
  <c r="BA33" i="1"/>
  <c r="AZ33" i="1"/>
  <c r="AY33" i="1"/>
  <c r="AT33" i="1"/>
  <c r="AR33" i="1"/>
  <c r="AQ33" i="1"/>
  <c r="AJ33" i="1"/>
  <c r="P33" i="1"/>
  <c r="M33" i="1"/>
  <c r="L33" i="1"/>
  <c r="BE32" i="1"/>
  <c r="BD32" i="1"/>
  <c r="BC32" i="1"/>
  <c r="BB32" i="1"/>
  <c r="BA32" i="1"/>
  <c r="AZ32" i="1"/>
  <c r="AY32" i="1"/>
  <c r="AT32" i="1"/>
  <c r="AR32" i="1"/>
  <c r="AQ32" i="1"/>
  <c r="AJ32" i="1"/>
  <c r="P32" i="1"/>
  <c r="M32" i="1"/>
  <c r="L32" i="1"/>
  <c r="BE31" i="1"/>
  <c r="BD31" i="1"/>
  <c r="BC31" i="1"/>
  <c r="BB31" i="1"/>
  <c r="BA31" i="1"/>
  <c r="AZ31" i="1"/>
  <c r="AY31" i="1"/>
  <c r="AT31" i="1"/>
  <c r="AR31" i="1"/>
  <c r="AQ31" i="1"/>
  <c r="AJ31" i="1"/>
  <c r="P31" i="1"/>
  <c r="M31" i="1"/>
  <c r="L31" i="1"/>
  <c r="BE30" i="1"/>
  <c r="BD30" i="1"/>
  <c r="BC30" i="1"/>
  <c r="BB30" i="1"/>
  <c r="BA30" i="1"/>
  <c r="AZ30" i="1"/>
  <c r="AY30" i="1"/>
  <c r="AT30" i="1"/>
  <c r="AR30" i="1"/>
  <c r="AQ30" i="1"/>
  <c r="AJ30" i="1"/>
  <c r="P30" i="1"/>
  <c r="M30" i="1"/>
  <c r="L30" i="1"/>
  <c r="BE29" i="1"/>
  <c r="BD29" i="1"/>
  <c r="BC29" i="1"/>
  <c r="BB29" i="1"/>
  <c r="BA29" i="1"/>
  <c r="AZ29" i="1"/>
  <c r="AY29" i="1"/>
  <c r="AT29" i="1"/>
  <c r="AR29" i="1"/>
  <c r="AQ29" i="1"/>
  <c r="AJ29" i="1"/>
  <c r="P29" i="1"/>
  <c r="BE28" i="1"/>
  <c r="BD28" i="1"/>
  <c r="BC28" i="1"/>
  <c r="BB28" i="1"/>
  <c r="BA28" i="1"/>
  <c r="AZ28" i="1"/>
  <c r="AY28" i="1"/>
  <c r="AT28" i="1"/>
  <c r="AR28" i="1"/>
  <c r="AQ28" i="1"/>
  <c r="AJ28" i="1"/>
  <c r="P28" i="1"/>
  <c r="M28" i="1"/>
  <c r="L28" i="1"/>
  <c r="BE27" i="1"/>
  <c r="BD27" i="1"/>
  <c r="BC27" i="1"/>
  <c r="BB27" i="1"/>
  <c r="BA27" i="1"/>
  <c r="AZ27" i="1"/>
  <c r="AY27" i="1"/>
  <c r="AT27" i="1"/>
  <c r="AR27" i="1"/>
  <c r="AQ27" i="1"/>
  <c r="AJ27" i="1"/>
  <c r="P27" i="1"/>
  <c r="M27" i="1"/>
  <c r="L27" i="1"/>
  <c r="BE26" i="1"/>
  <c r="BD26" i="1"/>
  <c r="BC26" i="1"/>
  <c r="BB26" i="1"/>
  <c r="BA26" i="1"/>
  <c r="AZ26" i="1"/>
  <c r="AY26" i="1"/>
  <c r="AT26" i="1"/>
  <c r="AR26" i="1"/>
  <c r="AQ26" i="1"/>
  <c r="AJ26" i="1"/>
  <c r="P26" i="1"/>
  <c r="M26" i="1"/>
  <c r="L26" i="1"/>
  <c r="BE25" i="1"/>
  <c r="BD25" i="1"/>
  <c r="BC25" i="1"/>
  <c r="BB25" i="1"/>
  <c r="BA25" i="1"/>
  <c r="AZ25" i="1"/>
  <c r="AY25" i="1"/>
  <c r="AT25" i="1"/>
  <c r="AR25" i="1"/>
  <c r="AQ25" i="1"/>
  <c r="AJ25" i="1"/>
  <c r="P25" i="1"/>
  <c r="M25" i="1"/>
  <c r="L25" i="1"/>
  <c r="BE24" i="1"/>
  <c r="BD24" i="1"/>
  <c r="BC24" i="1"/>
  <c r="BB24" i="1"/>
  <c r="BA24" i="1"/>
  <c r="AZ24" i="1"/>
  <c r="AY24" i="1"/>
  <c r="AT24" i="1"/>
  <c r="AR24" i="1"/>
  <c r="AQ24" i="1"/>
  <c r="AJ24" i="1"/>
  <c r="P24" i="1"/>
  <c r="M24" i="1"/>
  <c r="L24" i="1"/>
  <c r="BE23" i="1"/>
  <c r="BD23" i="1"/>
  <c r="BC23" i="1"/>
  <c r="BB23" i="1"/>
  <c r="BA23" i="1"/>
  <c r="AZ23" i="1"/>
  <c r="AY23" i="1"/>
  <c r="AT23" i="1"/>
  <c r="AR23" i="1"/>
  <c r="AQ23" i="1"/>
  <c r="AJ23" i="1"/>
  <c r="P23" i="1"/>
  <c r="M23" i="1"/>
  <c r="L23" i="1"/>
  <c r="BE22" i="1"/>
  <c r="BD22" i="1"/>
  <c r="BC22" i="1"/>
  <c r="BB22" i="1"/>
  <c r="BA22" i="1"/>
  <c r="AZ22" i="1"/>
  <c r="AY22" i="1"/>
  <c r="AT22" i="1"/>
  <c r="AR22" i="1"/>
  <c r="AQ22" i="1"/>
  <c r="AJ22" i="1"/>
  <c r="P22" i="1"/>
  <c r="M22" i="1"/>
  <c r="L22" i="1"/>
  <c r="BE21" i="1"/>
  <c r="BD21" i="1"/>
  <c r="BC21" i="1"/>
  <c r="BB21" i="1"/>
  <c r="BA21" i="1"/>
  <c r="AZ21" i="1"/>
  <c r="AY21" i="1"/>
  <c r="AT21" i="1"/>
  <c r="AR21" i="1"/>
  <c r="AQ21" i="1"/>
  <c r="AJ21" i="1"/>
  <c r="P21" i="1"/>
  <c r="M21" i="1"/>
  <c r="L21" i="1"/>
  <c r="BE20" i="1"/>
  <c r="BD20" i="1"/>
  <c r="BC20" i="1"/>
  <c r="BB20" i="1"/>
  <c r="BA20" i="1"/>
  <c r="AZ20" i="1"/>
  <c r="AY20" i="1"/>
  <c r="AT20" i="1"/>
  <c r="AR20" i="1"/>
  <c r="AQ20" i="1"/>
  <c r="AJ20" i="1"/>
  <c r="P20" i="1"/>
  <c r="M20" i="1"/>
  <c r="L20" i="1"/>
  <c r="BE19" i="1"/>
  <c r="BD19" i="1"/>
  <c r="BC19" i="1"/>
  <c r="BB19" i="1"/>
  <c r="BA19" i="1"/>
  <c r="AZ19" i="1"/>
  <c r="AY19" i="1"/>
  <c r="AT19" i="1"/>
  <c r="AR19" i="1"/>
  <c r="AQ19" i="1"/>
  <c r="AJ19" i="1"/>
  <c r="P19" i="1"/>
  <c r="M19" i="1"/>
  <c r="L19" i="1"/>
  <c r="BE18" i="1"/>
  <c r="BD18" i="1"/>
  <c r="BC18" i="1"/>
  <c r="BB18" i="1"/>
  <c r="BA18" i="1"/>
  <c r="AZ18" i="1"/>
  <c r="AY18" i="1"/>
  <c r="AT18" i="1"/>
  <c r="AR18" i="1"/>
  <c r="AQ18" i="1"/>
  <c r="AJ18" i="1"/>
  <c r="P18" i="1"/>
  <c r="BE17" i="1"/>
  <c r="BD17" i="1"/>
  <c r="BC17" i="1"/>
  <c r="BB17" i="1"/>
  <c r="BA17" i="1"/>
  <c r="AZ17" i="1"/>
  <c r="AY17" i="1"/>
  <c r="AT17" i="1"/>
  <c r="AR17" i="1"/>
  <c r="AQ17" i="1"/>
  <c r="AJ17" i="1"/>
  <c r="P17" i="1"/>
  <c r="BE16" i="1"/>
  <c r="BD16" i="1"/>
  <c r="BC16" i="1"/>
  <c r="BB16" i="1"/>
  <c r="BA16" i="1"/>
  <c r="AZ16" i="1"/>
  <c r="AY16" i="1"/>
  <c r="AT16" i="1"/>
  <c r="AR16" i="1"/>
  <c r="AQ16" i="1"/>
  <c r="AJ16" i="1"/>
  <c r="P16" i="1"/>
  <c r="M16" i="1"/>
  <c r="L16" i="1"/>
  <c r="BE15" i="1"/>
  <c r="BD15" i="1"/>
  <c r="BC15" i="1"/>
  <c r="BB15" i="1"/>
  <c r="BA15" i="1"/>
  <c r="AZ15" i="1"/>
  <c r="AY15" i="1"/>
  <c r="AT15" i="1"/>
  <c r="AR15" i="1"/>
  <c r="AQ15" i="1"/>
  <c r="AJ15" i="1"/>
  <c r="P15" i="1"/>
  <c r="M15" i="1"/>
  <c r="L15" i="1"/>
  <c r="BE14" i="1"/>
  <c r="BD14" i="1"/>
  <c r="BC14" i="1"/>
  <c r="BB14" i="1"/>
  <c r="BA14" i="1"/>
  <c r="AZ14" i="1"/>
  <c r="AY14" i="1"/>
  <c r="AT14" i="1"/>
  <c r="AR14" i="1"/>
  <c r="AQ14" i="1"/>
  <c r="AJ14" i="1"/>
  <c r="P14" i="1"/>
  <c r="M14" i="1"/>
  <c r="L14" i="1"/>
  <c r="BE13" i="1"/>
  <c r="BD13" i="1"/>
  <c r="BC13" i="1"/>
  <c r="BB13" i="1"/>
  <c r="BA13" i="1"/>
  <c r="AZ13" i="1"/>
  <c r="AY13" i="1"/>
  <c r="AT13" i="1"/>
  <c r="AR13" i="1"/>
  <c r="AQ13" i="1"/>
  <c r="AJ13" i="1"/>
  <c r="P13" i="1"/>
  <c r="M13" i="1"/>
  <c r="L13" i="1"/>
  <c r="BE12" i="1"/>
  <c r="BD12" i="1"/>
  <c r="BC12" i="1"/>
  <c r="BB12" i="1"/>
  <c r="BA12" i="1"/>
  <c r="AZ12" i="1"/>
  <c r="AY12" i="1"/>
  <c r="AT12" i="1"/>
  <c r="AR12" i="1"/>
  <c r="AQ12" i="1"/>
  <c r="AJ12" i="1"/>
  <c r="P12" i="1"/>
  <c r="M12" i="1"/>
  <c r="L12" i="1"/>
  <c r="BE11" i="1"/>
  <c r="BD11" i="1"/>
  <c r="BC11" i="1"/>
  <c r="BB11" i="1"/>
  <c r="BA11" i="1"/>
  <c r="AZ11" i="1"/>
  <c r="AY11" i="1"/>
  <c r="AT11" i="1"/>
  <c r="AR11" i="1"/>
  <c r="AQ11" i="1"/>
  <c r="AJ11" i="1"/>
  <c r="P11" i="1"/>
  <c r="M11" i="1"/>
  <c r="L11" i="1"/>
  <c r="BE10" i="1"/>
  <c r="BD10" i="1"/>
  <c r="BC10" i="1"/>
  <c r="BB10" i="1"/>
  <c r="BA10" i="1"/>
  <c r="AZ10" i="1"/>
  <c r="AY10" i="1"/>
  <c r="AT10" i="1"/>
  <c r="AR10" i="1"/>
  <c r="AQ10" i="1"/>
  <c r="AJ10" i="1"/>
  <c r="P10" i="1"/>
  <c r="M10" i="1"/>
  <c r="L10" i="1"/>
  <c r="BE9" i="1"/>
  <c r="BD9" i="1"/>
  <c r="BC9" i="1"/>
  <c r="BB9" i="1"/>
  <c r="BA9" i="1"/>
  <c r="AZ9" i="1"/>
  <c r="AY9" i="1"/>
  <c r="AT9" i="1"/>
  <c r="AR9" i="1"/>
  <c r="AQ9" i="1"/>
  <c r="AJ9" i="1"/>
  <c r="P9" i="1"/>
  <c r="M9" i="1"/>
  <c r="L9" i="1"/>
  <c r="BE8" i="1"/>
  <c r="BD8" i="1"/>
  <c r="BC8" i="1"/>
  <c r="BB8" i="1"/>
  <c r="BA8" i="1"/>
  <c r="AZ8" i="1"/>
  <c r="AY8" i="1"/>
  <c r="AT8" i="1"/>
  <c r="AR8" i="1"/>
  <c r="AQ8" i="1"/>
  <c r="AJ8" i="1"/>
  <c r="P8" i="1"/>
  <c r="M8" i="1"/>
  <c r="L8" i="1"/>
  <c r="BE7" i="1"/>
  <c r="BD7" i="1"/>
  <c r="BC7" i="1"/>
  <c r="BB7" i="1"/>
  <c r="BA7" i="1"/>
  <c r="AZ7" i="1"/>
  <c r="AY7" i="1"/>
  <c r="AT7" i="1"/>
  <c r="AR7" i="1"/>
  <c r="AQ7" i="1"/>
  <c r="AJ7" i="1"/>
  <c r="P7" i="1"/>
  <c r="M7" i="1"/>
  <c r="L7" i="1"/>
  <c r="BE6" i="1"/>
  <c r="BD6" i="1"/>
  <c r="BC6" i="1"/>
  <c r="BB6" i="1"/>
  <c r="BA6" i="1"/>
  <c r="AZ6" i="1"/>
  <c r="AY6" i="1"/>
  <c r="AT6" i="1"/>
  <c r="AR6" i="1"/>
  <c r="AQ6" i="1"/>
  <c r="AJ6" i="1"/>
  <c r="P6" i="1"/>
  <c r="M6" i="1"/>
  <c r="L6" i="1"/>
  <c r="BE5" i="1"/>
  <c r="BD5" i="1"/>
  <c r="BC5" i="1"/>
  <c r="BB5" i="1"/>
  <c r="BA5" i="1"/>
  <c r="AZ5" i="1"/>
  <c r="AY5" i="1"/>
  <c r="AT5" i="1"/>
  <c r="AR5" i="1"/>
  <c r="AQ5" i="1"/>
  <c r="AJ5" i="1"/>
  <c r="P5" i="1"/>
  <c r="M5" i="1"/>
  <c r="L5" i="1"/>
  <c r="BE4" i="1"/>
  <c r="BD4" i="1"/>
  <c r="BC4" i="1"/>
  <c r="BB4" i="1"/>
  <c r="BA4" i="1"/>
  <c r="AZ4" i="1"/>
  <c r="AY4" i="1"/>
  <c r="AT4" i="1"/>
  <c r="AR4" i="1"/>
  <c r="AQ4" i="1"/>
  <c r="AJ4" i="1"/>
  <c r="P4" i="1"/>
  <c r="M4" i="1"/>
  <c r="L4" i="1"/>
  <c r="BE3" i="1"/>
  <c r="BD3" i="1"/>
  <c r="BC3" i="1"/>
  <c r="BB3" i="1"/>
  <c r="BA3" i="1"/>
  <c r="AZ3" i="1"/>
  <c r="AY3" i="1"/>
  <c r="AT3" i="1"/>
  <c r="AR3" i="1"/>
  <c r="AQ3" i="1"/>
  <c r="AJ3" i="1"/>
  <c r="P3" i="1"/>
  <c r="M3" i="1"/>
  <c r="L3" i="1"/>
  <c r="BE2" i="1"/>
  <c r="BD2" i="1"/>
  <c r="BC2" i="1"/>
  <c r="BB2" i="1"/>
  <c r="BA2" i="1"/>
  <c r="AZ2" i="1"/>
  <c r="AY2" i="1"/>
  <c r="AT2" i="1"/>
  <c r="AR2" i="1"/>
  <c r="AQ2" i="1"/>
  <c r="AJ2" i="1"/>
  <c r="P2" i="1"/>
  <c r="M2" i="1"/>
  <c r="L2" i="1"/>
  <c r="AU581" i="1" l="1"/>
  <c r="AS581" i="1"/>
  <c r="AU573" i="1"/>
  <c r="AS573" i="1"/>
  <c r="AU565" i="1"/>
  <c r="AS565" i="1"/>
  <c r="AU557" i="1"/>
  <c r="AS557" i="1"/>
  <c r="AU549" i="1"/>
  <c r="AS549" i="1"/>
  <c r="AU541" i="1"/>
  <c r="AS541" i="1"/>
  <c r="AU533" i="1"/>
  <c r="AS533" i="1"/>
  <c r="AU525" i="1"/>
  <c r="AS525" i="1"/>
  <c r="AU517" i="1"/>
  <c r="AS517" i="1"/>
  <c r="AU509" i="1"/>
  <c r="AS509" i="1"/>
  <c r="AU501" i="1"/>
  <c r="AS501" i="1"/>
  <c r="AU493" i="1"/>
  <c r="AS493" i="1"/>
  <c r="AU485" i="1"/>
  <c r="AS485" i="1"/>
  <c r="AU477" i="1"/>
  <c r="AS477" i="1"/>
  <c r="AU469" i="1"/>
  <c r="AS469" i="1"/>
  <c r="AU461" i="1"/>
  <c r="AS461" i="1"/>
  <c r="AU453" i="1"/>
  <c r="AS453" i="1"/>
  <c r="AU445" i="1"/>
  <c r="AS445" i="1"/>
  <c r="AU437" i="1"/>
  <c r="AS437" i="1"/>
  <c r="AU429" i="1"/>
  <c r="AS429" i="1"/>
  <c r="AU421" i="1"/>
  <c r="AS421" i="1"/>
  <c r="AU413" i="1"/>
  <c r="AS413" i="1"/>
  <c r="AU405" i="1"/>
  <c r="AS405" i="1"/>
  <c r="AU397" i="1"/>
  <c r="AS397" i="1"/>
  <c r="AU389" i="1"/>
  <c r="AS389" i="1"/>
  <c r="AU381" i="1"/>
  <c r="AS381" i="1"/>
  <c r="AU373" i="1"/>
  <c r="AS373" i="1"/>
  <c r="AU365" i="1"/>
  <c r="AS365" i="1"/>
  <c r="AU357" i="1"/>
  <c r="AS357" i="1"/>
  <c r="AU349" i="1"/>
  <c r="AS349" i="1"/>
  <c r="AU341" i="1"/>
  <c r="AS341" i="1"/>
  <c r="AU333" i="1"/>
  <c r="AS333" i="1"/>
  <c r="AU325" i="1"/>
  <c r="AS325" i="1"/>
  <c r="AU317" i="1"/>
  <c r="AS317" i="1"/>
  <c r="AU309" i="1"/>
  <c r="AS309" i="1"/>
  <c r="AU301" i="1"/>
  <c r="AS301" i="1"/>
  <c r="AU293" i="1"/>
  <c r="AS293" i="1"/>
  <c r="AU285" i="1"/>
  <c r="AS285" i="1"/>
  <c r="AU277" i="1"/>
  <c r="AS277" i="1"/>
  <c r="AU269" i="1"/>
  <c r="AS269" i="1"/>
  <c r="AU261" i="1"/>
  <c r="AS261" i="1"/>
  <c r="AU253" i="1"/>
  <c r="AS253" i="1"/>
  <c r="AU245" i="1"/>
  <c r="AS245" i="1"/>
  <c r="AU237" i="1"/>
  <c r="AS237" i="1"/>
  <c r="AU229" i="1"/>
  <c r="AS229" i="1"/>
  <c r="AU221" i="1"/>
  <c r="AS221" i="1"/>
  <c r="AU213" i="1"/>
  <c r="AS213" i="1"/>
  <c r="AU205" i="1"/>
  <c r="AS205" i="1"/>
  <c r="AU197" i="1"/>
  <c r="AS197" i="1"/>
  <c r="AU189" i="1"/>
  <c r="AS189" i="1"/>
  <c r="AU181" i="1"/>
  <c r="AS181" i="1"/>
  <c r="AU173" i="1"/>
  <c r="AS173" i="1"/>
  <c r="AU165" i="1"/>
  <c r="AS165" i="1"/>
  <c r="AU157" i="1"/>
  <c r="AS157" i="1"/>
  <c r="AU149" i="1"/>
  <c r="AS149" i="1"/>
  <c r="AU141" i="1"/>
  <c r="AS141" i="1"/>
  <c r="AU133" i="1"/>
  <c r="AS133" i="1"/>
  <c r="AU125" i="1"/>
  <c r="AS125" i="1"/>
  <c r="AU117" i="1"/>
  <c r="AS117" i="1"/>
  <c r="AU109" i="1"/>
  <c r="AS109" i="1"/>
  <c r="AU101" i="1"/>
  <c r="AS101" i="1"/>
  <c r="AU93" i="1"/>
  <c r="AS93" i="1"/>
  <c r="AU85" i="1"/>
  <c r="AS85" i="1"/>
  <c r="AU77" i="1"/>
  <c r="AS77" i="1"/>
  <c r="AU69" i="1"/>
  <c r="AS69" i="1"/>
  <c r="AU61" i="1"/>
  <c r="AS61" i="1"/>
  <c r="AU53" i="1"/>
  <c r="AS53" i="1"/>
  <c r="AU45" i="1"/>
  <c r="AS45" i="1"/>
  <c r="AU37" i="1"/>
  <c r="AS37" i="1"/>
  <c r="AU29" i="1"/>
  <c r="AS29" i="1"/>
  <c r="AU21" i="1"/>
  <c r="AS21" i="1"/>
  <c r="AU13" i="1"/>
  <c r="AS13" i="1"/>
  <c r="AU5" i="1"/>
  <c r="AS5" i="1"/>
  <c r="AU580" i="1"/>
  <c r="AS580" i="1"/>
  <c r="AU572" i="1"/>
  <c r="AS572" i="1"/>
  <c r="AU564" i="1"/>
  <c r="AS564" i="1"/>
  <c r="AU556" i="1"/>
  <c r="AS556" i="1"/>
  <c r="AU548" i="1"/>
  <c r="AS548" i="1"/>
  <c r="AU540" i="1"/>
  <c r="AS540" i="1"/>
  <c r="AU532" i="1"/>
  <c r="AS532" i="1"/>
  <c r="AU524" i="1"/>
  <c r="AS524" i="1"/>
  <c r="AU516" i="1"/>
  <c r="AS516" i="1"/>
  <c r="AU508" i="1"/>
  <c r="AS508" i="1"/>
  <c r="AU500" i="1"/>
  <c r="AS500" i="1"/>
  <c r="AU492" i="1"/>
  <c r="AS492" i="1"/>
  <c r="AU484" i="1"/>
  <c r="AS484" i="1"/>
  <c r="AU476" i="1"/>
  <c r="AS476" i="1"/>
  <c r="AU468" i="1"/>
  <c r="AS468" i="1"/>
  <c r="AU460" i="1"/>
  <c r="AS460" i="1"/>
  <c r="AU452" i="1"/>
  <c r="AS452" i="1"/>
  <c r="AU444" i="1"/>
  <c r="AS444" i="1"/>
  <c r="AU436" i="1"/>
  <c r="AS436" i="1"/>
  <c r="AU428" i="1"/>
  <c r="AS428" i="1"/>
  <c r="AU420" i="1"/>
  <c r="AS420" i="1"/>
  <c r="AU412" i="1"/>
  <c r="AS412" i="1"/>
  <c r="AU404" i="1"/>
  <c r="AS404" i="1"/>
  <c r="AU396" i="1"/>
  <c r="AS396" i="1"/>
  <c r="AU388" i="1"/>
  <c r="AS388" i="1"/>
  <c r="AU380" i="1"/>
  <c r="AS380" i="1"/>
  <c r="AU372" i="1"/>
  <c r="AS372" i="1"/>
  <c r="AU364" i="1"/>
  <c r="AS364" i="1"/>
  <c r="AU356" i="1"/>
  <c r="AS356" i="1"/>
  <c r="AU348" i="1"/>
  <c r="AS348" i="1"/>
  <c r="AU340" i="1"/>
  <c r="AS340" i="1"/>
  <c r="AU332" i="1"/>
  <c r="AS332" i="1"/>
  <c r="AU324" i="1"/>
  <c r="AS324" i="1"/>
  <c r="AU316" i="1"/>
  <c r="AS316" i="1"/>
  <c r="AU308" i="1"/>
  <c r="AS308" i="1"/>
  <c r="AU300" i="1"/>
  <c r="AS300" i="1"/>
  <c r="AU292" i="1"/>
  <c r="AS292" i="1"/>
  <c r="AU284" i="1"/>
  <c r="AS284" i="1"/>
  <c r="AU276" i="1"/>
  <c r="AS276" i="1"/>
  <c r="AU268" i="1"/>
  <c r="AS268" i="1"/>
  <c r="AU260" i="1"/>
  <c r="AS260" i="1"/>
  <c r="AU252" i="1"/>
  <c r="AS252" i="1"/>
  <c r="AU244" i="1"/>
  <c r="AS244" i="1"/>
  <c r="AU236" i="1"/>
  <c r="AS236" i="1"/>
  <c r="AU228" i="1"/>
  <c r="AS228" i="1"/>
  <c r="AU220" i="1"/>
  <c r="AS220" i="1"/>
  <c r="AU212" i="1"/>
  <c r="AS212" i="1"/>
  <c r="AU204" i="1"/>
  <c r="AS204" i="1"/>
  <c r="AU196" i="1"/>
  <c r="AS196" i="1"/>
  <c r="AU188" i="1"/>
  <c r="AS188" i="1"/>
  <c r="AU180" i="1"/>
  <c r="AS180" i="1"/>
  <c r="AU172" i="1"/>
  <c r="AS172" i="1"/>
  <c r="AU164" i="1"/>
  <c r="AS164" i="1"/>
  <c r="AU156" i="1"/>
  <c r="AS156" i="1"/>
  <c r="AU148" i="1"/>
  <c r="AS148" i="1"/>
  <c r="AU140" i="1"/>
  <c r="AS140" i="1"/>
  <c r="AU132" i="1"/>
  <c r="AS132" i="1"/>
  <c r="AU124" i="1"/>
  <c r="AS124" i="1"/>
  <c r="AU116" i="1"/>
  <c r="AS116" i="1"/>
  <c r="AU108" i="1"/>
  <c r="AS108" i="1"/>
  <c r="AU100" i="1"/>
  <c r="AS100" i="1"/>
  <c r="AU92" i="1"/>
  <c r="AS92" i="1"/>
  <c r="AU84" i="1"/>
  <c r="AS84" i="1"/>
  <c r="AU76" i="1"/>
  <c r="AS76" i="1"/>
  <c r="AU68" i="1"/>
  <c r="AS68" i="1"/>
  <c r="AU60" i="1"/>
  <c r="AS60" i="1"/>
  <c r="AU52" i="1"/>
  <c r="AS52" i="1"/>
  <c r="AU44" i="1"/>
  <c r="AS44" i="1"/>
  <c r="AU36" i="1"/>
  <c r="AS36" i="1"/>
  <c r="AU28" i="1"/>
  <c r="AS28" i="1"/>
  <c r="AU20" i="1"/>
  <c r="AS20" i="1"/>
  <c r="AU12" i="1"/>
  <c r="AS12" i="1"/>
  <c r="AU4" i="1"/>
  <c r="AS4" i="1"/>
  <c r="AU579" i="1"/>
  <c r="AS579" i="1"/>
  <c r="AU571" i="1"/>
  <c r="AS571" i="1"/>
  <c r="AU563" i="1"/>
  <c r="AS563" i="1"/>
  <c r="AU555" i="1"/>
  <c r="AS555" i="1"/>
  <c r="AU547" i="1"/>
  <c r="AS547" i="1"/>
  <c r="AU539" i="1"/>
  <c r="AS539" i="1"/>
  <c r="AU531" i="1"/>
  <c r="AS531" i="1"/>
  <c r="AU523" i="1"/>
  <c r="AS523" i="1"/>
  <c r="AU515" i="1"/>
  <c r="AS515" i="1"/>
  <c r="AU507" i="1"/>
  <c r="AS507" i="1"/>
  <c r="AU499" i="1"/>
  <c r="AS499" i="1"/>
  <c r="AU491" i="1"/>
  <c r="AS491" i="1"/>
  <c r="AU483" i="1"/>
  <c r="AS483" i="1"/>
  <c r="AU475" i="1"/>
  <c r="AS475" i="1"/>
  <c r="AU467" i="1"/>
  <c r="AS467" i="1"/>
  <c r="AU459" i="1"/>
  <c r="AS459" i="1"/>
  <c r="AU451" i="1"/>
  <c r="AS451" i="1"/>
  <c r="AU443" i="1"/>
  <c r="AS443" i="1"/>
  <c r="AU435" i="1"/>
  <c r="AS435" i="1"/>
  <c r="AU427" i="1"/>
  <c r="AS427" i="1"/>
  <c r="AU419" i="1"/>
  <c r="AS419" i="1"/>
  <c r="AU411" i="1"/>
  <c r="AS411" i="1"/>
  <c r="AU403" i="1"/>
  <c r="AS403" i="1"/>
  <c r="AU395" i="1"/>
  <c r="AS395" i="1"/>
  <c r="AU387" i="1"/>
  <c r="AS387" i="1"/>
  <c r="AU379" i="1"/>
  <c r="AS379" i="1"/>
  <c r="AU371" i="1"/>
  <c r="AS371" i="1"/>
  <c r="AU363" i="1"/>
  <c r="AS363" i="1"/>
  <c r="AU355" i="1"/>
  <c r="AS355" i="1"/>
  <c r="AU347" i="1"/>
  <c r="AS347" i="1"/>
  <c r="AU339" i="1"/>
  <c r="AS339" i="1"/>
  <c r="AU331" i="1"/>
  <c r="AS331" i="1"/>
  <c r="AU323" i="1"/>
  <c r="AS323" i="1"/>
  <c r="AU315" i="1"/>
  <c r="AS315" i="1"/>
  <c r="AU307" i="1"/>
  <c r="AS307" i="1"/>
  <c r="AU299" i="1"/>
  <c r="AS299" i="1"/>
  <c r="AU291" i="1"/>
  <c r="AS291" i="1"/>
  <c r="AU283" i="1"/>
  <c r="AS283" i="1"/>
  <c r="AU275" i="1"/>
  <c r="AS275" i="1"/>
  <c r="AU267" i="1"/>
  <c r="AS267" i="1"/>
  <c r="AU259" i="1"/>
  <c r="AS259" i="1"/>
  <c r="AU251" i="1"/>
  <c r="AS251" i="1"/>
  <c r="AU243" i="1"/>
  <c r="AS243" i="1"/>
  <c r="AU235" i="1"/>
  <c r="AS235" i="1"/>
  <c r="AU227" i="1"/>
  <c r="AS227" i="1"/>
  <c r="AU219" i="1"/>
  <c r="AS219" i="1"/>
  <c r="AU211" i="1"/>
  <c r="AS211" i="1"/>
  <c r="AU203" i="1"/>
  <c r="AS203" i="1"/>
  <c r="AU195" i="1"/>
  <c r="AS195" i="1"/>
  <c r="AU187" i="1"/>
  <c r="AS187" i="1"/>
  <c r="AU179" i="1"/>
  <c r="AS179" i="1"/>
  <c r="AU171" i="1"/>
  <c r="AS171" i="1"/>
  <c r="AU163" i="1"/>
  <c r="AS163" i="1"/>
  <c r="AU155" i="1"/>
  <c r="AS155" i="1"/>
  <c r="AU147" i="1"/>
  <c r="AS147" i="1"/>
  <c r="AU139" i="1"/>
  <c r="AS139" i="1"/>
  <c r="AU131" i="1"/>
  <c r="AS131" i="1"/>
  <c r="AU123" i="1"/>
  <c r="AS123" i="1"/>
  <c r="AU115" i="1"/>
  <c r="AS115" i="1"/>
  <c r="AU107" i="1"/>
  <c r="AS107" i="1"/>
  <c r="AU99" i="1"/>
  <c r="AS99" i="1"/>
  <c r="AU91" i="1"/>
  <c r="AS91" i="1"/>
  <c r="AU83" i="1"/>
  <c r="AS83" i="1"/>
  <c r="AU75" i="1"/>
  <c r="AS75" i="1"/>
  <c r="AU67" i="1"/>
  <c r="AS67" i="1"/>
  <c r="AU59" i="1"/>
  <c r="AS59" i="1"/>
  <c r="AU51" i="1"/>
  <c r="AS51" i="1"/>
  <c r="AU43" i="1"/>
  <c r="AS43" i="1"/>
  <c r="AU35" i="1"/>
  <c r="AS35" i="1"/>
  <c r="AU27" i="1"/>
  <c r="AS27" i="1"/>
  <c r="AU19" i="1"/>
  <c r="AS19" i="1"/>
  <c r="AU11" i="1"/>
  <c r="AS11" i="1"/>
  <c r="AU3" i="1"/>
  <c r="AS3" i="1"/>
  <c r="AU578" i="1"/>
  <c r="AS578" i="1"/>
  <c r="AU570" i="1"/>
  <c r="AS570" i="1"/>
  <c r="AU562" i="1"/>
  <c r="AS562" i="1"/>
  <c r="AU554" i="1"/>
  <c r="AS554" i="1"/>
  <c r="AU546" i="1"/>
  <c r="AS546" i="1"/>
  <c r="AU538" i="1"/>
  <c r="AS538" i="1"/>
  <c r="AU530" i="1"/>
  <c r="AS530" i="1"/>
  <c r="AU522" i="1"/>
  <c r="AS522" i="1"/>
  <c r="AU514" i="1"/>
  <c r="AS514" i="1"/>
  <c r="AU506" i="1"/>
  <c r="AS506" i="1"/>
  <c r="AU498" i="1"/>
  <c r="AS498" i="1"/>
  <c r="AU490" i="1"/>
  <c r="AS490" i="1"/>
  <c r="AU482" i="1"/>
  <c r="AS482" i="1"/>
  <c r="AU474" i="1"/>
  <c r="AS474" i="1"/>
  <c r="AU466" i="1"/>
  <c r="AS466" i="1"/>
  <c r="AU458" i="1"/>
  <c r="AS458" i="1"/>
  <c r="AU450" i="1"/>
  <c r="AS450" i="1"/>
  <c r="AU442" i="1"/>
  <c r="AS442" i="1"/>
  <c r="AU434" i="1"/>
  <c r="AS434" i="1"/>
  <c r="AU426" i="1"/>
  <c r="AS426" i="1"/>
  <c r="AU418" i="1"/>
  <c r="AS418" i="1"/>
  <c r="AU410" i="1"/>
  <c r="AS410" i="1"/>
  <c r="AU402" i="1"/>
  <c r="AS402" i="1"/>
  <c r="AU394" i="1"/>
  <c r="AS394" i="1"/>
  <c r="AU386" i="1"/>
  <c r="AS386" i="1"/>
  <c r="AU378" i="1"/>
  <c r="AS378" i="1"/>
  <c r="AU370" i="1"/>
  <c r="AS370" i="1"/>
  <c r="AU362" i="1"/>
  <c r="AS362" i="1"/>
  <c r="AU354" i="1"/>
  <c r="AS354" i="1"/>
  <c r="AU346" i="1"/>
  <c r="AS346" i="1"/>
  <c r="AU338" i="1"/>
  <c r="AS338" i="1"/>
  <c r="AU330" i="1"/>
  <c r="AS330" i="1"/>
  <c r="AU322" i="1"/>
  <c r="AS322" i="1"/>
  <c r="AU314" i="1"/>
  <c r="AS314" i="1"/>
  <c r="AU306" i="1"/>
  <c r="AS306" i="1"/>
  <c r="AU298" i="1"/>
  <c r="AS298" i="1"/>
  <c r="AU290" i="1"/>
  <c r="AS290" i="1"/>
  <c r="AU282" i="1"/>
  <c r="AS282" i="1"/>
  <c r="AU274" i="1"/>
  <c r="AS274" i="1"/>
  <c r="AU266" i="1"/>
  <c r="AS266" i="1"/>
  <c r="AU258" i="1"/>
  <c r="AS258" i="1"/>
  <c r="AU250" i="1"/>
  <c r="AS250" i="1"/>
  <c r="AU242" i="1"/>
  <c r="AS242" i="1"/>
  <c r="AU234" i="1"/>
  <c r="AS234" i="1"/>
  <c r="AU226" i="1"/>
  <c r="AS226" i="1"/>
  <c r="AU218" i="1"/>
  <c r="AS218" i="1"/>
  <c r="AU210" i="1"/>
  <c r="AS210" i="1"/>
  <c r="AU202" i="1"/>
  <c r="AS202" i="1"/>
  <c r="AU194" i="1"/>
  <c r="AS194" i="1"/>
  <c r="AU186" i="1"/>
  <c r="AS186" i="1"/>
  <c r="AU178" i="1"/>
  <c r="AS178" i="1"/>
  <c r="AU170" i="1"/>
  <c r="AS170" i="1"/>
  <c r="AU162" i="1"/>
  <c r="AS162" i="1"/>
  <c r="AU154" i="1"/>
  <c r="AS154" i="1"/>
  <c r="AU146" i="1"/>
  <c r="AS146" i="1"/>
  <c r="AU138" i="1"/>
  <c r="AS138" i="1"/>
  <c r="AU130" i="1"/>
  <c r="AS130" i="1"/>
  <c r="AU122" i="1"/>
  <c r="AS122" i="1"/>
  <c r="AU114" i="1"/>
  <c r="AS114" i="1"/>
  <c r="AU106" i="1"/>
  <c r="AS106" i="1"/>
  <c r="AU98" i="1"/>
  <c r="AS98" i="1"/>
  <c r="AU90" i="1"/>
  <c r="AS90" i="1"/>
  <c r="AU82" i="1"/>
  <c r="AS82" i="1"/>
  <c r="AU74" i="1"/>
  <c r="AS74" i="1"/>
  <c r="AU66" i="1"/>
  <c r="AS66" i="1"/>
  <c r="AU58" i="1"/>
  <c r="AS58" i="1"/>
  <c r="AU50" i="1"/>
  <c r="AS50" i="1"/>
  <c r="AU42" i="1"/>
  <c r="AS42" i="1"/>
  <c r="AU34" i="1"/>
  <c r="AS34" i="1"/>
  <c r="AU26" i="1"/>
  <c r="AS26" i="1"/>
  <c r="AU18" i="1"/>
  <c r="AS18" i="1"/>
  <c r="AU10" i="1"/>
  <c r="AS10" i="1"/>
  <c r="AU2" i="1"/>
  <c r="AS2" i="1"/>
  <c r="AU585" i="1"/>
  <c r="AS585" i="1"/>
  <c r="AU577" i="1"/>
  <c r="AS577" i="1"/>
  <c r="AU569" i="1"/>
  <c r="AS569" i="1"/>
  <c r="AU561" i="1"/>
  <c r="AS561" i="1"/>
  <c r="AU553" i="1"/>
  <c r="AS553" i="1"/>
  <c r="AU545" i="1"/>
  <c r="AS545" i="1"/>
  <c r="AU537" i="1"/>
  <c r="AS537" i="1"/>
  <c r="AU529" i="1"/>
  <c r="AS529" i="1"/>
  <c r="AU521" i="1"/>
  <c r="AS521" i="1"/>
  <c r="AU513" i="1"/>
  <c r="AS513" i="1"/>
  <c r="AU505" i="1"/>
  <c r="AS505" i="1"/>
  <c r="AU497" i="1"/>
  <c r="AS497" i="1"/>
  <c r="AU489" i="1"/>
  <c r="AS489" i="1"/>
  <c r="AU481" i="1"/>
  <c r="AS481" i="1"/>
  <c r="AU473" i="1"/>
  <c r="AS473" i="1"/>
  <c r="AU465" i="1"/>
  <c r="AS465" i="1"/>
  <c r="AU457" i="1"/>
  <c r="AS457" i="1"/>
  <c r="AU449" i="1"/>
  <c r="AS449" i="1"/>
  <c r="AU441" i="1"/>
  <c r="AS441" i="1"/>
  <c r="AU433" i="1"/>
  <c r="AS433" i="1"/>
  <c r="AU425" i="1"/>
  <c r="AS425" i="1"/>
  <c r="AU417" i="1"/>
  <c r="AS417" i="1"/>
  <c r="AU409" i="1"/>
  <c r="AS409" i="1"/>
  <c r="AU401" i="1"/>
  <c r="AS401" i="1"/>
  <c r="AU393" i="1"/>
  <c r="AS393" i="1"/>
  <c r="AU385" i="1"/>
  <c r="AS385" i="1"/>
  <c r="AU377" i="1"/>
  <c r="AS377" i="1"/>
  <c r="AU369" i="1"/>
  <c r="AS369" i="1"/>
  <c r="AU361" i="1"/>
  <c r="AS361" i="1"/>
  <c r="AU353" i="1"/>
  <c r="AS353" i="1"/>
  <c r="AU345" i="1"/>
  <c r="AS345" i="1"/>
  <c r="AU337" i="1"/>
  <c r="AS337" i="1"/>
  <c r="AU329" i="1"/>
  <c r="AS329" i="1"/>
  <c r="AU321" i="1"/>
  <c r="AS321" i="1"/>
  <c r="AU313" i="1"/>
  <c r="AS313" i="1"/>
  <c r="AU305" i="1"/>
  <c r="AS305" i="1"/>
  <c r="AU297" i="1"/>
  <c r="AS297" i="1"/>
  <c r="AU289" i="1"/>
  <c r="AS289" i="1"/>
  <c r="AU281" i="1"/>
  <c r="AS281" i="1"/>
  <c r="AU273" i="1"/>
  <c r="AS273" i="1"/>
  <c r="AU265" i="1"/>
  <c r="AS265" i="1"/>
  <c r="AU257" i="1"/>
  <c r="AS257" i="1"/>
  <c r="AU249" i="1"/>
  <c r="AS249" i="1"/>
  <c r="AU241" i="1"/>
  <c r="AS241" i="1"/>
  <c r="AU233" i="1"/>
  <c r="AS233" i="1"/>
  <c r="AU225" i="1"/>
  <c r="AS225" i="1"/>
  <c r="AU217" i="1"/>
  <c r="AS217" i="1"/>
  <c r="AU209" i="1"/>
  <c r="AS209" i="1"/>
  <c r="AU201" i="1"/>
  <c r="AS201" i="1"/>
  <c r="AU193" i="1"/>
  <c r="AS193" i="1"/>
  <c r="AU185" i="1"/>
  <c r="AS185" i="1"/>
  <c r="AU177" i="1"/>
  <c r="AS177" i="1"/>
  <c r="AU169" i="1"/>
  <c r="AS169" i="1"/>
  <c r="AU161" i="1"/>
  <c r="AS161" i="1"/>
  <c r="AU153" i="1"/>
  <c r="AS153" i="1"/>
  <c r="AU145" i="1"/>
  <c r="AS145" i="1"/>
  <c r="AU137" i="1"/>
  <c r="AS137" i="1"/>
  <c r="AU129" i="1"/>
  <c r="AS129" i="1"/>
  <c r="AU121" i="1"/>
  <c r="AS121" i="1"/>
  <c r="AU113" i="1"/>
  <c r="AS113" i="1"/>
  <c r="AU105" i="1"/>
  <c r="AS105" i="1"/>
  <c r="AU97" i="1"/>
  <c r="AS97" i="1"/>
  <c r="AU89" i="1"/>
  <c r="AS89" i="1"/>
  <c r="AU81" i="1"/>
  <c r="AS81" i="1"/>
  <c r="AU73" i="1"/>
  <c r="AS73" i="1"/>
  <c r="AU65" i="1"/>
  <c r="AS65" i="1"/>
  <c r="AU57" i="1"/>
  <c r="AS57" i="1"/>
  <c r="AU49" i="1"/>
  <c r="AS49" i="1"/>
  <c r="AU41" i="1"/>
  <c r="AS41" i="1"/>
  <c r="AU33" i="1"/>
  <c r="AS33" i="1"/>
  <c r="AU25" i="1"/>
  <c r="AS25" i="1"/>
  <c r="AU17" i="1"/>
  <c r="AS17" i="1"/>
  <c r="AU9" i="1"/>
  <c r="AS9" i="1"/>
  <c r="AU584" i="1"/>
  <c r="AS584" i="1"/>
  <c r="AU576" i="1"/>
  <c r="AS576" i="1"/>
  <c r="AU568" i="1"/>
  <c r="AS568" i="1"/>
  <c r="AU560" i="1"/>
  <c r="AS560" i="1"/>
  <c r="AU552" i="1"/>
  <c r="AS552" i="1"/>
  <c r="AU544" i="1"/>
  <c r="AS544" i="1"/>
  <c r="AU536" i="1"/>
  <c r="AS536" i="1"/>
  <c r="AU528" i="1"/>
  <c r="AS528" i="1"/>
  <c r="AU520" i="1"/>
  <c r="AS520" i="1"/>
  <c r="AU512" i="1"/>
  <c r="AS512" i="1"/>
  <c r="AU504" i="1"/>
  <c r="AS504" i="1"/>
  <c r="AU496" i="1"/>
  <c r="AS496" i="1"/>
  <c r="AU488" i="1"/>
  <c r="AS488" i="1"/>
  <c r="AU480" i="1"/>
  <c r="AS480" i="1"/>
  <c r="AU472" i="1"/>
  <c r="AS472" i="1"/>
  <c r="AU464" i="1"/>
  <c r="AS464" i="1"/>
  <c r="AU456" i="1"/>
  <c r="AS456" i="1"/>
  <c r="AU448" i="1"/>
  <c r="AS448" i="1"/>
  <c r="AU440" i="1"/>
  <c r="AS440" i="1"/>
  <c r="AU432" i="1"/>
  <c r="AS432" i="1"/>
  <c r="AU424" i="1"/>
  <c r="AS424" i="1"/>
  <c r="AU416" i="1"/>
  <c r="AS416" i="1"/>
  <c r="AU408" i="1"/>
  <c r="AS408" i="1"/>
  <c r="AU400" i="1"/>
  <c r="AS400" i="1"/>
  <c r="AU392" i="1"/>
  <c r="AS392" i="1"/>
  <c r="AU384" i="1"/>
  <c r="AS384" i="1"/>
  <c r="AU376" i="1"/>
  <c r="AS376" i="1"/>
  <c r="AU368" i="1"/>
  <c r="AS368" i="1"/>
  <c r="AU360" i="1"/>
  <c r="AS360" i="1"/>
  <c r="AU352" i="1"/>
  <c r="AS352" i="1"/>
  <c r="AU344" i="1"/>
  <c r="AS344" i="1"/>
  <c r="AU336" i="1"/>
  <c r="AS336" i="1"/>
  <c r="AU328" i="1"/>
  <c r="AS328" i="1"/>
  <c r="AU320" i="1"/>
  <c r="AS320" i="1"/>
  <c r="AU312" i="1"/>
  <c r="AS312" i="1"/>
  <c r="AU304" i="1"/>
  <c r="AS304" i="1"/>
  <c r="AU296" i="1"/>
  <c r="AS296" i="1"/>
  <c r="AU288" i="1"/>
  <c r="AS288" i="1"/>
  <c r="AU280" i="1"/>
  <c r="AS280" i="1"/>
  <c r="AU272" i="1"/>
  <c r="AS272" i="1"/>
  <c r="AU264" i="1"/>
  <c r="AS264" i="1"/>
  <c r="AU256" i="1"/>
  <c r="AS256" i="1"/>
  <c r="AU248" i="1"/>
  <c r="AS248" i="1"/>
  <c r="AU240" i="1"/>
  <c r="AS240" i="1"/>
  <c r="AU232" i="1"/>
  <c r="AS232" i="1"/>
  <c r="AU224" i="1"/>
  <c r="AS224" i="1"/>
  <c r="AU216" i="1"/>
  <c r="AS216" i="1"/>
  <c r="AU208" i="1"/>
  <c r="AS208" i="1"/>
  <c r="AU200" i="1"/>
  <c r="AS200" i="1"/>
  <c r="AU192" i="1"/>
  <c r="AS192" i="1"/>
  <c r="AU184" i="1"/>
  <c r="AS184" i="1"/>
  <c r="AU176" i="1"/>
  <c r="AS176" i="1"/>
  <c r="AU168" i="1"/>
  <c r="AS168" i="1"/>
  <c r="AU160" i="1"/>
  <c r="AS160" i="1"/>
  <c r="AU152" i="1"/>
  <c r="AS152" i="1"/>
  <c r="AU144" i="1"/>
  <c r="AS144" i="1"/>
  <c r="AU136" i="1"/>
  <c r="AS136" i="1"/>
  <c r="AU128" i="1"/>
  <c r="AS128" i="1"/>
  <c r="AU120" i="1"/>
  <c r="AS120" i="1"/>
  <c r="AU112" i="1"/>
  <c r="AS112" i="1"/>
  <c r="AU104" i="1"/>
  <c r="AS104" i="1"/>
  <c r="AU96" i="1"/>
  <c r="AS96" i="1"/>
  <c r="AU88" i="1"/>
  <c r="AS88" i="1"/>
  <c r="AU80" i="1"/>
  <c r="AS80" i="1"/>
  <c r="AU72" i="1"/>
  <c r="AS72" i="1"/>
  <c r="AU64" i="1"/>
  <c r="AS64" i="1"/>
  <c r="AU56" i="1"/>
  <c r="AS56" i="1"/>
  <c r="AU48" i="1"/>
  <c r="AS48" i="1"/>
  <c r="AU40" i="1"/>
  <c r="AS40" i="1"/>
  <c r="AU32" i="1"/>
  <c r="AS32" i="1"/>
  <c r="AU24" i="1"/>
  <c r="AS24" i="1"/>
  <c r="AU16" i="1"/>
  <c r="AS16" i="1"/>
  <c r="AU8" i="1"/>
  <c r="AS8" i="1"/>
  <c r="AU583" i="1"/>
  <c r="AS583" i="1"/>
  <c r="AU575" i="1"/>
  <c r="AS575" i="1"/>
  <c r="AU567" i="1"/>
  <c r="AS567" i="1"/>
  <c r="AU559" i="1"/>
  <c r="AS559" i="1"/>
  <c r="AU551" i="1"/>
  <c r="AS551" i="1"/>
  <c r="AU543" i="1"/>
  <c r="AS543" i="1"/>
  <c r="AU535" i="1"/>
  <c r="AS535" i="1"/>
  <c r="AU527" i="1"/>
  <c r="AS527" i="1"/>
  <c r="AU519" i="1"/>
  <c r="AS519" i="1"/>
  <c r="AU511" i="1"/>
  <c r="AS511" i="1"/>
  <c r="AU503" i="1"/>
  <c r="AS503" i="1"/>
  <c r="AU495" i="1"/>
  <c r="AS495" i="1"/>
  <c r="AU487" i="1"/>
  <c r="AS487" i="1"/>
  <c r="AU479" i="1"/>
  <c r="AS479" i="1"/>
  <c r="AU471" i="1"/>
  <c r="AS471" i="1"/>
  <c r="AU463" i="1"/>
  <c r="AS463" i="1"/>
  <c r="AU455" i="1"/>
  <c r="AS455" i="1"/>
  <c r="AU447" i="1"/>
  <c r="AS447" i="1"/>
  <c r="AU439" i="1"/>
  <c r="AS439" i="1"/>
  <c r="AU431" i="1"/>
  <c r="AS431" i="1"/>
  <c r="AU423" i="1"/>
  <c r="AS423" i="1"/>
  <c r="AU415" i="1"/>
  <c r="AS415" i="1"/>
  <c r="AU407" i="1"/>
  <c r="AS407" i="1"/>
  <c r="AU399" i="1"/>
  <c r="AS399" i="1"/>
  <c r="AU391" i="1"/>
  <c r="AS391" i="1"/>
  <c r="AU383" i="1"/>
  <c r="AS383" i="1"/>
  <c r="AU375" i="1"/>
  <c r="AS375" i="1"/>
  <c r="AU367" i="1"/>
  <c r="AS367" i="1"/>
  <c r="AU359" i="1"/>
  <c r="AS359" i="1"/>
  <c r="AU351" i="1"/>
  <c r="AS351" i="1"/>
  <c r="AU343" i="1"/>
  <c r="AS343" i="1"/>
  <c r="AU335" i="1"/>
  <c r="AS335" i="1"/>
  <c r="AU327" i="1"/>
  <c r="AS327" i="1"/>
  <c r="AU319" i="1"/>
  <c r="AS319" i="1"/>
  <c r="AU311" i="1"/>
  <c r="AS311" i="1"/>
  <c r="AU303" i="1"/>
  <c r="AS303" i="1"/>
  <c r="AU295" i="1"/>
  <c r="AS295" i="1"/>
  <c r="AU287" i="1"/>
  <c r="AS287" i="1"/>
  <c r="AU279" i="1"/>
  <c r="AS279" i="1"/>
  <c r="AU271" i="1"/>
  <c r="AS271" i="1"/>
  <c r="AU263" i="1"/>
  <c r="AS263" i="1"/>
  <c r="AU255" i="1"/>
  <c r="AS255" i="1"/>
  <c r="AU247" i="1"/>
  <c r="AS247" i="1"/>
  <c r="AU239" i="1"/>
  <c r="AS239" i="1"/>
  <c r="AU231" i="1"/>
  <c r="AS231" i="1"/>
  <c r="AU223" i="1"/>
  <c r="AS223" i="1"/>
  <c r="AU215" i="1"/>
  <c r="AS215" i="1"/>
  <c r="AU207" i="1"/>
  <c r="AS207" i="1"/>
  <c r="AU199" i="1"/>
  <c r="AS199" i="1"/>
  <c r="AU191" i="1"/>
  <c r="AS191" i="1"/>
  <c r="AU183" i="1"/>
  <c r="AS183" i="1"/>
  <c r="AU175" i="1"/>
  <c r="AS175" i="1"/>
  <c r="AU167" i="1"/>
  <c r="AS167" i="1"/>
  <c r="AU159" i="1"/>
  <c r="AS159" i="1"/>
  <c r="AU151" i="1"/>
  <c r="AS151" i="1"/>
  <c r="AU143" i="1"/>
  <c r="AS143" i="1"/>
  <c r="AU135" i="1"/>
  <c r="AS135" i="1"/>
  <c r="AU127" i="1"/>
  <c r="AS127" i="1"/>
  <c r="AU119" i="1"/>
  <c r="AS119" i="1"/>
  <c r="AU111" i="1"/>
  <c r="AS111" i="1"/>
  <c r="AU103" i="1"/>
  <c r="AS103" i="1"/>
  <c r="AU95" i="1"/>
  <c r="AS95" i="1"/>
  <c r="AU87" i="1"/>
  <c r="AS87" i="1"/>
  <c r="AU79" i="1"/>
  <c r="AS79" i="1"/>
  <c r="AU71" i="1"/>
  <c r="AS71" i="1"/>
  <c r="AU63" i="1"/>
  <c r="AS63" i="1"/>
  <c r="AU55" i="1"/>
  <c r="AS55" i="1"/>
  <c r="AU47" i="1"/>
  <c r="AS47" i="1"/>
  <c r="AU39" i="1"/>
  <c r="AS39" i="1"/>
  <c r="AU31" i="1"/>
  <c r="AS31" i="1"/>
  <c r="AU23" i="1"/>
  <c r="AS23" i="1"/>
  <c r="AU15" i="1"/>
  <c r="AS15" i="1"/>
  <c r="AU7" i="1"/>
  <c r="AS7" i="1"/>
  <c r="AU582" i="1"/>
  <c r="AS582" i="1"/>
  <c r="AU574" i="1"/>
  <c r="AS574" i="1"/>
  <c r="AU566" i="1"/>
  <c r="AS566" i="1"/>
  <c r="AU558" i="1"/>
  <c r="AS558" i="1"/>
  <c r="AU550" i="1"/>
  <c r="AS550" i="1"/>
  <c r="AU542" i="1"/>
  <c r="AS542" i="1"/>
  <c r="AU534" i="1"/>
  <c r="AS534" i="1"/>
  <c r="AU526" i="1"/>
  <c r="AS526" i="1"/>
  <c r="AU518" i="1"/>
  <c r="AS518" i="1"/>
  <c r="AU510" i="1"/>
  <c r="AS510" i="1"/>
  <c r="AU502" i="1"/>
  <c r="AS502" i="1"/>
  <c r="AU494" i="1"/>
  <c r="AS494" i="1"/>
  <c r="AU486" i="1"/>
  <c r="AS486" i="1"/>
  <c r="AU478" i="1"/>
  <c r="AS478" i="1"/>
  <c r="AU470" i="1"/>
  <c r="AS470" i="1"/>
  <c r="AU462" i="1"/>
  <c r="AS462" i="1"/>
  <c r="AU454" i="1"/>
  <c r="AS454" i="1"/>
  <c r="AU446" i="1"/>
  <c r="AS446" i="1"/>
  <c r="AU438" i="1"/>
  <c r="AS438" i="1"/>
  <c r="AU430" i="1"/>
  <c r="AS430" i="1"/>
  <c r="AU422" i="1"/>
  <c r="AS422" i="1"/>
  <c r="AU414" i="1"/>
  <c r="AS414" i="1"/>
  <c r="AU406" i="1"/>
  <c r="AS406" i="1"/>
  <c r="AU398" i="1"/>
  <c r="AS398" i="1"/>
  <c r="AU390" i="1"/>
  <c r="AS390" i="1"/>
  <c r="AU382" i="1"/>
  <c r="AS382" i="1"/>
  <c r="AU374" i="1"/>
  <c r="AS374" i="1"/>
  <c r="AU366" i="1"/>
  <c r="AS366" i="1"/>
  <c r="AU358" i="1"/>
  <c r="AS358" i="1"/>
  <c r="AU350" i="1"/>
  <c r="AS350" i="1"/>
  <c r="AU342" i="1"/>
  <c r="AS342" i="1"/>
  <c r="AU334" i="1"/>
  <c r="AS334" i="1"/>
  <c r="AU326" i="1"/>
  <c r="AS326" i="1"/>
  <c r="AU318" i="1"/>
  <c r="AS318" i="1"/>
  <c r="AU310" i="1"/>
  <c r="AS310" i="1"/>
  <c r="AU302" i="1"/>
  <c r="AS302" i="1"/>
  <c r="AU294" i="1"/>
  <c r="AS294" i="1"/>
  <c r="AU286" i="1"/>
  <c r="AS286" i="1"/>
  <c r="AU278" i="1"/>
  <c r="AS278" i="1"/>
  <c r="AU270" i="1"/>
  <c r="AS270" i="1"/>
  <c r="AU262" i="1"/>
  <c r="AS262" i="1"/>
  <c r="AU254" i="1"/>
  <c r="AS254" i="1"/>
  <c r="AU246" i="1"/>
  <c r="AS246" i="1"/>
  <c r="AU238" i="1"/>
  <c r="AS238" i="1"/>
  <c r="AU230" i="1"/>
  <c r="AS230" i="1"/>
  <c r="AU222" i="1"/>
  <c r="AS222" i="1"/>
  <c r="AU214" i="1"/>
  <c r="AS214" i="1"/>
  <c r="AU206" i="1"/>
  <c r="AS206" i="1"/>
  <c r="AU198" i="1"/>
  <c r="AS198" i="1"/>
  <c r="AU190" i="1"/>
  <c r="AS190" i="1"/>
  <c r="AU182" i="1"/>
  <c r="AS182" i="1"/>
  <c r="AU174" i="1"/>
  <c r="AS174" i="1"/>
  <c r="AU166" i="1"/>
  <c r="AS166" i="1"/>
  <c r="AU158" i="1"/>
  <c r="AS158" i="1"/>
  <c r="AU150" i="1"/>
  <c r="AS150" i="1"/>
  <c r="AU142" i="1"/>
  <c r="AS142" i="1"/>
  <c r="AU134" i="1"/>
  <c r="AS134" i="1"/>
  <c r="AU126" i="1"/>
  <c r="AS126" i="1"/>
  <c r="AU118" i="1"/>
  <c r="AS118" i="1"/>
  <c r="AU110" i="1"/>
  <c r="AS110" i="1"/>
  <c r="AU102" i="1"/>
  <c r="AS102" i="1"/>
  <c r="AU94" i="1"/>
  <c r="AS94" i="1"/>
  <c r="AU86" i="1"/>
  <c r="AS86" i="1"/>
  <c r="AU78" i="1"/>
  <c r="AS78" i="1"/>
  <c r="AU70" i="1"/>
  <c r="AS70" i="1"/>
  <c r="AU62" i="1"/>
  <c r="AS62" i="1"/>
  <c r="AU54" i="1"/>
  <c r="AS54" i="1"/>
  <c r="AU46" i="1"/>
  <c r="AS46" i="1"/>
  <c r="AU38" i="1"/>
  <c r="AS38" i="1"/>
  <c r="AU30" i="1"/>
  <c r="AS30" i="1"/>
  <c r="AU22" i="1"/>
  <c r="AS22" i="1"/>
  <c r="AU14" i="1"/>
  <c r="AS14" i="1"/>
  <c r="AU6" i="1"/>
  <c r="AS6" i="1"/>
</calcChain>
</file>

<file path=xl/sharedStrings.xml><?xml version="1.0" encoding="utf-8"?>
<sst xmlns="http://schemas.openxmlformats.org/spreadsheetml/2006/main" count="11687" uniqueCount="3500">
  <si>
    <t>No</t>
  </si>
  <si>
    <t>Nomor Nodin RFS/RFI</t>
  </si>
  <si>
    <t>Tanggal nodin RFS/RFI</t>
  </si>
  <si>
    <t>Subject</t>
  </si>
  <si>
    <t>Status</t>
  </si>
  <si>
    <t>Status RFC/ITR</t>
  </si>
  <si>
    <t>Start FUT</t>
  </si>
  <si>
    <t>FUT Done</t>
  </si>
  <si>
    <t>Nomor Nodin RFC/ITR</t>
  </si>
  <si>
    <t>Tanggal Nodin RFC/ITR</t>
  </si>
  <si>
    <t>Subject Nodin RFC/ITR</t>
  </si>
  <si>
    <t>Aging Nodin Dev - FUT Done</t>
  </si>
  <si>
    <t>Aging Start FUT - Tgl RFC</t>
  </si>
  <si>
    <t>Requestor</t>
  </si>
  <si>
    <t>PIC Dev</t>
  </si>
  <si>
    <t>Divisi</t>
  </si>
  <si>
    <t>Remarks</t>
  </si>
  <si>
    <t>Jml Test Case</t>
  </si>
  <si>
    <t>Type</t>
  </si>
  <si>
    <t>Nodin BO</t>
  </si>
  <si>
    <t>Judul Nodin BO
FU ke RPA</t>
  </si>
  <si>
    <t>Tanggal Nodin BO</t>
  </si>
  <si>
    <t xml:space="preserve">Business Owner </t>
  </si>
  <si>
    <t>Sender Tittle Nodin BO</t>
  </si>
  <si>
    <t>Sender Name Nodin BO</t>
  </si>
  <si>
    <t>Standard/Normal Changes</t>
  </si>
  <si>
    <t>BAU/Project</t>
  </si>
  <si>
    <t>Service (Combo, Data, DLS, VAS, Etc)</t>
  </si>
  <si>
    <t>Brand (All, Postpaid, Prepaid)</t>
  </si>
  <si>
    <t>PIC Tester 1</t>
  </si>
  <si>
    <t>PIC Tester 2</t>
  </si>
  <si>
    <t>PIC Tester 3</t>
  </si>
  <si>
    <t>PIC Tester 4</t>
  </si>
  <si>
    <t>PIC Tester 5</t>
  </si>
  <si>
    <t>Testing Method</t>
  </si>
  <si>
    <t>Tools Name</t>
  </si>
  <si>
    <t>Sigos Automation</t>
  </si>
  <si>
    <t>Prima Automation</t>
  </si>
  <si>
    <t>FUT Simulator</t>
  </si>
  <si>
    <t>Postman Simulator</t>
  </si>
  <si>
    <t>Cetho Automation</t>
  </si>
  <si>
    <t>Katalon Automation</t>
  </si>
  <si>
    <t>Aging</t>
  </si>
  <si>
    <t>Aging_Inspection</t>
  </si>
  <si>
    <t>AgingStatus</t>
  </si>
  <si>
    <t>Mark</t>
  </si>
  <si>
    <t>Next Action</t>
  </si>
  <si>
    <t>PIC</t>
  </si>
  <si>
    <t>OnGoing_FUT</t>
  </si>
  <si>
    <t>OnGoing_Inspection</t>
  </si>
  <si>
    <t>Day</t>
  </si>
  <si>
    <t>Month</t>
  </si>
  <si>
    <t>BO Request</t>
  </si>
  <si>
    <t>Year</t>
  </si>
  <si>
    <t>Month Convert</t>
  </si>
  <si>
    <t>DONE</t>
  </si>
  <si>
    <t>Raden Agung Yuga Dwitama</t>
  </si>
  <si>
    <t>RFS</t>
  </si>
  <si>
    <t>Standard</t>
  </si>
  <si>
    <t>BAU</t>
  </si>
  <si>
    <t>Data</t>
  </si>
  <si>
    <t>Prepaid</t>
  </si>
  <si>
    <t>Partially Automation</t>
  </si>
  <si>
    <t>Sarah Aura Nadienda</t>
  </si>
  <si>
    <t>Reguler</t>
  </si>
  <si>
    <t>Digipos</t>
  </si>
  <si>
    <t>OK with Note</t>
  </si>
  <si>
    <t>Rizky Primaningrum</t>
  </si>
  <si>
    <t>Mgr. Games Development</t>
  </si>
  <si>
    <t>Lutfi Seto Wirawan</t>
  </si>
  <si>
    <t>Apps</t>
  </si>
  <si>
    <t>All</t>
  </si>
  <si>
    <t>Anisa Harasti</t>
  </si>
  <si>
    <t>Mgr. Music and VAS Development</t>
  </si>
  <si>
    <t>Saifuddin Noor Afifi</t>
  </si>
  <si>
    <t>RFI</t>
  </si>
  <si>
    <t>VAS</t>
  </si>
  <si>
    <t>Ayu Mardiana</t>
  </si>
  <si>
    <t>OK</t>
  </si>
  <si>
    <t>BA</t>
  </si>
  <si>
    <t>BA Defect</t>
  </si>
  <si>
    <t>Mgr. Consumer Campaign Development</t>
  </si>
  <si>
    <t>Bernard Liandie</t>
  </si>
  <si>
    <t>Campaign</t>
  </si>
  <si>
    <t>Postpaid</t>
  </si>
  <si>
    <t>Susi Sunarsih</t>
  </si>
  <si>
    <t>Rama Saputra</t>
  </si>
  <si>
    <t>Mgr. Prepaid Jawa and Bali Nusra Development</t>
  </si>
  <si>
    <t>Zaki Ahmad Fathoni</t>
  </si>
  <si>
    <t>Viona Izrazanella</t>
  </si>
  <si>
    <t>OK with Notes</t>
  </si>
  <si>
    <t>Sesi Vio Dira</t>
  </si>
  <si>
    <t>Success</t>
  </si>
  <si>
    <t>Dika Rizki Darmawan</t>
  </si>
  <si>
    <t>Web</t>
  </si>
  <si>
    <t>Pryanka Candra</t>
  </si>
  <si>
    <t>BA Not Ready for Testing</t>
  </si>
  <si>
    <t>Mgr. Consumer Analytics and Reporting Development</t>
  </si>
  <si>
    <t>Made Mahendra Adyatman</t>
  </si>
  <si>
    <t>GM BSM Postpaid, Roaming and Interconnect</t>
  </si>
  <si>
    <t>Gatot Iswoyo</t>
  </si>
  <si>
    <t>UMB</t>
  </si>
  <si>
    <t>Yitzhak Rabin Simamora</t>
  </si>
  <si>
    <t>Erwan A. Andriansyah</t>
  </si>
  <si>
    <t>Kamal</t>
  </si>
  <si>
    <t>Item Games</t>
  </si>
  <si>
    <t>Astheria Melliza M Palendeng</t>
  </si>
  <si>
    <t>Mgr. Consumer Channel Development</t>
  </si>
  <si>
    <t>Salman Teguh Pratista</t>
  </si>
  <si>
    <t>Teguh Setyo Febriyanto</t>
  </si>
  <si>
    <t>Full Automation</t>
  </si>
  <si>
    <t>Mgr. Video Development</t>
  </si>
  <si>
    <t>Akhadi Yanuar Wahyono</t>
  </si>
  <si>
    <t>Video</t>
  </si>
  <si>
    <t>Mgr. Product Catalogue Management</t>
  </si>
  <si>
    <t>Anggi Kuspita Anggraeni</t>
  </si>
  <si>
    <t>Mgr. System Integration</t>
  </si>
  <si>
    <t>Noviwan Wicaksono</t>
  </si>
  <si>
    <t>Voice</t>
  </si>
  <si>
    <t>POIN</t>
  </si>
  <si>
    <t>Bundling</t>
  </si>
  <si>
    <t>BA Not Ready to Test</t>
  </si>
  <si>
    <t>Partially Success</t>
  </si>
  <si>
    <t>Muhammad Zulfahmi</t>
  </si>
  <si>
    <t>Rizky MR</t>
  </si>
  <si>
    <t>3704/MK.05/EN-01/II/2022</t>
  </si>
  <si>
    <t>Price Plan</t>
  </si>
  <si>
    <t>Mgr. Prepaid Sumatera and Pamasuka Development</t>
  </si>
  <si>
    <t>Farah Muthia</t>
  </si>
  <si>
    <t>Rifki Muhammad Dirgantara</t>
  </si>
  <si>
    <t>0021/MK.05/ML-01/II/2022</t>
  </si>
  <si>
    <t>2297/IC.01/EN-01/IV/2022</t>
  </si>
  <si>
    <t>Fahmi Fadillah</t>
  </si>
  <si>
    <t>Mgr. Home and Bundling Development</t>
  </si>
  <si>
    <t>Mohamad Helda Baskoro Murdianto</t>
  </si>
  <si>
    <t>Hasbi Akbar</t>
  </si>
  <si>
    <t>Pj. Mgr. Roaming and Interconnect Development</t>
  </si>
  <si>
    <t>Aulia Mufti</t>
  </si>
  <si>
    <t>Mgr. Channel and Acquisition Development</t>
  </si>
  <si>
    <t>Games</t>
  </si>
  <si>
    <t>Fariha Alfia</t>
  </si>
  <si>
    <t>Rizzy Andika</t>
  </si>
  <si>
    <t>Akan dilakukan penyesuaian deskripsi paket dan T&amp;C pada saat live.
Beberapa paket dilakukan pengetesan dengan FUT Simulator.</t>
  </si>
  <si>
    <t>Doc review</t>
  </si>
  <si>
    <t>Pemberitahuan RFS dan Permintaan FUT CROX (Crowdsourcing Experience) Web Service Drop 2.1</t>
  </si>
  <si>
    <t>5919/MK.01/EN-01/X/2022</t>
  </si>
  <si>
    <t>009/MK-05/PX.01/X/2022</t>
  </si>
  <si>
    <t>3372/IS.06/EN-01/IX/2022</t>
  </si>
  <si>
    <t>0045/MK.05/ML-64/X/2022</t>
  </si>
  <si>
    <t>0166/MK.05/ML-01/X/2022</t>
  </si>
  <si>
    <t>Dede Wandi</t>
  </si>
  <si>
    <t>8175/MK.01/EN-01/X/2022</t>
  </si>
  <si>
    <t>8807/MK.05/EN-01/XI/2022</t>
  </si>
  <si>
    <t>Consumer Marketing</t>
  </si>
  <si>
    <t>Tuty Rahma Afriza</t>
  </si>
  <si>
    <t>Eko Budi Prasetyo</t>
  </si>
  <si>
    <t>Own Digital Channel</t>
  </si>
  <si>
    <t>Yonatha Maulana</t>
  </si>
  <si>
    <t>Auliya Ilman Fadli</t>
  </si>
  <si>
    <t>Vice President Prepaid Consumer Marketing</t>
  </si>
  <si>
    <t>General Manager Video and Partnership</t>
  </si>
  <si>
    <t>Luthfi Cahya Wibisono</t>
  </si>
  <si>
    <t>General Manager Games and Publishing</t>
  </si>
  <si>
    <t>Vice President Digital Lifestyle</t>
  </si>
  <si>
    <t>Nirwan Lesmana</t>
  </si>
  <si>
    <t>Prepaid Consumer Sumatera and Pamasuka</t>
  </si>
  <si>
    <t>postpaid &amp; roam</t>
  </si>
  <si>
    <t>Vice President Postpaid Consumer, International Roaming and Interconnect</t>
  </si>
  <si>
    <t>Bernadus Wahyu Wijayanto</t>
  </si>
  <si>
    <t>Loyalty</t>
  </si>
  <si>
    <t>General Manager Loyalty and Device Partnership Management</t>
  </si>
  <si>
    <t>Lolyta Sihite</t>
  </si>
  <si>
    <t>General Manager Postpaid Product and Pricing</t>
  </si>
  <si>
    <t>Desy Sartika P.</t>
  </si>
  <si>
    <t>General Manager Customer Value Management</t>
  </si>
  <si>
    <t>Rustama Lumbantoruan</t>
  </si>
  <si>
    <t>VAS Product Marketing</t>
  </si>
  <si>
    <t>Manager Payment Partnerships</t>
  </si>
  <si>
    <t>Ardin Yekti Prabowo</t>
  </si>
  <si>
    <t>Permohonan Support untuk Penyesuaian Tarif CVM Telkomsel Orbit di
Region Puma</t>
  </si>
  <si>
    <t>Head of Home LTE Marketing</t>
  </si>
  <si>
    <t>Lemen Koh Thong Lin</t>
  </si>
  <si>
    <t>General Manager International Roaming</t>
  </si>
  <si>
    <t>Adityo Rengganegoro</t>
  </si>
  <si>
    <t>Manager Prepaid Customer Acquisition Jabotabek Jabar</t>
  </si>
  <si>
    <t>Aditya Muhammad Nur</t>
  </si>
  <si>
    <t>Manager Loyalty Business Operations</t>
  </si>
  <si>
    <t>Ridho Trimanto</t>
  </si>
  <si>
    <t>Home LTE Product Owner</t>
  </si>
  <si>
    <t>Adi Gia Utama</t>
  </si>
  <si>
    <t>prepaid Consumer Jawa and Bali Nusra Development</t>
  </si>
  <si>
    <t>General Manager Prepaid Consumer Strategy and GTM</t>
  </si>
  <si>
    <t>Wisnu Hendro Prastiawan</t>
  </si>
  <si>
    <t>Manager Prepaid Customer Value Management</t>
  </si>
  <si>
    <t>Manager Prepaid Customer Acquisition Jawa Bali</t>
  </si>
  <si>
    <t>Gamma Aditya</t>
  </si>
  <si>
    <t>General Manager MyTelkomsel Product</t>
  </si>
  <si>
    <t>Andhika Adrianto</t>
  </si>
  <si>
    <t>3108/MK.05/EN-01/XI/2022</t>
  </si>
  <si>
    <t>Manager Prepaid Customer HVC and Retention Jabotabek Jabar</t>
  </si>
  <si>
    <t>Billy Goenandar</t>
  </si>
  <si>
    <t>0172/MK.05/ML-01/XI/2022</t>
  </si>
  <si>
    <t>Implementasi Paket Bundling Cloud Gaming gameQoo</t>
  </si>
  <si>
    <t>Manager Postpaid and Digital Lifestyle Customer Value Management</t>
  </si>
  <si>
    <t>Saifuddin Prihantoro</t>
  </si>
  <si>
    <t>General Manager Web E-Commerce Product</t>
  </si>
  <si>
    <t>Manager Prepaid Growth Mass Market Sumatera</t>
  </si>
  <si>
    <t>Fadliyanto</t>
  </si>
  <si>
    <t>4318/MK.05/EN-01/XII/2022</t>
  </si>
  <si>
    <t>Manager Music Partnership and Product</t>
  </si>
  <si>
    <t>Verdian Rynaldi</t>
  </si>
  <si>
    <t>Manager Dunia Games Platform</t>
  </si>
  <si>
    <t>Sympati Mardia Narta</t>
  </si>
  <si>
    <t>Implementasi NARU Price Adjustment PAYU Voice, Voice Pack Pareto,
Voice Pack Perso</t>
  </si>
  <si>
    <t>Manager Prepaid Customer Acquisition Sumatera</t>
  </si>
  <si>
    <t>Grita Adrinovian</t>
  </si>
  <si>
    <t>2401/IS.04/EN-01/XI/2022</t>
  </si>
  <si>
    <t>4652/MK.05/EN-01/XII/2022</t>
  </si>
  <si>
    <t>Permohonan Enhancement Notifikasi Paket Kontrak Telkomsel Halo</t>
  </si>
  <si>
    <t>Manager Postpaid Product and Proposition</t>
  </si>
  <si>
    <t>Edwin Junetra</t>
  </si>
  <si>
    <t>0184/MK.05/ML-02/IX/2022</t>
  </si>
  <si>
    <t>0178/MK.05/ML-01/XI/2022</t>
  </si>
  <si>
    <t>Beberapa paket dilakukan pengetesan dengan FUT simulator.</t>
  </si>
  <si>
    <t>0257/MK.05/ML-02/XII/2022</t>
  </si>
  <si>
    <t>Not	Ready	to	Test</t>
  </si>
  <si>
    <t>0180/MK.05/ML-01/XII/2022</t>
  </si>
  <si>
    <t>5489/MK.01/EN-01/V/2022</t>
  </si>
  <si>
    <t>0175/MK.05/ML-01/XI/2022</t>
  </si>
  <si>
    <t>0393/MK.05/EN-01/III/2022
2772/MK.05/EN-01/I/2022</t>
  </si>
  <si>
    <t>0103/MK.05/ML-04/XII/2022</t>
  </si>
  <si>
    <t>Permohonan Pengembangan Produk Uplift Eksklusif MyTelkomsel</t>
  </si>
  <si>
    <t>General Manager Interconnect Management</t>
  </si>
  <si>
    <t>Ahmad Damanhuri</t>
  </si>
  <si>
    <t>General Manager Broadband and Digital Services Journey and Experience</t>
  </si>
  <si>
    <t>Ricky Roland</t>
  </si>
  <si>
    <t>Pemberitahuan Ready for Service (RFS) Item Sprint 60-61 Telkomsel Orbit (Web)</t>
  </si>
  <si>
    <t>6210/MK.05/EN-01/X/2022
8316/MK.05/EN-01/X/2022</t>
  </si>
  <si>
    <t>Permohonan Development Orbit
Fitur Sprint 60
Permohonan Development Orbit
Fitur Sprint 61</t>
  </si>
  <si>
    <t>Pemberitahuan Ready for Service (RFS) Item Sprint 60-61 Telkomsel Orbit (Android)</t>
  </si>
  <si>
    <t>Pemberitahuan Ready for Service (RFS) Item Sprint 60-61 Telkomsel Orbit (iOS)</t>
  </si>
  <si>
    <t>Manager Digital Customer Value Management</t>
  </si>
  <si>
    <t>Lingga Satya Argo</t>
  </si>
  <si>
    <t>Permohonan Pengembangan CROX (Crowd Sourcing eXperience) Web
Service Fase Drop 2</t>
  </si>
  <si>
    <t>System Integration</t>
  </si>
  <si>
    <t>Manager CX Policy and Alignment</t>
  </si>
  <si>
    <t>Hendrino</t>
  </si>
  <si>
    <t>0001/MK.05/BE-23/I/2023</t>
  </si>
  <si>
    <t>Pemberitahuan Ready for Service (RFS) Telkomsel Orbit CVM Winback &amp; Prevention Revamp (PUMA Offer Adjustment)</t>
  </si>
  <si>
    <t>0009/MK.05/BE-05/I/2023</t>
  </si>
  <si>
    <t>Status Kesiapan Komersial (RFC) Telkomsel Orbit CVM Winback &amp;
Prevention Revamp (PUMA Offer Adjustment) (0001/MK.05/BE-23/I/2023)</t>
  </si>
  <si>
    <t xml:space="preserve">Beberapa paket dilakukan pengetesan dengan FUT Simulator.
Disarankan untuk dilakukan proses inspection secara end2end ketika
live, khususnya pembelian real dengan non-pulsa, gift, maupun omni
channel.
</t>
  </si>
  <si>
    <t>0001/MK.05/BE-42/I/2023</t>
  </si>
  <si>
    <t>Pemberitahuan Ready for Service (RFS) Daily Check In Periode 40 - Prepaid</t>
  </si>
  <si>
    <t>0034/MK.05/BE-05/I/2023</t>
  </si>
  <si>
    <t>Status Kesiapan Komersial (RFC) Daily Check In Periode 40 - Prepaid
(0001/MK.05/BE-42/I/2023)</t>
  </si>
  <si>
    <t xml:space="preserve">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
Diperlukan penyesuaian wording pengurangan 1 POIN dan Rp 10
pada Pop up claim reward Telkomsel POIN.
Diperlukan inspection lebih lanjut khususnya untuk kondisi pulsa
tidak cukup maupun penambahan cumulative stamp setelah
pembelian paket.
</t>
  </si>
  <si>
    <t>7728/MK.06/EN-01/XII/2022</t>
  </si>
  <si>
    <t>Permohonan
Konfigurasi dan Testing Program Daily Check In Periode 40</t>
  </si>
  <si>
    <t>0002/MK.05/BE-42/I/2023</t>
  </si>
  <si>
    <t>Pemberitahuan Ready for Service (RFS) Daily Check In Periode 40 - Postpaid</t>
  </si>
  <si>
    <t>0033/MK.05/BE-05/I/2023</t>
  </si>
  <si>
    <t>Status Kesiapan Komersial (RFC) Daily Check In Periode 40 - Postpaid
(0002/MK.05/BE-42/I/2023)</t>
  </si>
  <si>
    <t>Dilakukan proses simulasi counter untuk mendapatkan reward.
Terdapat double notifikasi sms setelah sukses claim Telkomsel POIN
dari sender 777.
Akan dilakukan penyesuaian link claim voucher pada notifikasi SMS,
tampilan snack bar notifikasi Daily Check in, dan informasi program
tanggal DCI saat live.
Diperlukan penyesuaian wording pengurangan 1 POIN dan Rp 10
pada Pop up claim reward Telkomsel POIN.
Diperlukan inspection lebih lanjut khususnya untuk tagihan melebihi
limit.</t>
  </si>
  <si>
    <t>0051/MK.05/EN-01/I/2023</t>
  </si>
  <si>
    <t>Ready for Service (RFS) Implementasi Core BQSV Decoy Pricing Strategy (BO_2468/MK.05/EN-01/XI/2022)</t>
  </si>
  <si>
    <t>0007/MK.05/BE-05/I/2023</t>
  </si>
  <si>
    <t>Status Kesiapan Komersial (RFC) Implementasi Core BQSV Decoy Pricing
Strategy (0051/MK.05/EN-01/I/2023)</t>
  </si>
  <si>
    <t>2468/MK.05/EN-01/XI/2022</t>
  </si>
  <si>
    <t>Implementasi Core BQSV Decoy Pricing Strategy</t>
  </si>
  <si>
    <t>0052/MK.05/EN-01/I/2023</t>
  </si>
  <si>
    <t>Request for Inspection (RFI) Implementasi New Sales Voice Pack All Operator After-NARU Rollback (BO_4318/MK.05/EN-01/XII/2022)</t>
  </si>
  <si>
    <t>0016/MK.05/BE-05/I/2023</t>
  </si>
  <si>
    <t>Laporan Hasil Inspeksi (ITR) Implementasi New Sales Voice Pack All
Operator After-NARU Rollback (0052/MK.05/EN-01/I/2023)</t>
  </si>
  <si>
    <t xml:space="preserve"> Implementasi New Sales Voice Pack All Operator</t>
  </si>
  <si>
    <t>0001/MK.05/BE-33/I/2023</t>
  </si>
  <si>
    <t>Pemberitahuan RFI untuk Support Konfigurasi Layanan VAS Content W4 Desember 2022</t>
  </si>
  <si>
    <t>0006/MK.05/BE-05/I/2023</t>
  </si>
  <si>
    <t>Laporan Hasil Inspeksi (ITR) Support Konfigurasi Layanan VAS Content
W4 Desember 2022 (0001/MK.05/BE-33/I/2023)</t>
  </si>
  <si>
    <t>0095/MK.05/EN-01/I/2023</t>
  </si>
  <si>
    <t xml:space="preserve">Request for Inspection (RFI) Implementasi Voice Pack Off Net Adjustment on Pareto Voice Pack After-NARU Rollback (BO_009/MK-05/PX.01/X/2022) </t>
  </si>
  <si>
    <t>0004/MK.05/BE-05/I/2023</t>
  </si>
  <si>
    <t>Laporan Hasil Inspeksi (ITR) Implementasi Voice Pack Off Net Adjustment
on Pareto Voice Pack After-NARU Rollback (0095/MK.05/EN-01/I/2023)</t>
  </si>
  <si>
    <t>Implementasi Voice Pack Off Net Adjustment on Pareto Voice Pack</t>
  </si>
  <si>
    <t>Vice President Prepaid Consumer Marketing
Vice President Postpaid Consumer, International Roaming and Interconnect</t>
  </si>
  <si>
    <t>Bernardus W. Wijayanto
Tuty Rahma Afriza</t>
  </si>
  <si>
    <t>0001/MK.05/BE-32/I/2023</t>
  </si>
  <si>
    <t>RFS Paket Bundling GameQoo Postpaid (Channel Dunia Games)</t>
  </si>
  <si>
    <t>0026/MK.05/BE-05/I/2023</t>
  </si>
  <si>
    <t>Status Kesiapan Komersial (RFC) Paket Bundling GameQoo Postpaid
(Channel Dunia Games) (0001/MK.05/BE-32/I/2023)</t>
  </si>
  <si>
    <t xml:space="preserve">Disarankan untuk dilakukan penambahan informasi bonus subscription
pada details item pilihan paket.
Tagihan postpaid bertambah belum termasuk PPN 11%.
Dilakukan proses manual callback untuk menampilkan halaman status
pembayaran.
</t>
  </si>
  <si>
    <t>0002/MK.05/BE-32/I/2023</t>
  </si>
  <si>
    <t>RFS Paket Bundling GameQoo Postpaid (Channel MyTelkomsel)</t>
  </si>
  <si>
    <t>0027/MK.05/BE-05/I/2023</t>
  </si>
  <si>
    <t>Status Kesiapan Komersial (RFC) Paket Bundling GameQoo Postpaid
(Channel MyTelkomsel) (0002/MK.05/BE-32/I/2023)</t>
  </si>
  <si>
    <t xml:space="preserve">Untuk MSISDN Postpaid, tagihan bertambah belum termasuk PPN
11%
</t>
  </si>
  <si>
    <t>0200/MK.05/EN-01/I/2023</t>
  </si>
  <si>
    <t>Pemberitahuan RFI Update Personalisasi Penawaran Halo+ 450K dan 550K</t>
  </si>
  <si>
    <t>0024/MK.05/BE-05/I/2023</t>
  </si>
  <si>
    <t>Laporan Hasil Inspeksi (ITR) Update Personalisasi Penawaran Halo+ 450K
dan 550K (0200/MK.05/EN-01/I/2023)</t>
  </si>
  <si>
    <t>7560/MK.05/EN-01/XII/2022</t>
  </si>
  <si>
    <t>Permohonan Perubahan Personalisasi Penawaran Halo+</t>
  </si>
  <si>
    <t>0315/MK.05/EN-01/I/2023</t>
  </si>
  <si>
    <t>Request for Inspection (RFI) Implementasi Scale Up PV 2GB 30Days (BO_9780/MK.05/EN-01/XI/2022 &amp; BO_9889/MK.05/EN-01/XI/2022)</t>
  </si>
  <si>
    <t>0025/MK.05/BE-05/I/2023</t>
  </si>
  <si>
    <t>Laporan Hasil Inspeksi (ITR) Implementasi Scale Up PV 2GB 30Days
(0315/MK.05/EN-01/I/2023)</t>
  </si>
  <si>
    <t>9780/MK.05/EN-01/XI/2022
9889/MK.05/EN-01/XI/2022</t>
  </si>
  <si>
    <t>Implementasi Scale Up PV 2GB/30days in Jatim
Revisi Implementasi TnL for Monthly Physical Voucher Variant Enrichment</t>
  </si>
  <si>
    <t>0003/MK.05/BE-42/I/2023</t>
  </si>
  <si>
    <t>Pemberitahuan Ready for Service (RFS) WEC WNA OCR Passport &amp; IMEI dan PPOB Service</t>
  </si>
  <si>
    <t>0068/MK.05/BE-05/I/2023</t>
  </si>
  <si>
    <t>Status Kesiapan Komersial (RFC) WEC WNA OCR Passport &amp; IMEI dan
PPOB Service (0003/MK.05/BE-42/I/2023)</t>
  </si>
  <si>
    <t xml:space="preserve">Scope pengetesan adalah terbatas pada item PPOB Tagihan Indihome
dan akan dilakukan pengetesan terpisah untuk item PPOB Tagihan PLN
(postpaid) maupun WNA Flow registration.
Akan dilakukan penyesuaian tampilan detail faktur pembayaran tagihan
berhasil pada 26 Jan 2023.
Disarankan untuk menambahkan informasi sukses pembayaran tagihan
melalui SMS maupun Email.
</t>
  </si>
  <si>
    <t xml:space="preserve">6388/MK.05/EN-01/XII/2022 </t>
  </si>
  <si>
    <t>Permohonan Development Fitur Web E-Commerce Sprint 37, Sprint 38,
dan Sprint 39</t>
  </si>
  <si>
    <t>0593/MK.05/EN-01/I/2023</t>
  </si>
  <si>
    <t>Request for Inspection (RFI) Request for Inspection (RFI) Implementasi NARU Price Adjustment PAYU Voice, Voice Pack Pareto, Voice Pack Perso After-NARU Rollback (BO_3108/MK.05/EN-01/XI/2022)</t>
  </si>
  <si>
    <t>0042/MK.05/BE-05/I/2023</t>
  </si>
  <si>
    <t>Laporan Hasil Inspeksi (ITR) Implementasi NARU Price Adjustment PAYU
Voice, Voice Pack Pareto, Voice Pack Perso After-NARU Rollback
(0593/MK.05/EN-01/I/2023)</t>
  </si>
  <si>
    <t>REVISI -
Implementasi NARU Price Adjustment PAYU Voice, Voice Pack Pareto, Voice Pack Perso</t>
  </si>
  <si>
    <t>0592/MK.05/EN-01/I/2023</t>
  </si>
  <si>
    <t>Request for Inspection (RFI) Implementasi of Core NARU 2022 Price Adjustment After-NARU Rollback (BO_2942/MK.05/EN-01/XI/2022 &amp; BO_4972/MK.05/EN-01/XII/2022)</t>
  </si>
  <si>
    <t>0044/MK.05/BE-05/I/2023</t>
  </si>
  <si>
    <t>Laporan Hasil Inspeksi (ITR) Implementasi of Core NARU 2022 Price
Adjustment After-NARU Rollback (0592/MK.05/EN-01/I/2023)</t>
  </si>
  <si>
    <t>2942/MK.05/EN-01/XI/2022
4972/MK.05/EN-01/XII/2022</t>
  </si>
  <si>
    <t>Permohonan Implementasi of Core
NARU 2022 Price Adjustment
Permohonan Implementasi of Core NARU 2022 Price Adjustment
(Tambahan 5 Kota)</t>
  </si>
  <si>
    <t>0003/MK.05/BE-23/I/2023</t>
  </si>
  <si>
    <t>Pemberitahuan Ready for Service (RFS) Telkomsel Orbit FMC + Mobile (Kuota Keluarga) untuk Pelanggan Baru</t>
  </si>
  <si>
    <t>0081/MK.05/BE-05/I/2023</t>
  </si>
  <si>
    <t>Status Kesiapan Komersial (RFC) Telkomsel Orbit FMC + Mobile (Kuota
Keluarga) untuk Pelanggan Baru (0003/MK.05/BE-23/I/2023)</t>
  </si>
  <si>
    <t>Dibutuhkan penambahan informasi kuota bonus kuota internet pada
UMB check kuota 363.
Beberapa paket dilakukan pengetesan dengan FUT Simulator.</t>
  </si>
  <si>
    <t>6998/IS.05/EN-01/XII/2022</t>
  </si>
  <si>
    <t>Permohonan development Kuota Keluarga Orbit untuk pelanggan baru
Orbit</t>
  </si>
  <si>
    <t>0610/MK.01/EN-01/I/2023</t>
  </si>
  <si>
    <t>Revisi Pemberitahuan RFS P2P Web Granular</t>
  </si>
  <si>
    <t>Order tidak muncul pada PRO 
preprod sementara di DSC sudah 
sukses submission</t>
  </si>
  <si>
    <t>Permohonan Development Flexible Product Telkomsel
Halo Di Channel PSB &amp; P2P web, Telkomsel.com, dan DSC</t>
  </si>
  <si>
    <t>0611/MK.01/EN-01/I/2023</t>
  </si>
  <si>
    <t>Revisi Pemberitahuan RFS PSB Web Granular</t>
  </si>
  <si>
    <t>Gagal saat melakukan perso di DSC</t>
  </si>
  <si>
    <t>0601/MK.05/EN-01/I/2023</t>
  </si>
  <si>
    <t>Request for Inspection (RFI) Perubahan Spesifikasi Produk Commercial name Campaign ATL (0377/MK.01/EN-01/I/2023)</t>
  </si>
  <si>
    <t>0037/MK.05/BE-05/I/2023</t>
  </si>
  <si>
    <t>Laporan Hasil Inspeksi (ITR) Perubahan Spesifikasi Produk Commercial
name Campaign ATL (0377/MK.01/EN-01/I/2023)(0601/MK.05/EN-01/I/2023)</t>
  </si>
  <si>
    <t>0377/MK.01/EN-01/I/2023</t>
  </si>
  <si>
    <t>Permohonan Perubahan Nama Paket Campaign</t>
  </si>
  <si>
    <t>0602/MK.05/EN-01/I/2023</t>
  </si>
  <si>
    <t>[Revisi] Request for Inspection (RFI) Perubahan Spesifikasi Produk BID Unlimited untuk Program Campaign Churn PES (8175/MK.01/EN-01/X/2022)(1)</t>
  </si>
  <si>
    <t>0047/MK.05/BE-05/I/2023</t>
  </si>
  <si>
    <t>Laporan Hasil Inspeksi (ITR) Perubahan Spesifikasi Produk BID Unlimited
untuk Program Campaign Churn PES (0602/MK.05/EN-01/I/2023)</t>
  </si>
  <si>
    <t>Permohonan Perubahan Spesifikasi Produk BID Unlimited untuk Program
Campaign Churn PES</t>
  </si>
  <si>
    <t>0004/MK.05/BE-24/I/2023</t>
  </si>
  <si>
    <t>RFI Back to Normal Tariff after Cluster Price Adjustment PAYU Voice NARU 2022</t>
  </si>
  <si>
    <t>0078/MK.05/BE-05/I/2023</t>
  </si>
  <si>
    <t>Laporan Hasil Inspeksi (ITR) Back to Normal Tariff after Cluster Price
Adjustment PAYU Voice NARU 2022 (0004/MK.05/BE-24/I/2023)</t>
  </si>
  <si>
    <t>2926/MK.05/EN-01/XI/2022</t>
  </si>
  <si>
    <t>0935/MK.05/EN-01/I/2023</t>
  </si>
  <si>
    <t>Pemberitahuan RFS For Enhancement Batch Tools Granular Migration</t>
  </si>
  <si>
    <t>0035/MK.05/BE-05/I/2023</t>
  </si>
  <si>
    <t>Status Kesiapan Komersial (RFC) For Enhancement Batch Tools Granular
Migration (0935/MK.05/EN-01/I/2023)</t>
  </si>
  <si>
    <t xml:space="preserve">Diperlukan penyesuaian tampilan pada DSC karena terdapat double
informasi monthly fee pada halaman details priceplan channel DSC
setelah dilakukan self-migration granular.
</t>
  </si>
  <si>
    <t>7559/MK.05/EN-01/XII/2022</t>
  </si>
  <si>
    <t>Permohonan Support Automigrasi Paket Utama Postpaid ke Halo+ Periode
Januari 2022</t>
  </si>
  <si>
    <t>0004/MK.05/BE-33/I/2023</t>
  </si>
  <si>
    <t>Pemberitahuan RFI untuk Support Konfigurasi Layanan VAS Content W1 Januari 2023</t>
  </si>
  <si>
    <t>0040/MK.05/BE-05/I/2023</t>
  </si>
  <si>
    <t>Laporan Hasil Inspeksi (ITR) Support Konfigurasi Layanan VAS Content
W1 Januari 2023 (0004/MK.05/BE-33/I/2023)</t>
  </si>
  <si>
    <t>0003/MK.05/ML-63/I/2023</t>
  </si>
  <si>
    <t>0003/MK.05/BE-33/I/2023</t>
  </si>
  <si>
    <t>Pemberitahuan RFI untuk Support Konfigurasi Layanan Music &amp; Entertainment W1 Januari 2023</t>
  </si>
  <si>
    <t>0036/MK.05/BE-05/I/2023</t>
  </si>
  <si>
    <t>Laporan Hasil Inspeksi (ITR) Support Konfigurasi Layanan Music &amp;
Entertainment W1 Januari 2023 (0003/MK.05/BE-33/I/2023)</t>
  </si>
  <si>
    <t>0050/MK.05/ML-64/XI/2022</t>
  </si>
  <si>
    <t>1037/MK.05/EN-01/I/2023</t>
  </si>
  <si>
    <t>Ready for Service (RFS) Permohonan Implementasi Improvement Combo Sakti Max Monthly - Self (1003/MK.06/EN-01/I/2023)</t>
  </si>
  <si>
    <t>0029/MK.05/BE-05/I/2023</t>
  </si>
  <si>
    <t>Status Kesiapan Komersial (RFC) Permohonan Implementasi Improvement
Combo Sakti Max Monthly - Self (1037/MK.05/EN-01/I/2023)</t>
  </si>
  <si>
    <t>Akan dilakukan penyesuaian deskripsi paket, dan T&amp;C pada saat live.
Diperlukan penyesuaian nama paket pada notifikasi SMS sukses pembelian.
Beberapa paket dilakukan pengetesan dengan FUT Simulator.</t>
  </si>
  <si>
    <t>1003/MK.06/EN-01/I/2023</t>
  </si>
  <si>
    <t>Permohonan Implementasi Improvement Combo Sakti Unlimited Monthly,
Combo Sakti Max Monthly &amp; Weekly</t>
  </si>
  <si>
    <t>Manager Prepaid Customer HVC and Retention Pamasuka</t>
  </si>
  <si>
    <t>1049/MK.05/EN-01/I/2023</t>
  </si>
  <si>
    <t>Ready for Service (RFS) Permohonan Implementasi Improvement Combo Sakti Max Weekly - Self (1003/MK.06/EN-01/I/2023)(2)</t>
  </si>
  <si>
    <t>0028/MK.05/BE-05/I/2023</t>
  </si>
  <si>
    <t>Status Kesiapan Komersial (RFC) Implementasi Improvement Combo Sakti
Max Weekly - Self (1049/MK.05/EN-01/I/2023)</t>
  </si>
  <si>
    <t>Akan dilakukan penyesuaian deskripsi, dan T&amp;C paket saat live.
Diperlukan penyesuaian nama paket pada notifikasi SMS sukses pembelian.
Beberapa paket dilakukan pengetesan dengan FUT Simulator.</t>
  </si>
  <si>
    <t>1050/MK.05/EN-01/I/2023</t>
  </si>
  <si>
    <t>Ready for Service (RFS) Permohonan Implementasi Improvement Combo Sakti Max Monthly - Digipos &amp; Omni (1003/MK.06/EN-01/I/2023)</t>
  </si>
  <si>
    <t>0046/MK.05/BE-05/I/2023</t>
  </si>
  <si>
    <t>Status Kesiapan Komersial (RFC) Implementasi Improvement Combo
Sakti Max Monthly - Digipos &amp; Omni (1050/MK.05/EN-01/I/2023)</t>
  </si>
  <si>
    <t>Akan dilakukan penyesuaian details, deskripsi, dan T&amp;C paket pada saat live.
Disarankan dilakukan penambahan informasi details allowance yang didapat pada
notifikasi SMS sukses pembelian.
Beberapa paket dilakukan pengetesan dengan FUT Simulator.</t>
  </si>
  <si>
    <t>1085/MK.05/EN-01/I/2023</t>
  </si>
  <si>
    <t>Request for Inspection (RFI) Implementasi Pemberlakuan Blacklist Core 18+2 di SID TnL Core Brand Simplification (BO_ 0947/MK.05/EN-01/I/2023)</t>
  </si>
  <si>
    <t>0062/MK.05/BE-05/I/2023</t>
  </si>
  <si>
    <t>Laporan Hasil Inspeksi (ITR) Implementasi Pemberlakuan Blacklist Core
18+2 di SID TnL Core Brand Simplification (1085/MK.05/EN-01/I/2023)</t>
  </si>
  <si>
    <t>0947/MK.05/EN-01/I/2023</t>
  </si>
  <si>
    <t>Permohonan Pemberlakuan Blacklist Core 18+2 di SID TnL Core Brand
Simplification</t>
  </si>
  <si>
    <t>0006/MK.05/BE-23/I/2023</t>
  </si>
  <si>
    <t>Pemberitahuan Ready for Service (RFS) SMOOA Renewal Revamp</t>
  </si>
  <si>
    <t>Perubahan Nodin</t>
  </si>
  <si>
    <t>1179/MK.05/EN-01/I/2023</t>
  </si>
  <si>
    <t>Pemberitahuan RFS Implementasi Pembelian Paket RoaMAX Umroh Bundling Admedika Takaful 12 dan 17 Hari (7332/IC.01/EN-01/VI/2022)</t>
  </si>
  <si>
    <t>0058/MK.05/BE-05/I/2023</t>
  </si>
  <si>
    <t>Status Kesiapan Komersial (RFC) Pembelian Paket RoaMAX Umroh
Bundling Admedika Takaful 12 dan 17 Hari (7332/IC.01/EN-01/VI/2022)
(1179/MK.05/EN-01/I/2023)</t>
  </si>
  <si>
    <t>Akan dilakukan penyesuaian deskripsi, dan T&amp;C paket saat live
Beberapa paket dilakukan pengetesan dengan FUT Simulator</t>
  </si>
  <si>
    <t>7332/IC.01/EN-01/VI/2022</t>
  </si>
  <si>
    <t>Permohonan
Development RoaMax Data Bundling Insurance</t>
  </si>
  <si>
    <t>0005/MK.05/BE-32/I/2023</t>
  </si>
  <si>
    <t>RFS Konfigurasi Item Pudding Pay di Dunia Games</t>
  </si>
  <si>
    <t>0048/MK.05/BE-05/I/2023</t>
  </si>
  <si>
    <t>Status Kesiapan Komersial (RFC) Konfigurasi Item Pudding Pay di Dunia
Game (0005/MK.05/BE-32/I/2023)</t>
  </si>
  <si>
    <t xml:space="preserve">Dilakukan proses manual callback untuk menampilkan halaman pembayaran
berhasil dan gagal.
</t>
  </si>
  <si>
    <t>0256/MK.05/ML-02/XII/2022</t>
  </si>
  <si>
    <t>Permohonan Konfigurasi
Layanan PuddingPay</t>
  </si>
  <si>
    <t>1230/MK.05/EN-01/I/2023</t>
  </si>
  <si>
    <t>Ready for Service (RFS) Permohonan Implementasi Improvement Combo Sakti Max Weekly - Digipos &amp; Omni(1003/MK.06/EN-01/I/2023)</t>
  </si>
  <si>
    <t>0045/MK.05/BE-05/I/2023</t>
  </si>
  <si>
    <t>Status Kesiapan Komersial (RFC) Implementasi Improvement Combo Sakti
Max Weekly - Digipos &amp; Omni (1230/MK.05/EN-01/I/2023)</t>
  </si>
  <si>
    <t>pada bid 00056454 &amp; 00056460 notifikasi Sender 3636 mendapati double
notifikasi
Pada notifikasi Sender 3636 butuh Penyesuaian saat live
Akan dilakukan penyesuaian deskripsi paket dan T&amp;C pada saat live
Beberapa paket dilakukan pengetesan dengan FUT Simulator</t>
  </si>
  <si>
    <t>0002/MK.05/BE-31/I/2023</t>
  </si>
  <si>
    <t>Ready for Service (RFS) Permohonan Pembuatan Produk Video Disney Maxstream Channel MyTelkomsel</t>
  </si>
  <si>
    <t>0059/MK.05/BE-05/I/2023</t>
  </si>
  <si>
    <t>Status Kesiapan Komersial (RFC) Pembuatan Produk Video Disney
Maxstream Channel MyTelkomsel (0002/MK.05/BE-31/I/2023)</t>
  </si>
  <si>
    <t>Akan dilakukan penyesuaian deskripsi, dan T&amp;C paket saat live.
Beberapa paket dilakukan pengetesan dengan FUT Simulator.
Tagihan postpaid bertambah belum termasuk PPN 11%.</t>
  </si>
  <si>
    <t>Permohonan
Pengembangan Produk Disney+ Hotstar 2.0</t>
  </si>
  <si>
    <t>0007/MK.05/BE-33/I/2023</t>
  </si>
  <si>
    <t>Pemberitahuan RFS untuk Support Support Development Maxstream Subscription Bundling Data Layanan BTS Love In Game</t>
  </si>
  <si>
    <t>0067/MK.05/BE-05/I/2023</t>
  </si>
  <si>
    <t>Status Kesiapan Komersial (RFC) Support Development Maxstream
Subscription Bundling Data Layanan BTS Love In Game (0007/MK.05/BE_x0002_33/I/2023)</t>
  </si>
  <si>
    <t>Akan dilakukan penyesuaian deskripsi, dan T&amp;C paket saat live.
Tagihan postpaid bertambah belum termasuk PPN 11%.
Diperlukan penyesuaian informasi paket berakhir pada notifikasi inbox
aplikasi My Telkomsel.
Beberapa paket dilakukan pengetesan menggunakan FUT Simulator.</t>
  </si>
  <si>
    <t>0227/MK.05/ML-63/XII/2022</t>
  </si>
  <si>
    <t>Permohonan Konfigurasi System Administrasi
Layanan SMS, UMB, HTTP dan Pembukaan Channel MAXstream App Bundling Paket
Data BTS Love In Game dari PT Trinity Creative Technology</t>
  </si>
  <si>
    <t>0006/MK.05/BE-32/I/2023</t>
  </si>
  <si>
    <t>RFS Konfigurasi Item DG Rings Spending (Phase-3)</t>
  </si>
  <si>
    <t>0094/MK.05/BE-05/II/2023</t>
  </si>
  <si>
    <t>Status Kesiapan Komersial (RFC) Konfigurasi Item DG Rings Spending
(Phase-3) (0006/MK.05/BE-32/I/2023)</t>
  </si>
  <si>
    <t>Diperlukan manual callback untuk untuk menampilkan halaman
pembayaran.
Untuk MSISDN Postpaid, tagihan bertambah belum termasuk PPN 11%.</t>
  </si>
  <si>
    <t>0001/MK.05/ML-02/I/2023</t>
  </si>
  <si>
    <t>Permohonan Konfigurasi DG Rings Spending Phase 3</t>
  </si>
  <si>
    <t>1328/IS.01/EN-01/I/2023</t>
  </si>
  <si>
    <t>Permohonan RFI Untuk Support Aktifitas Create Index Database ELISA</t>
  </si>
  <si>
    <t>0043/MK.05/BE-05/I/2023</t>
  </si>
  <si>
    <t>Laporan Hasil Inspeksi (ITR) Permohonan Support Aktifitas Create Index
Database Elisa (1328/IS.01/EN-01/I/2023)</t>
  </si>
  <si>
    <t>1249/IS.07/EN-01/I/2023</t>
  </si>
  <si>
    <t>Permohonan Support Aktifitas Create
Index Database ELISA</t>
  </si>
  <si>
    <t>0008/MK.05/BE-23/I/2023</t>
  </si>
  <si>
    <t>Pemberitahuan Ready for Service (RFS) Produk Referral Code Postpaid Telkomsel Orbit</t>
  </si>
  <si>
    <t>0092/MK.05/BE-05/I/2023</t>
  </si>
  <si>
    <t>Status Kesiapan Komersial (RFC) Produk Referral Code Postpaid
Telkomsel Orbit (0008/MK.05/BE-23/I/2023)</t>
  </si>
  <si>
    <t xml:space="preserve">Diperlukan penyesuaian keterangan detail transaksi pada halaman
ringkasan pembelian.
</t>
  </si>
  <si>
    <t>3468/MK.05/EN-01/IX/2022</t>
  </si>
  <si>
    <t>Permohonan Development Orbit Fitur Sprint 59</t>
  </si>
  <si>
    <t>0007/MK.05/BE-32/I/2023</t>
  </si>
  <si>
    <t>RFS Konfigurasi Layanan Telesat di UMB</t>
  </si>
  <si>
    <t>0121/MK.05/BE-05/II/2023</t>
  </si>
  <si>
    <t>Status Kesiapan Komersial (RFC) Konfigurasi Layanan Telesat di UMB
(0007/MK.05/BE-32/I/2023)</t>
  </si>
  <si>
    <t xml:space="preserve">Diperlukan penyesuaian informasi harga item pada notifikasi SMS
sukses pembelian pada item GAMESPOT dan PLAYZONE.
Jadwal renewal dilakukan disisi partner dan disarankan untuk
melakukan penyesuaian notifikasi sukses renewal dan notifikasi
reminder sebelum renewal berjalan.
Tagihan postpaid bertambah belum termasuk PPN 11%.
Diperlukan inspection lebih lanjut khususnya saat renewal dengan
pemakain melebihi limit.
</t>
  </si>
  <si>
    <t>0237/MK.05/ML-02/XI/2022</t>
  </si>
  <si>
    <t>Permohonan Konfigurasi Penambahan Layanan Telesat Channel UMB</t>
  </si>
  <si>
    <t>0009/MK.05/BE-23/I/2023</t>
  </si>
  <si>
    <t>Pemberitahuan Ready for Service (RFS) SMOOA Revamp V2</t>
  </si>
  <si>
    <t>• Validity Bonus Voice, SMS pada 
MSISDN Postpaid masih mengikuti 
BC.
• Terdapat bonus data 1 Kb pada 
MyTelkomsel dan UMB.
• Masa aktif tidak bertambah saat hit 
paket berhasil</t>
  </si>
  <si>
    <t>1393/MK.05/EN-01/IX/2021</t>
  </si>
  <si>
    <t>Permohonan Development Alokasi Kuota Parent Paket Smooa</t>
  </si>
  <si>
    <t>General Manager Prepaid Consumer Strategy</t>
  </si>
  <si>
    <t>Basuki Ebtayani</t>
  </si>
  <si>
    <t>0008/MK.05/BE-32/I/2023</t>
  </si>
  <si>
    <t>RFI ReActivation dan Price Updates Item Voucher Steam di Dunia Games</t>
  </si>
  <si>
    <t>0057/MK.05/BE-05/I/2023</t>
  </si>
  <si>
    <t>Laporan Hasil Inspeksi (ITR) ReActivation dan Price Updates Item Voucher
Steam di Dunia Games (0008/MK.05/BE-32/I/2023)</t>
  </si>
  <si>
    <t>0004/MK.05/ML-02/I/2023</t>
  </si>
  <si>
    <t>Permohonan Peruabahan EUP
Item Steam</t>
  </si>
  <si>
    <t>1458/MK.05/EN-01/I/2023</t>
  </si>
  <si>
    <t>Request for Inspection (RFI) Implementasi Blacklist Core 40+2 pada SID 30139 &amp; 30140 dan Core LP 18+2 pada SID 30147 &amp; 30148 (BO 1395/MK.05/EN-01/I/2023)</t>
  </si>
  <si>
    <t>0056/MK.05/BE-05/I/2023</t>
  </si>
  <si>
    <t xml:space="preserve"> Laporan Hasil Inspeksi (ITR) Implementasi Blacklist Core 40+2 pada SID
30139 &amp; 30140 dan Core LP 18+2 pada SID 30147 &amp; 30148 (1458/MK.05/EN_x0002_01/I/2023)</t>
  </si>
  <si>
    <t>1395/MK.05/EN-01/I/2023</t>
  </si>
  <si>
    <t>Permohonan Blacklist Core 40+2 pada SID 30139 &amp; 30140 dan Core LP
18+2 pada SID 30147 &amp; 30148</t>
  </si>
  <si>
    <t>0010/MK.05/BE-33/I/2023</t>
  </si>
  <si>
    <t>Pemberitahuan RFS untuk Support Paket FITA Move di Digipos dan URP</t>
  </si>
  <si>
    <t>0108/MK.05/BE-05/II/2023</t>
  </si>
  <si>
    <t>Status Kesiapan Komersial (RFC) Support Paket FITA Move di Digipos dan
URP (0010/MK.05/BE-33/I/2023)</t>
  </si>
  <si>
    <t>Scope pengetesan adalah melakukan aktivasi melalui Modern Channel
dan akan dilakukan testing terpisah untuk channel Digipos.
Dilakukan pengetesan dengan FUT Simulator dan diperlukan inspection
lebih lanjut khususnya pembelian end to end melalui modern channel.</t>
  </si>
  <si>
    <t>0011/MK.05/BE-33/I/2023</t>
  </si>
  <si>
    <t>Pemberitahuan RFS untuk Support Paket FITA Lite di Digipos dan URP</t>
  </si>
  <si>
    <t>0060/MK.05/BE-05/I/2023</t>
  </si>
  <si>
    <t>Status Kesiapan Komersial (RFC) Support Paket FITA Lite di Digipos dan
URP (0011/MK.05/BE-33/I/2023)</t>
  </si>
  <si>
    <t xml:space="preserve">Beberapa paket dilakukan pengetesan dengan FUT Simualtor.
Diperlukan inspection lebih lanjut khususnya untuk end to end proses
aktivasi paket BID 55487 saat live.
</t>
  </si>
  <si>
    <t>0001/MK.05/BE-43/I/2023</t>
  </si>
  <si>
    <t>RFS Campaign NBO NonTaker</t>
  </si>
  <si>
    <t>0091/MK.05/BE-05/I/2023</t>
  </si>
  <si>
    <t>Status Kesiapan Komersial (RFC) Campaign NBO NonTaker
(0001/MK.05/BE-43/I/2023)</t>
  </si>
  <si>
    <t>Diperlukan penyesuaian wording pada Segment Normal &amp; High saat live</t>
  </si>
  <si>
    <t>7133/MK.01/EN-01/XII/2022</t>
  </si>
  <si>
    <t>Permohonan Pembuatan
Template PES Campaign Non Takers NBO Segmentation.</t>
  </si>
  <si>
    <t>1571/MK.05/EN-01/I/2023</t>
  </si>
  <si>
    <t>Pemberitahuan RFS Aplikasi SmileLoyalty Drop 3A-Part 1 (Merchant on Boarding)</t>
  </si>
  <si>
    <t>Status Kesiapan Komersial (RFC) Aplikasi SmileLoyalty Drop 3A-Part 1
(Merchant on Boarding) (1571/MK.05/EN-01/I/2023)</t>
  </si>
  <si>
    <t>Mgr. Consumer Loyalty System Development</t>
  </si>
  <si>
    <t>Sign-In:
Akan dilakukan penyesuaian icon pada pop up gagal
login menggunakan email yang belum terdaftar. Target
Fixing: W1 Feb 2023; Level : Medium; PIC : BSM Dev.
Diperlukan penyesuaian tampilan dashboard ketika user
login menggunakan expired link. Target Fixing: Next
backlog; Level : Medium; PIC : BSM Dev.
Form Registration: Upload log merchant masih belum
berhasil walaupun sudah sesuai max size. Target Fixing : W1
Feb 2023; Level : Medium; PIC : BSM Dev.</t>
  </si>
  <si>
    <t>1131/IS.01/EN-01/I/2023</t>
  </si>
  <si>
    <t>Permohonan Pelaksanaan FUT Aplikasi SmileLoyalty Drop 3A
Pengembangan Loyalty Platform Baru-Marketing Requirements &amp; Use
Cases</t>
  </si>
  <si>
    <t>General Manager Customer Management Platform</t>
  </si>
  <si>
    <t>M. Syarif Afriansyah</t>
  </si>
  <si>
    <t>1577/MK.05/EN-01/I/2023</t>
  </si>
  <si>
    <t>RFI Post Activity Perbaikan Proses Perhitungan Telkomsel Poin</t>
  </si>
  <si>
    <t>0085/MK.05/BE-05/I/2023</t>
  </si>
  <si>
    <t>Laporan Hasil Inspeksi (ITR) Post Activity Perbaikan Proses Perhitungan
Telkomsel Poin (1577/MK.05/EN-01/2023)</t>
  </si>
  <si>
    <t>Poin tidak bertambah pada pembelian paket menggunakan payment method
PHYSICAL VOUCHER. Under investigation and fixing by development team</t>
  </si>
  <si>
    <t>0009/MK.05/BE-32/I/2023</t>
  </si>
  <si>
    <t>RFS Lanjutan Dunia Games Sprint-22 (WhatsApp Interactives)</t>
  </si>
  <si>
    <t>Item belum siap untuk ditest</t>
  </si>
  <si>
    <t>Permohonan Development dan Konfigurasi
Pembelian Item Game via WA Business Dunia Games</t>
  </si>
  <si>
    <t>0010/MK.05/BE-32/I/2023</t>
  </si>
  <si>
    <t>RFS Paket Bundling GameQoo (Channel Digipos)</t>
  </si>
  <si>
    <t>0061/MK.05/BE-05/I/2023</t>
  </si>
  <si>
    <t>Status Kesiapan Komersial (RFC) Paket Bundling GameQoo (Channel
Digipos) (0010/MK.05/BE-32/I/2023)</t>
  </si>
  <si>
    <t>1674/MK.05/EN-01/I/2023</t>
  </si>
  <si>
    <t>Request for Inspection (RFI) Implementasi Scale Up E-Voucher di Area 2 (BO_1391/MK.05/EN-01/I/2023)</t>
  </si>
  <si>
    <t>Not ready to test :
Produk belum tersedia pada menu E-Voucher
Digipos</t>
  </si>
  <si>
    <t>1391/MK.05/EN-01/I/2023</t>
  </si>
  <si>
    <t>Permohonan
Implementasi Scale Up E-Voucher di Area 2</t>
  </si>
  <si>
    <t>1727/MK.05/EN-01/I/2023</t>
  </si>
  <si>
    <t>Pemberitahuan RFS Paket Contract and Sender ID for New capability Granular Product</t>
  </si>
  <si>
    <t>0049/MK.05/BE-05/I/2023</t>
  </si>
  <si>
    <t>Status Kesiapan Komersial (RFC) Paket Contract and Sender ID for New
capability Granular Product (1727/MK.05/EN-01/I/2023)</t>
  </si>
  <si>
    <t>Dilakukan simulate untuk percepatan kontrak dengan validity 3 bulan.
Terdapat notifikasi pop up "service unreacheable" pada saat aktivasi
paket menggunakan chanel DSC Preprod.
Dibutuhkan penyesuaian notifikasi sms deaktivasi paket pada saat live.</t>
  </si>
  <si>
    <t>0004/MK.05/BE-42/I/2023</t>
  </si>
  <si>
    <t>0051/MK.05/BE-05/I/2023</t>
  </si>
  <si>
    <t>Status Kesiapan Komersial (RFC) Item Sprint 60-61 Telkomsel Orbit (Web)
(0004/MK.05/BE-42/I/2023)</t>
  </si>
  <si>
    <t xml:space="preserve">Localize Landing Page Quick Win : Menggunakan deeplink untuk
mengakses konten yang ada pada feature dan akan dilakukan
penyesuaian konten maupun contact center resmi pada menu kantor
distributor dan agent orbit saat live.
Handle new error code from Dukcapil : Pop up informasi terkait batas
aktivasi registrasi kartu masih belum muncul. Target fixing : next backlog.
Level : Medium; PIC: BSM dev.
</t>
  </si>
  <si>
    <t>0006/MK.05/BE-42/I/2023</t>
  </si>
  <si>
    <t>0005/MK.05/BE-42/I/2023</t>
  </si>
  <si>
    <t>0053/MK.05/BE-05/I/2023</t>
  </si>
  <si>
    <t>Status Kesiapan Komersial (RFC) Item Sprint 60-61 Telkomsel Orbit (iOS)
(0005/MK.05/BE-42/I/2023)</t>
  </si>
  <si>
    <t xml:space="preserve">Revamp Help Page Web &amp; Apps : Menggunakan konten dummy
pada pilihan alasan dislike dan akan dilakukan penyesuaian saat live.
Handle new error code from Dukcapil : Pop up informasi terkait
batas aktivasi registrasi kartu masih belum muncul. Target fixing :
next backlog. Level : Medium; PIC: BSM dev.
</t>
  </si>
  <si>
    <t>0004/MK.05/BE-31/I/2023</t>
  </si>
  <si>
    <t>Ready for Service (RFS) Paket Bundling IMEI Video</t>
  </si>
  <si>
    <t>Untuk nomor prepaid, paket nonton
tidak muncul di mytsel preprod
Saat cek order validation mendapat
tampilan error</t>
  </si>
  <si>
    <t>0183/MK.05/ML-01/XII/2022</t>
  </si>
  <si>
    <t>Permohonan
Pengembangan Paket Bundling IMEI</t>
  </si>
  <si>
    <t>0005/MK.05/BE-31/I/2023</t>
  </si>
  <si>
    <t>Ready for Service (RFS) Paket Disney AddOn MyTelkomsel</t>
  </si>
  <si>
    <t>0054/MK.05/BE-05/I/2023</t>
  </si>
  <si>
    <t>Status Kesiapan Komersial (RFC) Paket Disney AddOn MyTelkomsel
(0005/MK.05/BE-31/I/2023)</t>
  </si>
  <si>
    <t>Akan dilakukan penyesuian deskripsi, dan T&amp;C paket saat live.
Beberapa paket dilakukan pengetesan dengan FUT Simulator.
Tagihan postpaid bertambah belum termasuk PPN 11%.</t>
  </si>
  <si>
    <t>Permohonan
Development Produk Disney+ Hotstar</t>
  </si>
  <si>
    <t>0013/MK.05/BE-23/I/2023</t>
  </si>
  <si>
    <t>Pemberitahuan Re-Ready for Service (RFS) Produk FMC (Kuota Keluarga) Orbit + Mobile</t>
  </si>
  <si>
    <t>0050/MK.05/BE-05/I/2023</t>
  </si>
  <si>
    <t>Status Kesiapan Komersial (RFC) Produk FMC (Kuota Keluarga) Orbit +
Mobile (0013/MK.05/BE-23/I/2023)</t>
  </si>
  <si>
    <t xml:space="preserve">Akan dilakukan penyesuaian deskripsi, dan T&amp;C paket saat live dan
tampilan kuota internet di halaman paket saya channel My Orbit pada
18 Jan 2023.
Beberapa paket dilakukan pengetesan menggunakan FUT Simulator.
Diperlukan penyesuaian tampilan kuota keluarga pada menu check
kuota saya melalui channel UMB.
</t>
  </si>
  <si>
    <t>3497/IS.01/EN-01/XII/2022</t>
  </si>
  <si>
    <t>Revisi Permohonan Development Tarif
Kuota Keluarga Orbit</t>
  </si>
  <si>
    <t>1896/MK.05/EN-01/I/2023</t>
  </si>
  <si>
    <t>Request for Inspection (RFI) Implementasi Price Adjustment Voice Pack Perso (BO_1720/MK.05/EN-01/I/2023)</t>
  </si>
  <si>
    <t>0079/MK.05/BE-05/I/2023</t>
  </si>
  <si>
    <t>Laporan Hasil Inspeksi (ITR) Implementasi Price Adjustment Voice Pack
Perso (1896/MK.05/EN-01/I/2023)</t>
  </si>
  <si>
    <t>1720/MK.05/EN-01/I/2023</t>
  </si>
  <si>
    <t>Implementasi Price
Adjustment PAYU Voice &amp; Voice Pack Perso</t>
  </si>
  <si>
    <t>0014/MK.05/BE-33/I/2023</t>
  </si>
  <si>
    <t>Pemberitahuan Re-RFS untuk Support Paket Kompas Premium di Digipos dan URP (Modern Channel)</t>
  </si>
  <si>
    <t>0109/MK.05/BE-05/II/2023</t>
  </si>
  <si>
    <t>Status Kesiapan Komersial (RFC) Paket Kompas Premium di Digipos dan
URP (Modern Channel) (0014/MK.05/BE-33/I/2023)</t>
  </si>
  <si>
    <t>Permohonan
Development Paket Bundle Data Premium Kompas</t>
  </si>
  <si>
    <t>0016/MK.05/BE-33/I/2023</t>
  </si>
  <si>
    <t>Pemberitahuan RFI untuk Support Konfigurasi Layanan VAS Content W2 Januari 2023</t>
  </si>
  <si>
    <t>0077/MK.05/BE-05/I/2023</t>
  </si>
  <si>
    <t>Laporan Hasil Inspeksi (ITR) Support Konfigurasi Layanan VAS Content
W2 Januari 2023 (0016/MK.05/BE-33/I/2023)</t>
  </si>
  <si>
    <t>0012/MK.05/BE-32/I/2023</t>
  </si>
  <si>
    <t>RFS Pembukaan Opsi Payment DG Rings untuk Join Tournament di Dunia Games</t>
  </si>
  <si>
    <t>0066/MK.05/BE-05/I/2023</t>
  </si>
  <si>
    <t>Status Kesiapan Komersial (RFC) Pembukaan Opsi Payment DG Rings
untuk Join Tournament di Dunia Games (0012/MK.05/BE-32/I/2023)</t>
  </si>
  <si>
    <t>Dilakukan proses manual callback untuk menampilkan halaman
pembayaran berhasil.
Diperlukan penyesuaian tampilan e-ticket pada saat live.</t>
  </si>
  <si>
    <t>0220/MK.05/ML-02/XI/2022</t>
  </si>
  <si>
    <t>: Permohonan Pembukaan Opsi Payment DG Rings untuk Join Tournament
di Dunia Games</t>
  </si>
  <si>
    <t>1936/MK.05/EN-01/I/2023</t>
  </si>
  <si>
    <t>Request for Inspection (RFI) Implementasi Program Voice Flash Sale Imlek (BO_1104/MK.05/EN-01/I/2023)</t>
  </si>
  <si>
    <t>0076/MK.05/BE-05/I/2023</t>
  </si>
  <si>
    <t>Laporan Hasil Inspeksi (ITR) Implementasi Program Voice Flash Sale Imlek
(1936/MK.05/EN-01/I/2023)</t>
  </si>
  <si>
    <t>1104/MK.05/EN-01/I/2023</t>
  </si>
  <si>
    <t>Permohonan Implementasi Program Voice Flash Sale Imlek</t>
  </si>
  <si>
    <t>1981/MK.05/EN-01/I/2023</t>
  </si>
  <si>
    <t>Pemberitahuan RFI New Surprise Deal Package Telkomsel HALO 19 dan 20 Jan 2023</t>
  </si>
  <si>
    <t>Terdapat perubahan tanggal live produk 
Surprise Deal. Akan dibuatkan nodin revisi 
selanjutnya.</t>
  </si>
  <si>
    <t>1914/MK.05/EN-01/I/2023</t>
  </si>
  <si>
    <t>Permohonan Support Activity Surprise Deal Januari 2023</t>
  </si>
  <si>
    <t>1992/MK.05/EN-01/I/2023</t>
  </si>
  <si>
    <t>Request for Inspection (RFI) Implementasi Surprise Deal 19-20 Januari 2023 (BO_1914/MK.05/EN-01/I/2023)</t>
  </si>
  <si>
    <t>Terdapat perubahan spesifikasi product, 
akan dibuatkan nodin revisi selanjutnya.</t>
  </si>
  <si>
    <t>2010/MK.05/EN-01/I/2023</t>
  </si>
  <si>
    <t>Ready for Service (RFS) Permohonan Pembuatan BID ATL Hyper Micro Segmentation (HMS) Cluster Lazy To Recharge - Digipos &amp; Omni (1598/MK.01/EN-01/I/2023)</t>
  </si>
  <si>
    <t>1598/MK.01/EN-01/I/2023</t>
  </si>
  <si>
    <t>Permohonan Pembuatan BID ATL Hyper Micro Segmentation (HMS)
Cluster Lazy To Recharge</t>
  </si>
  <si>
    <t>2011/MK.05/EN-01/I/2023</t>
  </si>
  <si>
    <t>Ready for Service (RFS) Permohonan Pembuatan BID ATL Hyper Micro Segmentation (HMS) Cluster Lazy To Recharge - Self (1598/MK.01/EN-01/I/2023)</t>
  </si>
  <si>
    <t>0063/MK.05/BE-05/I/2023</t>
  </si>
  <si>
    <t>Status Kesiapan Komersial (RFC) Pembuatan BID ATL Hyper Micro
Segmentation (HMS) Cluster Lazy To Recharge - Self (2011/MK.05/EN_x0002_01/I/2023)</t>
  </si>
  <si>
    <t>Akan dilakukan penyesuaian deskripsi, dan T&amp;C paket saat live.
Diperlukan penyesuaian nama paket pada notifikasi SMS sukses pembelian dari
sender 3636 maupun TELKOMSEL.
Beberapa paket dilakukan pengetesan dengan FUT Simulator.</t>
  </si>
  <si>
    <t>Lathifa</t>
  </si>
  <si>
    <t>Fitria</t>
  </si>
  <si>
    <t>0006/MK.05/BE-24/I/2023</t>
  </si>
  <si>
    <t>RFI Test untuk Voice Nasional Adjustment +5% Permanent (BAU TC Ke-1 Januari 2023 Ke-1 Th 2023)</t>
  </si>
  <si>
    <t>0074/MK.05/BE-05/I/2023</t>
  </si>
  <si>
    <t>Laporan Hasil Inspeksi (ITR) Test untuk Voice Nasional Adjustment +5%
Permanent (BAU TC Ke-1 Januari 2023 Ke-1 Th 2023)(0006/MK.05/BE_x0002_24/I/2023)</t>
  </si>
  <si>
    <t>Implementasi Price Adjustment PAYU Voice &amp; Voice Pack Perso</t>
  </si>
  <si>
    <t>0014/MK.05/BE-23/I/2023</t>
  </si>
  <si>
    <t>Pemberitahuan RFI Add WL MSISDN Mifi on Add On Orbit</t>
  </si>
  <si>
    <t>0070/MK.05/BE-05/I/2023</t>
  </si>
  <si>
    <t>Laporan Hasil Inspeksi (ITR) Pemberitahuan Add WL MSISDN Mifi on Add
On Orbit (0014/MK.05/BE-23/I/2023)</t>
  </si>
  <si>
    <t>Belum terdapat transaksi pembelian untuk BID 41638 dan 41641</t>
  </si>
  <si>
    <t>2076/IS.05/EN-01/I/2023</t>
  </si>
  <si>
    <t>Penambahan Segment Whitelist MSISDN MiFi untuk Paket Add On Orbit</t>
  </si>
  <si>
    <t>2197/MK.05/EN-01/I/2023</t>
  </si>
  <si>
    <t>Pemberitahuan RFI New Surprise Deal Package Telkomsel HALO 20 dan 21 Jan 2023</t>
  </si>
  <si>
    <t>0073/MK.05/BE-05/I/2023</t>
  </si>
  <si>
    <t>Laporan Hasil Inspeksi (ITR) New Surprise Deal Package Telkomsel HALO
20 dan 21 Jan 2023 (2197/MK.05/EN-01/I 2023)</t>
  </si>
  <si>
    <t>0001/MK.05/PU-21/I/2023</t>
  </si>
  <si>
    <t xml:space="preserve"> [Update] Permohonan Support Activity Surprise Deal Januari 2023</t>
  </si>
  <si>
    <t>Manager Prepaid Segmentation Strategy</t>
  </si>
  <si>
    <t>Muhammad Luth Perkasa</t>
  </si>
  <si>
    <t>2223/MK.05/EN-01/I/2023</t>
  </si>
  <si>
    <t>Request for Inspection (RFI) Implementasi Surprise Deal 20-21 Januari 2023 (BO_0001/MK.05/PU-21/I/2023)</t>
  </si>
  <si>
    <t>0075/MK.05/BE-05/I/2023</t>
  </si>
  <si>
    <t>Laporan Hasil Inspeksi (ITR) Implementasi Surprise Deal 20-21 Januari
2023 (2223/MK.05/EN-01/I/2023)</t>
  </si>
  <si>
    <t>0013/MK.05/BE-32/I/2023</t>
  </si>
  <si>
    <t>RFS Digipos DTU Games (Indico)</t>
  </si>
  <si>
    <t>• Denom item 5 dan 70 diamond 
Harga Paket belum sesuai 
• After Hit NGRS dan LinkAja , 
Digipos berhasil tetapi Bulk tidak 
berkurang (A#) , Diamond tidak 
bertambah (B#), Riwayat trx tidak 
ada (A#)</t>
  </si>
  <si>
    <t>0193/MK.05/ML-02/X/2022</t>
  </si>
  <si>
    <t>Permohonan Konfigurasi Produk dan Penambaan New Partner (Indico)
untuk layanan Voucher Game di Digipos / Omni / Modchan</t>
  </si>
  <si>
    <t>0017/MK.05/BE-33/I/2023</t>
  </si>
  <si>
    <t>Pemberitahuan Re-RFS SCP Enhancement 2022</t>
  </si>
  <si>
    <t>0093/MK.05/BE-05/I/2023</t>
  </si>
  <si>
    <t>Status Kesiapan Komersial (RFC) SCP Enhancement 2022
(0017/MK.05/BE-33/I/2023)</t>
  </si>
  <si>
    <t>Dilakukan whitelist pada environment preprod SCP untuk menjalankan
scenario enhancement layanan IVR, LOAN, dan PCU.
Layanan IVR : #A number masih mendapatkan call dari SCP ketika tagihan
sudah mencapai limit. Target Fixing : Next Backlog; Level : Low; PIC : BSM
Dev
Layanan IVR: Akan dilakukan penyesuaian harga pada penawaran IVR
Zoom Subs pada saat live.
Keaslian E-Nodin ini dapat diperiksa
dengan memindai (scan) gambar QR
Code di sebelah kiri
Page Number 2 of 3
Akan dilakukan proses inspection lebih lanjut khususnya untuk Loan_x0002_Collect Call A# Reject pada saat live</t>
  </si>
  <si>
    <t>Permohonan Implementasi Layanan Paket Darurat Via Collect Call Reject
Permohonan Implementasi SCP Enhancement 2022 (Collect Call Reject)</t>
  </si>
  <si>
    <t>Vice President Digital Lifestyle
General Manager BSM Digital and VAS</t>
  </si>
  <si>
    <t>Nirwan Lesmana
Budi Darmawan</t>
  </si>
  <si>
    <t>0006/MK.05/BE-31/I/2023</t>
  </si>
  <si>
    <t>Ready for Service (RFS) Permohonan Pembuatan Produk Video Produk Uplift Eksklusif MyTelkomsel</t>
  </si>
  <si>
    <t>0104/MK.05/BE-05/II/2023</t>
  </si>
  <si>
    <t>Status Kesiapan Komersial (RFC) Pembuatan Produk Video Produk Uplift
Eksklusif MyTelkomsel (0006/MK.05/BE-31/I/2023)</t>
  </si>
  <si>
    <t>Akan dilakukan penyesuaian deskripsi dan S&amp;K pada saat live.
Beberapa paket dilakukan pengetesan dengan FUT simulator.</t>
  </si>
  <si>
    <t>0007/MK.05/BE-31/I/2023</t>
  </si>
  <si>
    <t>RFI Produk Hard Bundling WETV</t>
  </si>
  <si>
    <t>0072/MK.05/BE-05/I/2023</t>
  </si>
  <si>
    <t>Laporan Hasil Inspeksi (ITR) Produk Hard Bundling WETV (0007/MK.05/BE_x0002_31/I/2023)</t>
  </si>
  <si>
    <t>Permohonan Pembuatan
Produk Bundling WeTV dan Penambahan URLWeTV pada DPI MAXstream</t>
  </si>
  <si>
    <t>2319/IS.01/EN-01/I/2023</t>
  </si>
  <si>
    <t>0120/MK.05/BE-05/II/2023</t>
  </si>
  <si>
    <t xml:space="preserve"> Status Kesiapan Komersial (RFC) Permintaan FUT CROX (Crowdsourcing
Experience) Web Service Drop 2.1 (2319/IS.01/EN-01/I/2023)</t>
  </si>
  <si>
    <t>Kebutuhan untuk testing menggunakan akun yang sudah di whitelist.
SLA Project Lifecycles: Disarankan untuk dilakukan penambahan
informasi terkait auto approved dan kirim insentif ke tester yang sudak
submit project.
Project Creation Enhancement: Menu notification belum muncul pada
akun Project Creation Approver; Target Fixing: Next Backlog; Level : Low;
PIC : BSM Dev.
Project Owner Registration Process Enhancement: Menggunakan bucket
linkAja khusus untuk kebutuhan testing dan akan disesuaikan saat live.
SMS Blast Policy &amp; Reblast SMS: Terdapat delay notifikasi SMS blast
diterima kurang lebih 30 menit.</t>
  </si>
  <si>
    <t>0007/MK.05/BE-42/I/2023</t>
  </si>
  <si>
    <t>Pemberitahuan Ready for Service (RFS) Item Sprint 62 Telkomsel Orbit (Android)</t>
  </si>
  <si>
    <t>0128/MK.05/BE-05/II/2023</t>
  </si>
  <si>
    <t>Status Kesiapan Komersial (RFC) Item Sprint 62 Telkomsel Orbit (Android)
(0007/MK.05/BE-42/I/2023)</t>
  </si>
  <si>
    <t>1412/MK.05/EN-01/XI/2022</t>
  </si>
  <si>
    <t>Permohonan Development Orbit
Fitur Sprint 62</t>
  </si>
  <si>
    <t>0009/MK.05/BE-42/I/2023</t>
  </si>
  <si>
    <t>Pemberitahuan Ready for Service (RFS) Item Sprint 62 Telkomsel Orbit (Web)</t>
  </si>
  <si>
    <t>0136/MK.05/BE-05/II/2023</t>
  </si>
  <si>
    <t>Status Kesiapan Komersial (RFC) Item Sprint 62 Telkomsel Orbit (Web)
(0009/MK.05/BE-42/I/2023)</t>
  </si>
  <si>
    <t xml:space="preserve">Handle Referral code for Prepaid &amp; Postpaid: Dilakukan manual callback
untuk pembelian modem maupun redeem bonus paket dan diperlukan
inspection lebih lanjut khusunya untuk proses end to end redeem bonus
kode referral pada saat live.
Add Deeplink Campaign for Entertainment Package: Menggunakan
deeplink khusus testing untuk menuju halaman paket dan akan dilakukan
penyesuaian saat live.
</t>
  </si>
  <si>
    <t>0008/MK.05/BE-42/I/2023</t>
  </si>
  <si>
    <t>Pemberitahuan Ready for Service (RFS) Item Sprint 62 Telkomsel Orbit (iOS)</t>
  </si>
  <si>
    <t>2465/MK.05/EN-01/I/2023</t>
  </si>
  <si>
    <t>Request Request Request for Inspection (RFI) Implementasi Price Adjustment Pareto Voice (BO_1720/MK.05/EN-01/I/2023)</t>
  </si>
  <si>
    <t>Not ready to test: 
"Produk belum dijual pada channel sesuai
spesifikasi. Akan dibuatkan RFI baru pada saat
produk sudah dijual di channel tersebut."</t>
  </si>
  <si>
    <t>0003/MK.05/BE-43/I/2023</t>
  </si>
  <si>
    <t>RFS - MyTelkomsel Journey New Downloader to Loyalist user (segment 1.1)</t>
  </si>
  <si>
    <t>ON PROGRESS</t>
  </si>
  <si>
    <t>1407/MK.01/EN-01/I/2023</t>
  </si>
  <si>
    <t>Permohonan Pembuatan
Template PES Campaign MyTelkomsel NonDownloader &amp; Existing purchaser Segment</t>
  </si>
  <si>
    <t>0019/MK.05/BE-33/I/2023</t>
  </si>
  <si>
    <t>Pemberitahuan RFI untuk Support Konfigurasi Layanan VAS Content W3 Januari 2023</t>
  </si>
  <si>
    <t>0071/MK.05/BE-05/I/2023</t>
  </si>
  <si>
    <t>Laporan Hasil Inspeksi (ITR) Support Konfigurasi Layanan VAS Content
W3 Januari 2023 (0019/MK.05/BE-33/I/2023)</t>
  </si>
  <si>
    <t>2601/MK.05/EN-01/I/2023</t>
  </si>
  <si>
    <t>Pemberitahuan RFS Paket Langit Musik Premium HALO+</t>
  </si>
  <si>
    <t>0084/MK.05/BE-05/I/2023</t>
  </si>
  <si>
    <t>Status Kesiapan Komersial (RFC) Paket Langit Musik Premium HALO+
(2601/MK.05/EN-01/I/2023)</t>
  </si>
  <si>
    <t xml:space="preserve">Disarankan dilakukan penyesuaian notifikasi saat pembelian gagal karena
mencapai maksimal counter.
Disarankan dilakukan penyesuaian notifikasi saat aktivasi tanpa
prerequisite dan aktivasi dengan prerequisite.
</t>
  </si>
  <si>
    <t>7561/MK.05/EN-01/XII/2022</t>
  </si>
  <si>
    <t>Permohonan Development Paket Langit Musik Halo+</t>
  </si>
  <si>
    <t>2745/MK.05/EN-01/I/2023</t>
  </si>
  <si>
    <t>Request for Inspection (RFI) Implementasi Scale Up E-&amp; Price Optimization E-Voucher Januari 2023 (BO_1391/MK.05/EN-01/I/2023 &amp; BO_2408/MK.05/EN-01/I/2023)</t>
  </si>
  <si>
    <t>0098/MK.05/BE-05/II/2023</t>
  </si>
  <si>
    <t>Laporan Hasil Inspeksi (ITR) Implementasi Scale Up E-&amp; Price
Optimization E-Voucher Januari 2023 (2745/MK.05/EN-01/I/2023)</t>
  </si>
  <si>
    <t>1391/MK.05/EN-01/I/2023
2408/MK.05/EN-01/I/2023</t>
  </si>
  <si>
    <t>Permohonan Implementasi Scale Up
E-Voucher di Area 2
Permohonan Implementasi Proposal
of Price Optimization E-Voucher Jan 2023.</t>
  </si>
  <si>
    <t>2767/MK.05/EN-01/I/2023</t>
  </si>
  <si>
    <t>Pemberitahuan RFS For Enhancement new Feature Eligibility Product Group</t>
  </si>
  <si>
    <t>0089/MK.05/BE-05/I/2023</t>
  </si>
  <si>
    <t>Status Kesiapan Komersial (RFC) For Enhancement new Feature Eligibility
Product Group (2767/MK.05/EN-01/I/2023)</t>
  </si>
  <si>
    <t xml:space="preserve">Disarankan dilakukan penyesuaian notifikasi saat pembelian gagal
karena mencapai maksimal counter.
Disarankan dilakukan penyesuaian notifikasi saat aktivasi khusus
prerequisite item.
</t>
  </si>
  <si>
    <t>2770/MK.05/EN-01/I/2023</t>
  </si>
  <si>
    <t>RFI Program Undi Undi Hepi Q1 2023 Periode 1</t>
  </si>
  <si>
    <t>0086/MK.05/BE-05/I/2023</t>
  </si>
  <si>
    <t>Laporan Hasil Inspeksi (ITR) Program Undi Undi Hepi Q1 2023 Periode 1
(2770/MK.05/EN-01/I/2023)</t>
  </si>
  <si>
    <t>Pengumuman pemenang Undi Undi Hepi weekly direvisi menjadi 15 Februari
2023</t>
  </si>
  <si>
    <t>0002/MK.05/PU-53/I/2023</t>
  </si>
  <si>
    <t>Permohonan Bantuan Implementasi Program Undi Undi Hepi Q1 2023</t>
  </si>
  <si>
    <t>0015/MK.05/BE-32/I/2023</t>
  </si>
  <si>
    <t xml:space="preserve">RFS Perubahan User Journey Distribusi DG Voucher </t>
  </si>
  <si>
    <t>0106/MK.05/BE-05/II/2023</t>
  </si>
  <si>
    <t>Status Kesiapan Komersial (RFC) Perubahan User Journey Distribusi DG
Voucher (0015/MK.05/BE-32/I/2023)</t>
  </si>
  <si>
    <t>Scope testing adalah terbatas pada mekanisme redeem voucher yang
baru menggunakan item dummy untuk mendapatkan link redeem
voucher dan akan disesuaikan saat live.
Dilakukan proses manual callback untuk menampilkan halaman status
pembayaran.
Tagihan postpaid bertambah belum termasuk PPN 11%</t>
  </si>
  <si>
    <t>0001/MK.05/ML-25/I/2023</t>
  </si>
  <si>
    <t xml:space="preserve"> Permohonan Perubahan User Journey
Distribusi DG Voucher bonus Paket GamesMAX</t>
  </si>
  <si>
    <t>0016/MK.05/BE-32/I/2023</t>
  </si>
  <si>
    <t>RFI Implementasi dan Reupload Aplikasi Dunia Games Android di Google Play</t>
  </si>
  <si>
    <t>0134/MK.05/BE-05/II/2023</t>
  </si>
  <si>
    <t>Laporan Hasil Inspeksi (ITR) Implementasi dan Reupload Aplikasi Dunia
Games Android di Google Play (0016/MK.05/BE-32/I/2023)</t>
  </si>
  <si>
    <t>Pilihan Denom saat Topup DG Ring melalui Aplikasi dunia games belum
tersedia
Pembelian item menggunakan DG Ring melalui Aplikasi dunia games belum
tersedia</t>
  </si>
  <si>
    <t>0263/MK.05/ML-02/XII/2022</t>
  </si>
  <si>
    <t>Permohonan Pengembangan dan Konfigurasi Aplikasi Dunia Games
(Google Play)</t>
  </si>
  <si>
    <t>0010/MK.05/BE-42/I/2023</t>
  </si>
  <si>
    <t>Pemberitahuan Ready for Service (RFS) Fitur Aplikasi MyTelkomsel v6.17 - Android - Revisi</t>
  </si>
  <si>
    <t>0100/MK.05/BE-05/II/2023</t>
  </si>
  <si>
    <t>Status Kesiapan Komersial (RFC) Fitur Aplikasi MyTelkomsel v6.17 -
Android (0010/MK.05/BE-42/I/2023)</t>
  </si>
  <si>
    <t>Add On Package:
Paket utama dan add on paket belum diterima meskipun
sudah purchase dan balance berkurang (hanya terjadi ketika
balance customer kurang dari dua kali total harga paket.
Target Fixing: 02 Feb 2023; Level: High; PIC: IT ESB Team.
Maksimal pembelian paket add on sebanyak 2 item, dan gagal
ketika menambahkan item ke-3. Target Fixing: 02 Feb 2023;
Level: High; PIC: IT ESB Team.
Add on paket belum muncul pada menu paket dan
berlangganan. Target Fixing: Next Sprint 65; Level: Medium;
PIC: BSM Dev.
Feature add on akan dibuka komersial setelah dilakukan
testing terpisah terkait end to end pembelian product add on
dengan payment balance maupun fintech.
New User Benefit Journey – My Rewards: Dilakukan akses my
reward melalui deep link untuk melihat status reward dan akan
dilakukan penyesuaian menu my reward saat live.
MyTelkomsel Mission: Dilakukan pengetesan mission sesuai
dengan mission yang tersedia.
Tnps Enhancement: Akan dilakukan penyesuaian judul reward
yang ada pada halaman HVC sesuai reward tier saat live.
Keaslian E-Nodin ini dapat diperiksa
dengan memindai (scan) gambar QR
Code di sebelah kiri
Page Number 2 of 3
Resolution Network: Diperlukan penyesuaian Pop up maupun wording saat
customer menggunakan jaringan non telkomsel, change APN, maupun
kategori video streaming setelah check network. Target Fixing: Next
Backlog; Level: Low; PIC: BSM Dev.</t>
  </si>
  <si>
    <t>Permohonan
Development Fitur MyTelkomsel App Sprint 59 - 61.</t>
  </si>
  <si>
    <t>0013/MK.05/BE-42/I/2023</t>
  </si>
  <si>
    <t>Pemberitahuan Ready for Service (RFS) Fitur NARU Milestone 2022 pada MyTelkomsel Web</t>
  </si>
  <si>
    <t>0011/MK.05/BE-42/I/2023</t>
  </si>
  <si>
    <t>Pemberitahuan Ready for Service (RFS) Fitur Aplikasi MyTelkomsel v6.17 - iOS - Revisi</t>
  </si>
  <si>
    <t>0101/MK.05/BE-05/II/2023</t>
  </si>
  <si>
    <t>Status Kesiapan Komersial (RFC) Fitur Aplikasi MyTelkomsel v6.17 - iOS
(0011/MK.05/BE-42/I/2023)</t>
  </si>
  <si>
    <t>Add On Package:
Paket utama dan add on paket belum diterima meskipun
sudah purchase dan balance berkurang (hanya terjadi ketika
balance customer kurang dari dua kali total harga paket).
Target Fixing: 02 Feb 2023; Level: High; PIC: IT ESB Team.
Maksimal pembelian paket add on sebanyak 2 item, dan gagal
ketika menambahkan item ke-3. Target Fixing: 02 Feb 2023;
Level: High; PIC: IT ESB Team.
Add on paket belum muncul pada menu paket dan
berlangganan. Target Fixing: Next Sprint 65; Level: Medium;
PIC: BSM Dev.
Feature add on akan dibuka komersial setelah dilakukan
testing terpisah terkait end to end pembelian product add on
dengan payment balance maupun fintech.
New User Benefit Journey – My Rewards: Dilakukan akses my
reward melalui deeplink untuk meilihat status reward dan akan
dilakukan penyesuaian menu my reward saat live.
MyTelkomsel Mission :
Keaslian E-Nodin ini dapat diperiksa
dengan memindai (scan) gambar QR
Code di sebelah kiri
Page Number 2 of 3
Dilakukan pengetesan mission sesuai dengan mission yang
tersedia
Diperlukan penyesuaian Pop up entry on dashboard untuk
telkomsel mission.
Tnps Enhancement :
Akan dilakukan penyesuaian judul reward yang ada pada
halaman HVC sesuai reward tier saat live.
Halaman TNSP belum muncul setelah dilakukan claim reward
pada halaman HVC. Target Fixing: Next Backlog; Level: Low;
PIC: BSM Dev</t>
  </si>
  <si>
    <t>0012/MK.05/BE-42/I/2023</t>
  </si>
  <si>
    <t>Request for Inspection (RFI) MyTelkomsel Web – My Package</t>
  </si>
  <si>
    <t>0018/MK.05/BE-23/I/2023</t>
  </si>
  <si>
    <t>Pemberitahuan RFI Implementasi Surprise Deals Orbit 25-27 Januari 2023</t>
  </si>
  <si>
    <t>0069/MK.05/BE-05/I/2023</t>
  </si>
  <si>
    <t>Laporan Hasil Inspeksi (ITR) Pemberitahuan Implementasi Surprise Deals
Orbit 25-27 Januari 2023 (0018/MK.05/BE-23/I/2023)</t>
  </si>
  <si>
    <t>2524/IS.01/EN-01/I/2023</t>
  </si>
  <si>
    <t>Permohonan Implementasi Product Surprise Deal dan Refreshment
Whitelist Surprisel Deal Telkomsel Orbit Periode Januari 2023</t>
  </si>
  <si>
    <t>0014/MK.05/BE-42/I/2023</t>
  </si>
  <si>
    <t>Request for Inspection (RFI) MyOrbit – My Package</t>
  </si>
  <si>
    <t>0115/MK.05/BE-05/II/2023</t>
  </si>
  <si>
    <t>Laporan Hasil Inspeksi (ITR) MyOrbit – My Package (0014/MK.05/BE_x0002_42/I/2023)</t>
  </si>
  <si>
    <t>2952/MK.05/EN-01/I/2023</t>
  </si>
  <si>
    <t>Ready for Service (RFS) Implementasi Capability Pricing by LOS Digicore</t>
  </si>
  <si>
    <t>Tidak	bisa	aktivasi	paket	.</t>
  </si>
  <si>
    <t>2956/MK.05/EN-01/I/2023</t>
  </si>
  <si>
    <t>Request for Inspection (RFI)Permohonan Implementasi Adjustment Kuota Combo Sakti Unlimited Monthly &amp; Combo Sakti Max Monthly (1003/MK.06/EN-01/I/2023)</t>
  </si>
  <si>
    <t>0124/MK.05/BE-05/II/2023</t>
  </si>
  <si>
    <t>Laporan Hasil Inspeksi (ITR) Permohonan Implementasi Adjustment Kuota
Combo Sakti Monthly &amp; Combo Sakti Max Monthly (1003/MK.06/EN_x0002_01/I/2023)(2956/MK.05/EN-01/I/2023)</t>
  </si>
  <si>
    <t>Notes Perlu dilakukan update Commercial Name Paket 19GB (BID 33676) channel
Digipos (tercantum Combo Sakti Max 17.5GB 30 hari)</t>
  </si>
  <si>
    <t>3009/MK.05/EN-01/I/2023</t>
  </si>
  <si>
    <t>Ready for Service (RFS) Implementasi Development Paket Monbal Validity 10 Hari (BO_2874/MK.01/EN-01/I/2023)</t>
  </si>
  <si>
    <t>0088/MK.05/BE-05/I/2023</t>
  </si>
  <si>
    <t>Status Kesiapan Komersial (RFC) Implementasi Development Paket
Monbal Validity 10 Hari (3009/MK.05/EN-01/I/2023)</t>
  </si>
  <si>
    <t>Menggunakan 1 kali purchase counter dalam 1 period.</t>
  </si>
  <si>
    <t>2874/MK.01/EN-01/I/2023</t>
  </si>
  <si>
    <t>Permohonan Development Paket Monbal Validity 10 Hari</t>
  </si>
  <si>
    <t>0013/MK.05/BE-24/I/2023</t>
  </si>
  <si>
    <t>RFI Test untuk Moving White-List Free Bucket MyTelkomsel in 200MB Bucket</t>
  </si>
  <si>
    <t>0096/MK.05/BE-05/II/2023</t>
  </si>
  <si>
    <t>Laporan Hasil Inspeksi (ITR) Moving White-List Free Bucket MyTelkomsel
in 200MB Bucket (0013/MK.05/BE-24/I/2023)</t>
  </si>
  <si>
    <t>0012/MK.01/CJ-01/VII/2022</t>
  </si>
  <si>
    <t>Permohonan Implementasi Improvement Free Access MyTelkomsel</t>
  </si>
  <si>
    <t>Vice President Customer Journey and Digital Experience</t>
  </si>
  <si>
    <t>Danang Andrianto</t>
  </si>
  <si>
    <t>0019/MK.05/BE-32/I/2023</t>
  </si>
  <si>
    <t>RFI Dunia Games Flash Sale BQSV (MLBB 154+16 Diamond)</t>
  </si>
  <si>
    <t>0097/MK.05/BE-05/II/2023</t>
  </si>
  <si>
    <t>Laporan Hasil Inspeksi (ITR) Dunia Games Flash Sale BQSV (MLBB
154+16 Diamond) (0019/MK.05/BE-32/I/2023)</t>
  </si>
  <si>
    <t>0022/MK.05/ML-02/I/2023</t>
  </si>
  <si>
    <t>Permohonan Konfigurasi
Flash Sale Bonus BQSV di Dunia Games.</t>
  </si>
  <si>
    <t>0020/MK.05/BE-32/I/2023</t>
  </si>
  <si>
    <t>RFS Paket Bundling GameQoo (Channel OMNI)</t>
  </si>
  <si>
    <t>0145/MK.05/BE-05/II/2023</t>
  </si>
  <si>
    <t>Status Kesiapan Komersial (RFC) Paket Bundling GameQoo (Channel
OMNI) (0020/MK.05/BE-32/I/2023)</t>
  </si>
  <si>
    <t>Disarankan untuk dilakukan penambahan kode reservasi pada
notifikasi sukses paket.</t>
  </si>
  <si>
    <t>Implementasi Paket
Bundling Cloud Gaming gameQoo.</t>
  </si>
  <si>
    <t>0021/MK.05/BE-32/I/2023</t>
  </si>
  <si>
    <t>RFS Direct Charging Digipos (Garena Shell)</t>
  </si>
  <si>
    <t>• Pulsa yang tercharge belum 
sesuai
• Kode voucher didapat di #RS 
number bukan #B
• Pada #B tidak mendapat 
notifikasi apapun</t>
  </si>
  <si>
    <t>0003/MK.05/ML-02/I/2023</t>
  </si>
  <si>
    <t>Permohonan Pembukaan Direct Charging Item Garena Shell di Digipos</t>
  </si>
  <si>
    <t>0004/MK.05/BE-43/I/2023</t>
  </si>
  <si>
    <t>Pemberitahuan RFS Data Reward BQSV BTL Campaign(1)</t>
  </si>
  <si>
    <t>0095/MK.05/BE-05/II/2023</t>
  </si>
  <si>
    <t>Status Kesiapan Komersial (RFC) Data Reward BQSV BTL Campaign(1)
(0004/MK.05/BE-43/I/2023)</t>
  </si>
  <si>
    <t>Untuk eligible purchase counter akan di handle oleh PES saat live.</t>
  </si>
  <si>
    <t xml:space="preserve">0001/MK.05/ML-27/I/2023 </t>
  </si>
  <si>
    <t>Permohonan Pengembangan Produk BQSV untuk Program Dunia Games
Bonus Data All Net (UMB)</t>
  </si>
  <si>
    <t>0022/MK.05/BE-32/I/2023</t>
  </si>
  <si>
    <t>RFS New Denom Flash Sale Weekend Deal (January 2023)</t>
  </si>
  <si>
    <t>0118/MK.05/BE-05/II/2023</t>
  </si>
  <si>
    <t>0010/MK.05/ML-02/I/2023</t>
  </si>
  <si>
    <t>Permohonan Konfigurasi Program New Weekend Deal di Dunia Games</t>
  </si>
  <si>
    <t>0022/MK.05/BE-33/I/2023</t>
  </si>
  <si>
    <t>Pemberitahuan RFS untuk Reminder SMS Notification Transfer Kuota DPI pada profil OMG, GamesMAX, dan VideoMAX</t>
  </si>
  <si>
    <t>0179/MK.05/ML-01/XII/2022</t>
  </si>
  <si>
    <t>Permohonan Support Development SMS Notification Transfer Kuota DPI</t>
  </si>
  <si>
    <t>3261/MK.05/EN-01/I/2023</t>
  </si>
  <si>
    <t>Ready for Service (RFS) Implementasi ANPS Opt Out Capability via UMB (BO_3704/MK.05/EN-01/II/2022)</t>
  </si>
  <si>
    <t>0105/MK.05/BE-05/II/2023</t>
  </si>
  <si>
    <t>Status Kesiapan Komersial (RFC) Implementasi ANPS Opt Out Capability
via UMB (3261/MK.05/EN-01/I/2023)</t>
  </si>
  <si>
    <t>Permohonan Implementasi UMB Opt
Out ANPS &amp; Direct UMB Check Price Plan</t>
  </si>
  <si>
    <t>Manager Fortress Market - HVC Engagement and Retention Sumatera and
Pamasuka</t>
  </si>
  <si>
    <t>3271/MK.05/EN-01/I/2023</t>
  </si>
  <si>
    <t>Ready for Service (RFS) Implementasi Activation based on Lacci Group Capability Phase 1 (BO_6110/MK.05/EN-01/X/2022)</t>
  </si>
  <si>
    <t>0107/MK.05/BE-05/II/2023</t>
  </si>
  <si>
    <t>Status Kesiapan Komersial (RFC) Implementasi Activation based on Lacci
Group Capability Phase 1 (3271/MK.05/EN-01/I/2023)</t>
  </si>
  <si>
    <t>Akan dilakukan penyesuaian deskripsi paket dan
T&amp;C pada saat live
Beberapa paket dilakukan pengetesan dengan
FUT Simulator
Scope pengetesan terbatas pada logic activation
logic untuk POI kecamatan dan menggunakan
data dummy, untuk mekanisme journey consume
akan dilakukan testing terpisah.
Disarankan dilakukan masking profile kuota POI
kecamatan pada saat live.</t>
  </si>
  <si>
    <t>6110/MK.05/EN-01/X/2022</t>
  </si>
  <si>
    <t>Permohonan Development
Activation and Quota Consume Based on Lacci Group Capability</t>
  </si>
  <si>
    <t>3268/MK.05/EN-01/I/2023</t>
  </si>
  <si>
    <t>Request for Inspection (RFI) Implementasi Ekspansi E-Voucher 2 GB 30 Hari Area 3 (BO_3246/MK.05/EN-01/I/2023)</t>
  </si>
  <si>
    <t>3246/MK.05/EN-01/I/2023</t>
  </si>
  <si>
    <t>Permohonan Implementasi Ekspansi E-Voucher 2GB/30hari Area 3</t>
  </si>
  <si>
    <t>General Manager Prepaid Consumer Area Jawa Bali</t>
  </si>
  <si>
    <t>Mochamad Drajat Syawaluddin</t>
  </si>
  <si>
    <t>3302/MK.05/EN-01/I/2023</t>
  </si>
  <si>
    <t>Pemberitahuan RFS Revisi Implementasi Pembelian Paket RoaMAX Umroh Bundling Admedika Takaful 12 dan 17 Hari (7332/IC.01/EN-01/VI/2022)</t>
  </si>
  <si>
    <t>Ok with Notes</t>
  </si>
  <si>
    <t>0103/MK.05/BE-05/II/2023</t>
  </si>
  <si>
    <t>Status Kesiapan Komersial (RFC) Pembelian Paket RoaMAX Umroh
Bundling Admedika Takaful 12 dan 17 Hari (3302/MK.05/EN-01/I/2023)</t>
  </si>
  <si>
    <t>Akan dilakukan penyesuaian deskripsi paket dan T&amp;C pada saat
live.
Beberapa paket dilakukan pengetesan dengan FUT Simulator.</t>
  </si>
  <si>
    <t>3290/MK.05/EN-01/I/2023</t>
  </si>
  <si>
    <t>Request for Inspection (RFI) Penambahan SegmentID untuk CVM Multisim period January 2023 (3105/MK.05/EN-01/I/2023)</t>
  </si>
  <si>
    <t>0110/MK.05/BE-05/II/2023</t>
  </si>
  <si>
    <t>Laporan Hasil Inspeksi (ITR) Penambahan SegmentID untuk CVM Multisim
period January 2023 (3290/MK.05/EN-01/I/2023)</t>
  </si>
  <si>
    <t>3105/MK.05/EN-01/I/2023</t>
  </si>
  <si>
    <t>Penambahan SegmentIDvuntuk CVM Multisim period January 2023</t>
  </si>
  <si>
    <t>0024/MK.05/BE-32/I/2023</t>
  </si>
  <si>
    <t>RFS Lanjutan Produk Pulsa Darurat Layanan Loan Playstore</t>
  </si>
  <si>
    <t>0135/MK.05/BE-05/II/2023</t>
  </si>
  <si>
    <t>Status Kesiapan Komersial (RFC) Produk Pulsa Darurat Layanan Loan
Playstore (0024/MK.05/BE-32/I/2023)</t>
  </si>
  <si>
    <t>Permohonan Pengembangan Produk Pulsa Darurat
Untuk Layanan Loan Playstore</t>
  </si>
  <si>
    <t>0023/MK.05/BE-32/I/2023</t>
  </si>
  <si>
    <t>RFI Landing Page DG Savage</t>
  </si>
  <si>
    <t>0114/MK.05/BE-05/II/2023</t>
  </si>
  <si>
    <t>Laporan Hasil Inspeksi (ITR) Landing Page DG Savage (0023/MK.05/BE_x0002_32/I/2023 )</t>
  </si>
  <si>
    <t>0247/MK.05/ML-02/XI/2022</t>
  </si>
  <si>
    <t>Permohonan Konfigurasi
Landing Page Program Dunia Games Savage.</t>
  </si>
  <si>
    <t>3413/MK.05/EN-01/I/2023</t>
  </si>
  <si>
    <t>Request for Inspection (RFI) Permohonan Implementasi Price Adjusment Low Deno Package Acquisition (3344/MK.05/EN-01/I/2023)</t>
  </si>
  <si>
    <t>0138/MK.05/BE-05/II/2023</t>
  </si>
  <si>
    <t>Laporan Hasil Inspeksi (ITR) Permohonan Implementasi Price Adjusment
Low Deno Package Acquisition (3413/MK.05/EN-01/I/2023)</t>
  </si>
  <si>
    <t>Belum terdapat transaksi untuk BID 00055298, 00048568, 00048571 dan
00055299 dalam periode 1-9 Feb 2023 sehingga testing dilakukan dengan
menggunakan FUT Simulator.</t>
  </si>
  <si>
    <t>3344/MK.05/EN-01/I/2023</t>
  </si>
  <si>
    <t>Permohonan Implementasi Price Adjusment Low Deno Package
Acquisition</t>
  </si>
  <si>
    <t>3411/MK.05/EN-01/I/2023</t>
  </si>
  <si>
    <t>Request for Inspection (RFI) Permohonan Penutupan BID Akuisisi Java &amp; Exjava (3341/MK.05/EN-01/I/2023)</t>
  </si>
  <si>
    <t>0112/MK.05/BE-05/II/2023</t>
  </si>
  <si>
    <t>Laporan Hasil Inspeksi (ITR) Permohonan Penutupan BID Akuisisi Java &amp;
Exjava (3411/MK.05/EN-01/I/2023)</t>
  </si>
  <si>
    <t>3341/MK.05/EN-01/I/2023</t>
  </si>
  <si>
    <t>Permohonan Penutupan BID InternetMAX Low Denom AP ARP Non
Ultimate</t>
  </si>
  <si>
    <t>0023/MK.05/BE-33/I/2023</t>
  </si>
  <si>
    <t>Pemberitahuan RFI untuk Support Konfigurasi Layanan Music &amp; Entertainment W4 Januari 2023</t>
  </si>
  <si>
    <t>0099/MK.05/BE-05/II/2023</t>
  </si>
  <si>
    <t>Laporan Hasil Inspeksi (ITR) Suport Konfigurasi Layanan Music &amp;
Entertainment W4 Januari 2023 (0023/MK.05/BE-33/I/2023)</t>
  </si>
  <si>
    <t>0005/MK.05/ML-64/I/2023</t>
  </si>
  <si>
    <t>Permohonan Pembukaan New SID Layanan GOALY</t>
  </si>
  <si>
    <t>0024/MK.05/BE-33/I/2023</t>
  </si>
  <si>
    <t>Pemberitahuan RFI untuk Support Konfigurasi Layanan VAS Content W4 Januari 2023</t>
  </si>
  <si>
    <t>0116/MK.05/BE-05/II/2023</t>
  </si>
  <si>
    <t>Laporan Hasil Inspeksi (ITR) untuk Support Konfigurasi Layanan VAS
Content W4 Januari 2023 (0024/MK.05/BE-33/I/2023)</t>
  </si>
  <si>
    <t>0027/MK.05/BE-33/I/2023</t>
  </si>
  <si>
    <t>Pemberitahuan RFI SCP Enhancement 2022</t>
  </si>
  <si>
    <t>0006/MK.05/ML-01/I/2022</t>
  </si>
  <si>
    <t>Permohonan Implementasi Layanan Paket Darurat Via Collect Call Reject</t>
  </si>
  <si>
    <t>3474/MK.05/EN-01/I/2023</t>
  </si>
  <si>
    <t>RFI Program Undi Undi Hepi Q1 2023 Periode 2</t>
  </si>
  <si>
    <t>0113/MK.05/BE-05/II/2023</t>
  </si>
  <si>
    <t>Laporan Hasil Inspeksi (ITR) Program Undi Undi Hepi Q1 2023 Periode 2
(3474/MK.05/EN-01/I/2023)</t>
  </si>
  <si>
    <t>Permohonan Bantuan
Implementasi Program Undi Undi Hepi Q1 2023</t>
  </si>
  <si>
    <t>0021/MK.05/BE-23/I/2023</t>
  </si>
  <si>
    <t>Pemberitahuan Ready for Service (RFS) Bonus New IMEI BundlingMAX</t>
  </si>
  <si>
    <t>Permohonan Implementasi Revamp BundlingMAX Portofolio</t>
  </si>
  <si>
    <t>0025/MK.05/BE-32/I/2023</t>
  </si>
  <si>
    <t>RFS Paket Magnet Majamojo (Channel MyTelkomsel)</t>
  </si>
  <si>
    <t>Setelah sukses pembelian, tidak 
mendapatkan bonus kuota
Internet</t>
  </si>
  <si>
    <t>0265/MK.05/ML-02/XII/2022</t>
  </si>
  <si>
    <t>Permohonan Konfigurasi Paket Magnet Majamojo</t>
  </si>
  <si>
    <t>0026/MK.05/BE-32/I/2023</t>
  </si>
  <si>
    <t>RFS Paket Magnet Majamojo (Channel Dunia Games)</t>
  </si>
  <si>
    <t>Paket belum muncul di web Dunia 
Games</t>
  </si>
  <si>
    <t>3584/MK.05/EN-01/II/2023</t>
  </si>
  <si>
    <t>Request for Inspection (RFI) Implementasi End-Date Paket Core Zone Simplification Ex-Java (BO_3433/MK.05/EN-01/I/2023)</t>
  </si>
  <si>
    <t>0111/MK.05/BE-05/II/2023</t>
  </si>
  <si>
    <t>Laporan Hasil Inspeksi (ITR) Implementasi End-Date Paket Core Zone
Simplification Ex-Java (3584/MK.05/EN-01/II/2023)</t>
  </si>
  <si>
    <t>3433/MK.05/EN-01/I/2023</t>
  </si>
  <si>
    <t>Permohonan End-Date Paket Core Zone Simplification Ex-Java</t>
  </si>
  <si>
    <t>3597/MK.05/EN-01/II/2023</t>
  </si>
  <si>
    <t>Request for Inspection (RFI) Permohonan Implementasi Reaktivasi BID Voucher pada Program Rezeki Sakti Ex-Java (3551/MK.06/EN-01/II/2023)</t>
  </si>
  <si>
    <t>0133/MK.05/BE-05/II/2023</t>
  </si>
  <si>
    <t>Laporan Hasil Inspeksi (ITR) Permohonan Implementasi Reaktivasi BID
Voucher pada Program Rezeki Sakti Ex-Java (3597/MK.05/EN-01/II/2023)</t>
  </si>
  <si>
    <t>3551/MK.06/EN-01/II/2023</t>
  </si>
  <si>
    <t>Permohonan Implementasi Reaktivasi BID Voucher pada Program Rezeki
Sakti Ex-Java</t>
  </si>
  <si>
    <t>3616/MK.05/EN-01/II/2023</t>
  </si>
  <si>
    <t>Ready for Service (RFS) Implementasi Permohonan Bantuan Konfigurasi BID untuk IFRS (BO_3493/MK.05/EN-01/I/2023)</t>
  </si>
  <si>
    <t>3493/MK.05/EN-01/I/2023</t>
  </si>
  <si>
    <t>Permohonan Bantuan Konfigurasi BID untuk IFRS</t>
  </si>
  <si>
    <t>0015/MK.05/BE-42/II/2023</t>
  </si>
  <si>
    <t>Pemberitahuan Ready for Service (RFS) WEC PPOB Service - PLN Postpaid</t>
  </si>
  <si>
    <t>0117/MK.05/BE-05/II/2023</t>
  </si>
  <si>
    <t>Status Kesiapan Komersial (RFC) WEC PPOB Service – PLN Postpaid
(0015/MK.05/BE-42/II/2023)</t>
  </si>
  <si>
    <t xml:space="preserve">Disarankan untuk di lakukan penambahan notifikasi sukses pembayaran
(SMS/Email) setelah pembayaran listrik sukses.
Pembayaran hanya bisa dilakukan ketika user akses link/browse via
mobile phone, untuk Dekstop/Web akses belum bisa melakukan
pembayaran via LinkAja.
</t>
  </si>
  <si>
    <t>6388/MK.05/EN-01/XII/2022</t>
  </si>
  <si>
    <t>Permohonan
Development Fitur Web E-Commerce Sprint 37, Sprint 38, dan Sprint 39</t>
  </si>
  <si>
    <t>3657/MK.05/EN-01/II/2023</t>
  </si>
  <si>
    <t>Pemberitahuan RFI Pilot Implementation Voice Online Roaming Postpaid</t>
  </si>
  <si>
    <t>0361/IC.01/EN-01/XI/2021</t>
  </si>
  <si>
    <t>Permintaan Implementasi Online Charging (MOC dan MTC) untuk
Pelanggan Postpaid Roaming</t>
  </si>
  <si>
    <t>0027/MK.05/BE-32/II/2023</t>
  </si>
  <si>
    <t>RFS DG Flash Sale Amazone Prime</t>
  </si>
  <si>
    <t>0008/MK.05/ML-02/I/2023
0017/MK.05/ML-02/I/2023</t>
  </si>
  <si>
    <t xml:space="preserve"> Permohonan Konfigurasi Flash Sale Bonus Langganan Amazon Prime
Video Mobile Edition di Dunia Games
Permohonan Konfigurasi DG Flash Sale Bonus Amazone Prime</t>
  </si>
  <si>
    <t>0028/MK.05/BE-32/II/2023</t>
  </si>
  <si>
    <t>RFI Update Whitelist DPI gameQoo</t>
  </si>
  <si>
    <t>0132/MK.05/BE-05/II/2023</t>
  </si>
  <si>
    <t>Laporan Hasil Inspeksi (ITR) Update Whitelist DPI gameQoo
(0028/MK.05/BE-32/II/2023)</t>
  </si>
  <si>
    <t>0001/MK.05/ML-24/I/2023</t>
  </si>
  <si>
    <t>Update New Public IP dan
Domain untuk Layanan GameQoo</t>
  </si>
  <si>
    <t>Manager Games Publishing</t>
  </si>
  <si>
    <t>Lucky Yogi Egya Sagala</t>
  </si>
  <si>
    <t>0016/MK.05/BE-42/II/2023</t>
  </si>
  <si>
    <t>Pemberitahuan Ready for Service (RFS) Daily Check In Periode 41 - Postpaid</t>
  </si>
  <si>
    <t>0125/MK.05/BE-05/II/2023</t>
  </si>
  <si>
    <t>Status Kesiapan Komersial (RFC) Daily Check In Periode 41 - Postpaid
(0016/MK.05/BE-42/II/2023)</t>
  </si>
  <si>
    <t>Dilakukan proses simulasi counter untuk mendapatkan reward.
Terdapat double notifikasi sms setelah sukses claim Telkomsel POIN
dari sender 777.
Akan dilakukan penyesuaian link claim voucher pada notifikasi SMS,
tampilan snack bar notifikasi Daily Check in, dan informasi program
tanggal DCI saat live.
Diperlukan penyesuaian wording pengurangan 1 POIN pada Pop up
claim reward Telkomsel POIN.
Telco Reward : reward masih berhasil di claimed dengan nomor
yang sudah mencapai batas limit penggunaan (CLS). Target Fixing :
Next Backlog; Level : Medium; PIC : BSM Dev</t>
  </si>
  <si>
    <t>3504/MK.01/EN-01/I/2023</t>
  </si>
  <si>
    <t>Permohonan Konfigurasi dan Testing Program Daily Check In Periode 41</t>
  </si>
  <si>
    <t>0017/MK.05/BE-42/II/2023</t>
  </si>
  <si>
    <t>Pemberitahuan Ready for Service (RFS) Daily Check In Periode 41 - Prepaid</t>
  </si>
  <si>
    <t>0127/MK.05/BE-05/II/2023</t>
  </si>
  <si>
    <t>Status Kesiapan Komersial (RFC) Daily Check In Periode 41 - Prepaid
(0017/MK.05/BE-42/II/2023)</t>
  </si>
  <si>
    <t xml:space="preserve">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
Diperlukan penyesuaian wording pengurangan 1 POIN pada Pop up
claim reward Telkomsel POIN.
</t>
  </si>
  <si>
    <t>0031/MK.05/BE-33/II/2023</t>
  </si>
  <si>
    <t>Pemberitahuan RFS untuk Support Migrasi Layanan Collect Internet channel SMS dan UMB (3185/IS.05/EN-01/I/2023)</t>
  </si>
  <si>
    <t>0008/MK.05/BE-31/II/2023</t>
  </si>
  <si>
    <t>Ready for Service (RFS) Paket Bundling IMEI Video Prepaid</t>
  </si>
  <si>
    <t>3821/MK.05/EN-01/II/2023</t>
  </si>
  <si>
    <t>Pemberitahuan RFI Implementasi Reaktivasi Program Promo Flat Call SLI 007</t>
  </si>
  <si>
    <t>0140/MK.05/BE-05/II/2023</t>
  </si>
  <si>
    <t>Laporan Hasil Inspeksi (ITR) Implementasi Reaktivasi Program Promo Flat
Call SLI 007 (3821/MK.05/EN-01/II/2023)</t>
  </si>
  <si>
    <t>0002/IC.05/MO-02/I/2023</t>
  </si>
  <si>
    <t>Permintaan Re-Aktivasi Ulang Program Promo Flat Call SLI 007</t>
  </si>
  <si>
    <t>3824/MK.05/EN-01/II/2023</t>
  </si>
  <si>
    <t>Pemberitahuan RFI Perubahan Harga Layanan Originasi Internasional dengan Prefix "+" pada layanan Postpaid</t>
  </si>
  <si>
    <t>0139/MK.05/BE-05/II/2023</t>
  </si>
  <si>
    <t>Laporan Hasil Inspeksi (ITR) Perubahan Harga Layanan Originasi
Internasional dengan Prefix "+" pada layanan Postpaid (3824/MK.05/EN_x0002_01/II/2023)</t>
  </si>
  <si>
    <t>Permintaan Perubahan Harga Layanan Originasi Internasional Telkom SLI
007, Telkom Global 01017, Indosat SLI 001 008, VoIP 01019 Gaharu dan VoIP
01018 Atlasat</t>
  </si>
  <si>
    <t>0029/MK.05/BE-32/II/2023</t>
  </si>
  <si>
    <t>RFI Mitigasi Anomali Transaksi OTP di Dunia Games</t>
  </si>
  <si>
    <t>0119/MK.05/BE-05/II/2023</t>
  </si>
  <si>
    <t>Laporan Hasil Inspeksi (ITR) Mitigasi Anomali Transaksi OTP di Dunia
Games (0029/MK.05/BE-32/II/2023)</t>
  </si>
  <si>
    <t>3916/MK.05/EN-01/II/2023</t>
  </si>
  <si>
    <t>Pemberitahuan RFS Aplikasi SmileLoyalty Drop 3A-Part 2 (Program Creation)</t>
  </si>
  <si>
    <t>loyalty</t>
  </si>
  <si>
    <t>0031/MK.05/BE-32/II/2023</t>
  </si>
  <si>
    <t>RFI New DG Voucher Redeem Flow</t>
  </si>
  <si>
    <t>Permohonan Perubahan User Journey Distribusi DG Voucher bonus Paket
GamesMAX</t>
  </si>
  <si>
    <t>0032/MK.05/BE-32/II/2023</t>
  </si>
  <si>
    <t>RFS Flash Sale DG Rings Extra 5%</t>
  </si>
  <si>
    <t>0026/MK.05/ML-02/II/2023</t>
  </si>
  <si>
    <t>Permohonan Konfigurasi DG
Rings Extra 5%</t>
  </si>
  <si>
    <t>0033/MK.05/BE-32/II/2023</t>
  </si>
  <si>
    <t>RFS Konfigurasi Item DG Rings Spending (Phase-3b)</t>
  </si>
  <si>
    <t>0034/MK.05/BE-32/II/2023</t>
  </si>
  <si>
    <t>RFS DG Callback Handler</t>
  </si>
  <si>
    <t>Prepare</t>
  </si>
  <si>
    <t>0002/MK.05/ML-25/I/2023</t>
  </si>
  <si>
    <t>Permohonan Improvement Callback Handling di Dunia Games</t>
  </si>
  <si>
    <t>0028/MK.05/BE-23/II/2023</t>
  </si>
  <si>
    <t>Pemberitahuan Re-Ready for Service (RFS) SMOOA Revamp V2</t>
  </si>
  <si>
    <t>Permohonan Development Alokasi
Kuota Parent Paket Smooa</t>
  </si>
  <si>
    <t>4102/MK.05/EN-01/II/2023</t>
  </si>
  <si>
    <t>Request for Inspection (RFI) PPermohonan Implementasi Price Adjusment Low Deno Package Acquisition Phase 2 ( 3748/MK.05/EN-01/II/2023)</t>
  </si>
  <si>
    <t>0130/MK.05/BE-05/II/2023</t>
  </si>
  <si>
    <t>Laporan Hasil Inspeksi (ITR) Permohonan Implementasi Price Adjusment
Low Deno Package Acquisition Phase 2 (4102/MK.05/EN-01/II/2023)</t>
  </si>
  <si>
    <t>Tidak ada transaksi pembelian dikarenakan BID sudah tidak dijual per 31
Januari 2023. Testing dilakukan melalui FUT Simulator.</t>
  </si>
  <si>
    <t>3748/MK.05/EN-01/II/2023</t>
  </si>
  <si>
    <t>Permohonan Implementasi Price Adjusment Low Deno Package
Acquisition Phase 2</t>
  </si>
  <si>
    <t>0003/MK.05/BE-44/II/2023</t>
  </si>
  <si>
    <t>Permohonan RFI (Ready for Inspection) IVR Robocall - Low Balance Event Enhancement</t>
  </si>
  <si>
    <t>4233/MK.05/EN-01/II/2023</t>
  </si>
  <si>
    <t>Ready for Service (RFS) Permohonan Create BID Acquisition Package 4GB AP Java - Fortress (3561/MK.05/EN-01/II/2023)</t>
  </si>
  <si>
    <t>3561/MK.05/EN-01/II/2023</t>
  </si>
  <si>
    <t>Permohonan Create BID
Acquisition Package 4GB AP Java - Fortress</t>
  </si>
  <si>
    <t>0036/MK.05/BE-32/II/2023</t>
  </si>
  <si>
    <t>RFS Dunia Games Sprint-23 (Web)</t>
  </si>
  <si>
    <t>0219/MK.05/ML-02/XI/2022</t>
  </si>
  <si>
    <t>Permohonan Enhancement
Fitur Reseller Platform, Tournament dan Display Extra Bonus.</t>
  </si>
  <si>
    <t>0037/MK.05/BE-32/II/2023</t>
  </si>
  <si>
    <t>RFS Dunia Games Sprint-23 (Android)</t>
  </si>
  <si>
    <t>0038/MK.05/BE-32/II/2023</t>
  </si>
  <si>
    <t>RFS Flash Sale SeRaMat</t>
  </si>
  <si>
    <t>0143/MK.05/BE-05/II/2023</t>
  </si>
  <si>
    <t>Status Kesiapan Komersial (RFC) Flash Sale SeRaMat (0038/MK.05/BE_x0002_32/II/2023)</t>
  </si>
  <si>
    <t>Dilakukan manual callback untuk menampilkan status pembayaran.
Disarankan untuk dilakukan penyesuaian untuk jumlah sisa stock Flash
Sale sebelum live.
Tagihan bertambah belum termasuk PPN 11%.</t>
  </si>
  <si>
    <t>0031/MK.05/ML-02/II/2023</t>
  </si>
  <si>
    <t>Permohonan Konfigurasi Penambahan Layanan Flash Sale DG</t>
  </si>
  <si>
    <t>4286/MK.05/EN-01/II/2023</t>
  </si>
  <si>
    <t>Ready for Service (RFS) Implementasi TnL Voice Perso on Low Segment di Jawa dan Balinusra - Skenario 1 (BO_4130/MK.05/EN-01/II/2023)</t>
  </si>
  <si>
    <t>0126/MK.05/BE-05/II/2023</t>
  </si>
  <si>
    <t>Status Kesiapan Komersial (RFC) TnL Voice Perso on Low Segment di
Jawa dan Balinusra - Skenario 1 (4286/MK.05/EN-01/II/2023)</t>
  </si>
  <si>
    <t xml:space="preserve">Akan dilakukan penyesuaian deskripsi paket dan T&amp;C pada saat live
Beberapa paket dilakukan pengetesan dengan DIFA (Digital Inspection and FUT
Simulator)
</t>
  </si>
  <si>
    <t>4130/MK.05/EN-01/II/2023</t>
  </si>
  <si>
    <t>Implementasi TnL Voice Perso on Low Segment di Jawa dan Balinusra</t>
  </si>
  <si>
    <t>0033/MK.05/BE-23/II/2023</t>
  </si>
  <si>
    <t>Pemberitahuan RFI Penutupan Payment Method 3rd Party Payment pada Product 4G ATL</t>
  </si>
  <si>
    <t>0131/MK.05/BE-05/II/2023</t>
  </si>
  <si>
    <t>Laporan Hasil Inspeksi (ITR) Penutupan Payment Method 3rd Party
Payment pada Product 4G ATL (0033/MK.05/BE-23/II/2023)</t>
  </si>
  <si>
    <t>Perlu dilakukan perbaikan info harga pada deskripsi paket (harga yang tertera
tidak sesuai)</t>
  </si>
  <si>
    <t>4312/MK.05/EN-01/II/2023</t>
  </si>
  <si>
    <t>Permohonan
Implementasi Perubahan Metode Pembayaran Paket ATL 4G di MyTelkomsel</t>
  </si>
  <si>
    <t>0032/MK.05/BE-23/II/2023</t>
  </si>
  <si>
    <t>Not ready to test : 
Terdapat duplicate Nodin dengan [Nodin No :
0033/MK.05/BE-23/II/2023] perihal Pemberitahuan
RFI Penutupan Payment Method 3
rd Party Payment
pada Product 4G ATL</t>
  </si>
  <si>
    <t>4384/MK.05/EN-01/II/2023</t>
  </si>
  <si>
    <t>RFI Program Undi Undi Hepi Q1 2023 Periode 3</t>
  </si>
  <si>
    <t>0137/MK.05/BE-05/II/2023</t>
  </si>
  <si>
    <t>Laporan Hasil Inspeksi (ITR) Program Undi Undi Hepi Q1 2023 Periode 3
(4384/MK.05/EN-01/II/2023)</t>
  </si>
  <si>
    <t>4388/MK.05/EN-01/II/2023</t>
  </si>
  <si>
    <t>RFI Post Activity Perbaikan Proses Perhitungan Telkomsel Poin (Deployment Fixing 07 Februari 2023)</t>
  </si>
  <si>
    <t>0144/MK.05/BE-05/II/2023</t>
  </si>
  <si>
    <t>Laporan Hasil Inspeksi (ITR) Post Activity Perbaikan Proses Perhitungan
Telkomsel Poin (Deployment Fixing 07 Februari 2023)(4388/MK.05/EN_x0002_01/II/2023)</t>
  </si>
  <si>
    <t>4391/MK.05/EN-01/II/2023</t>
  </si>
  <si>
    <t xml:space="preserve">Request for Inspection (RFI) Implementasi Price Harmonization Voice Pareto Package Q1 2023 (BO_4350/MK.05/EN-01/II/2023) </t>
  </si>
  <si>
    <t>4350/MK.05/EN-01/II/2023</t>
  </si>
  <si>
    <t>Implementasi Price
Harmonization Voice Pareto Package Q1 2023</t>
  </si>
  <si>
    <t>4536/MK.05/EN-01/II/2023</t>
  </si>
  <si>
    <t>Pemberitahuan RFI Perubahan Penyesuaian Package Name dan Allowance pada Notifikasi Paket International Roaming - Phase 1 (0002/MK.05/MO-03/II/2023)</t>
  </si>
  <si>
    <t>0002/MK.05/MO-03/II/2023</t>
  </si>
  <si>
    <t>Permohonan
Penyesuaian Package Name dan Allowance pada Notifikasi Paket International Roaming</t>
  </si>
  <si>
    <t>4592/MK.05/EN-01/II/2023</t>
  </si>
  <si>
    <t>Request for Inspection (RFI)Permohonan Implementasi Price Adjusment Low Deno Package Acquisition Phase 3 (3748/MK.05/EN-01/II/2023)</t>
  </si>
  <si>
    <t>4670/MK.05/EN-01/II/2023</t>
  </si>
  <si>
    <t>Ready for Service (RFS) Implementasi TnL Voice Perso on Low Segment di Jawa dan Balinusra - Skenario 2 (BO_4130/MK.05/EN-01/II/2023)</t>
  </si>
  <si>
    <t>0148/MK.05/BE-05/II/2023</t>
  </si>
  <si>
    <t>Implementasi TnL
Voice Perso on Low Segment di Jawa dan Balinusra</t>
  </si>
  <si>
    <t>0020/MK.05/BE-24/II/2023</t>
  </si>
  <si>
    <t>RFI Test untuk Implementasi Perubahan Price Plan Tujuan Reaktivasi menjadi PP Telkomsel Prepaid 0K</t>
  </si>
  <si>
    <t>0142/MK.05/BE-05/II/2023</t>
  </si>
  <si>
    <t>Laporan Hasil Inspeksi (ITR) Implementasi Perubahan Price Plan Tujuan
Reaktivasi menjadi PP Telkomsel Prepaid 0K (0020/MK.05/BE-24/II/2023)</t>
  </si>
  <si>
    <t>3090/MK.03/EN-01/I/2023</t>
  </si>
  <si>
    <t>Perubahan Price Plan untuk Reaktivasi PraBayar</t>
  </si>
  <si>
    <t>4673/MK.05/EN-01/II/2023</t>
  </si>
  <si>
    <t>Request for Inspection (RFI) Permohonan Implementasi Penyesuaian Harga BID WL Dynamic Acquisition InternetMAX Lite 3GB (4618/MK.05/EN-01/II/2023)</t>
  </si>
  <si>
    <t>4618/MK.05/EN-01/II/2023</t>
  </si>
  <si>
    <t>Permohonan Implementasi Penyesuaian Harga BID WL Dynamic
Acquisition InternetMAX Lite 3GB</t>
  </si>
  <si>
    <t>Pj. Manager Prepaid Customer Acquisition Pamasuka</t>
  </si>
  <si>
    <t>Kristoffel C. Pandiangan</t>
  </si>
  <si>
    <t>4694/MK.05/EN-01/II/2023</t>
  </si>
  <si>
    <t>Pemberitahuan RFS Revamp Paket RoaMAX 2023 Single Country 7 Days (0003/MK.05/MO-03/II/2023)</t>
  </si>
  <si>
    <t>0003/MK.05/MO-03/II/2023</t>
  </si>
  <si>
    <t>Permohonan Revamp Paket RoaMAX 2023</t>
  </si>
  <si>
    <t>0010/MK.05/BE-31/II/2023</t>
  </si>
  <si>
    <t>Ready for Service (RFS) Produk Vision+ Sport dan Premium</t>
  </si>
  <si>
    <t>0181/MK.05/ML-01/XII/2022</t>
  </si>
  <si>
    <t>Permohonan
Pengembangan Produk Vision+ Sport dan Premium</t>
  </si>
  <si>
    <t>0035/MK.05/BE-23/II/2023</t>
  </si>
  <si>
    <t>Permohonan Bantuan Testing BundlingMAX Modern Channel</t>
  </si>
  <si>
    <t>4899/MK.05/EN-01/II/2023</t>
  </si>
  <si>
    <t>Pemberitahuan RFI New Surprise Deal Package Telkomsel HALO 14 dan 15 Feb 2023</t>
  </si>
  <si>
    <t>4857/MK.05/EN-01/II/2023</t>
  </si>
  <si>
    <t>Permohonan Support Activity Surprise Deal Februari 2023</t>
  </si>
  <si>
    <t>4932/MK.05/EN-01/II/2023</t>
  </si>
  <si>
    <t>Request for Service (RFS) Permohonan Implementasi Improvement Internet Sakti Weekly Zona Fortress (4837/MK.05/EN-01/II/2023)</t>
  </si>
  <si>
    <t>4837/MK.05/EN-01/II/2023</t>
  </si>
  <si>
    <t>Permohonan Implementasi Improvement Combo Sakti Unlimited Monthly
dan Internet Sakti Weekly Zona Fortress</t>
  </si>
  <si>
    <t>4933/MK.05/EN-01/II/2023</t>
  </si>
  <si>
    <t>Request for Inspection (RFI) Add New Segment for Combo UL Weekly (4837/MK.05/EN-01/II/2023)</t>
  </si>
  <si>
    <t>0011/MK.05/BE-31/II/2023</t>
  </si>
  <si>
    <t>Ready for Service (RFS) Produk Video Promo Februari 2023</t>
  </si>
  <si>
    <t>0012/MK.05/ML-04/II/2023</t>
  </si>
  <si>
    <t xml:space="preserve"> (Update) Permohonan Pengembangan Produk Video Promo Februari 2023</t>
  </si>
  <si>
    <t>5003/MK.05/EN-01/II/2023</t>
  </si>
  <si>
    <t>Pemberitahuan RFS Program Mendadak Hepi Februari 2023</t>
  </si>
  <si>
    <t>4327/MK.05/EN-01/II/2023</t>
  </si>
  <si>
    <t>Permohonan Bantuan
Implementasi Program Mendadak Hepi Februari 2023</t>
  </si>
  <si>
    <t>5009/MK.05/EN-01/II/2023</t>
  </si>
  <si>
    <t>Ready for Service (RFS) Implementasi TnL Core Retention BQSV (BO_4403/MK.05/EN-01/II/2023)</t>
  </si>
  <si>
    <t>4403/MK.05/EN-01/II/2023</t>
  </si>
  <si>
    <t>Implementasi TnL
Core Retention BQSV</t>
  </si>
  <si>
    <t>5008/MK.05/EN-01/II/2023</t>
  </si>
  <si>
    <t>Request for Inspection (RFI) Implementasi Support Program Test and Learn VoLTE (BO_4555/MK.05/EN-01/II/2023)</t>
  </si>
  <si>
    <t>4555/MK.05/EN-01/II/2023</t>
  </si>
  <si>
    <t>Permohonan
Support Program Test and Learn VoLTE</t>
  </si>
  <si>
    <t>0033/MK.05/BE-33/II/2023</t>
  </si>
  <si>
    <t>Pemberitahuan RFI untuk Reminder SMS Notification Transfer Kuota DPI pada profil OMG, GamesMAX, dan VideoMAX</t>
  </si>
  <si>
    <t>Permohonan Support
Development SMS Notification Transfer Kuota DPI</t>
  </si>
  <si>
    <t>5047/MK.05/EN-01/II/2023</t>
  </si>
  <si>
    <t>Request for Inspection (RFI) Implementasi Surprise Deal 14-15 Februari 2023 (BO_4857/MK.05/EN-01/II/2023)</t>
  </si>
  <si>
    <t>Permohonan
Support Activity Surprise Deal Februari 2023</t>
  </si>
  <si>
    <t>0043/MK.05/BE-32/II/2023</t>
  </si>
  <si>
    <t>RFI Konfigurasi Item Boxing Star di Upoint.ID</t>
  </si>
  <si>
    <t>Permohonan Konfigurasi
Layanan Memories dan Boxing Star Majamojo</t>
  </si>
  <si>
    <t>0044/MK.05/BE-32/II/2023</t>
  </si>
  <si>
    <t>RFI Konfigurasi Item Memories di Upoint.ID</t>
  </si>
  <si>
    <t>Bagas Banyu Biru Banyu Biru</t>
  </si>
  <si>
    <t>29-Nov-22
12-Dec-22</t>
  </si>
  <si>
    <t>NAnisa Harastiti Yuniansari</t>
  </si>
  <si>
    <t>14-Jan-22
27-Jan-22</t>
  </si>
  <si>
    <t>Huawei B628-350 Full Features (Android &amp; iOS):
Dilakukan setup manual untuk menampilkan full feature new modem
dan akan disesuaikan saat live.
Website masih bisa diakses dari beberapa aplikasi browser lain
setelah web filtering di enabled. Target fixing : Next Backlog; Level :
Medium; PIC : BSM Dev.
Orbit FMC (kuota Keluarga):
Scope pengetesan adalah memAnisa Harastikan list bonus kuota keluarga
muncul setelah mengakses banner.
Diperlukan penyesuaian menu “Lihat details” pada halaman
pembayaran aplikasi My Telkomsel.
Diperlukan inspection lebih lanjut untuk process end to end aktivasi
bonus kuota keluarga setelah pembelian modem.</t>
  </si>
  <si>
    <t>0152/MK.05/BE-05/II/2023</t>
  </si>
  <si>
    <t>Status Kesiapan Komersial (RFC) Item Sprint 62 Telkomsel Orbit (iOS)
(0008/MK.05/BE-42/I/2023)</t>
  </si>
  <si>
    <t>Huawei B628-350 Full Features (Android &amp; iOS):
Dilakukan setup manual untuk menampilkan full feature new modem
dan akan disesuaikan saat live.
Riwayat jadwal masih kosong meskipun sudah memiliki beberapa
jadwal penggunaan. Target Fixing: Next backlog; Level : Low; PIC :
BSM Dev.
Orbit FMC (kuota Keluarga):
Scope pengetesan adalah memAnisa Harastikan user jump untuk login My
Telkomsel setelah mengakses banner.
Diperlukan inspection lebih lanjut untuk process end to end aktivasi
bonus kuota keluarga setelah pembelian modem.</t>
  </si>
  <si>
    <t>0180/MK.05/BE-05/II/2023</t>
  </si>
  <si>
    <t>Status Kesiapan Komersial (RFC) MyTelkomsel Journey New Downloader
to Loyalist user (segment 1.1) (0003/MK.05/BE-43/I/2023)</t>
  </si>
  <si>
    <t>Akan dilakukan penyesuaian wording penawaran pada saat live.
Scope pengetesan terbatas pada template journey new downloader, untuk bonus dan
penawaran akan disesuaikan saat live.
Diperlukan inspection end2end saat program sudah live.</t>
  </si>
  <si>
    <t>12-Jan-23
19-Jan-23</t>
  </si>
  <si>
    <t>0171/MK.05/BE-05/II/2023</t>
  </si>
  <si>
    <t>Status Kesiapan Komersial (RFC) Fitur NARU Milestone 2022 pada
MyTelkomsel Web (0013/MK.05/BE-42/I/2023)</t>
  </si>
  <si>
    <t>Menggunakan data dummy untuk menampilkan slide “Milestone End of
Year”.
Akan dilakukan penyesuaian section, pop up pada dashboard, wording
tahun, dan consent milestone saat live.
Diperlukan penyesuaian tampilan slide untuk profile badge “SI RAJIN
UPDATE”.</t>
  </si>
  <si>
    <t>0161/MK.05/BE-05/II/2023</t>
  </si>
  <si>
    <t>Laporan Hasil Inspeksi (ITR) MyTelkomsel Web – My Package
(0012/MK.05/BE-42/I/2023)</t>
  </si>
  <si>
    <t>POSTPAID
Semua paket utama memiliki tombol “ganti paket utama”
User berhasil masuk ke halaman ganti paket utama walaupun kondisi sebelumnya telah
berganti paket utama &lt; 30 hari
Tidak ada notif “Langganan kamu akan di nonaktifkan, setelah itu layanan dari paket ini
masih dapat digunakan hingga akhir periode” Saat akan berhenti berlangganan
Tidak muncul tombol upgrade dan downgrade, hanya muncul tombol unsubscribe saat
kelola berlangganan pada Package Subscription
Tidak ada journey untuk paket terjadwal, untuk scenario ini dilewati (confirm Dev)
Muncul Tombol “package_subscription_manage_button” pada Paket Netflix, seharusnya
hanya “manage” atau “kelola”
Tidak ada paket entertainment yang masuk ke DLS Berlangganan selain Netflix, sehingga
tidak bisa dilakukan pengetesan kelola berlangganan di halaman template
PREPAID
Tidak ada notif “Langganan kamu akan di nonaktifkan, setelah itu layanan dari paket ini
masih dapat digunakan hingga akhir periode” Saat akan berhenti berlangganan
Tidak muncul tombol upgrade dan downgrade, hanya muncul tombol unsubscribe saat
kelola berlangganan pada Package Subscription
Keaslian E-Nodin ini dapat diperiksa
dengan memindai (scan) gambar QR
Code di sebelah kiri
Page Number 2 of 3
Kelola berlangganan Netflix untuk prepaid tidak berhasil masuk ke landing page
Muncul Tombol “package_subscription_manage_button)” pada Paket Netflix, seharusnya hanya “manage”
atau “kelola”
Tidak ada paket entertainment yang masuk ke DLS Berlangganan selain Netflix, sehingga tidak bisa
dilakukan pengetesan kelola berlangganan di halaman template
Khusus untuk IOS, tidak ada tombol berhenti berlangganan pada paket berlanganan</t>
  </si>
  <si>
    <t>Status Kesiapan Komersial (RFC) New Denom Flash Sale Weekend Deal
(January 2023) (0022/MK.05/BE-32/I/2023)</t>
  </si>
  <si>
    <t>Mendapatkan kupon undian dari program campaign lain.
Dilakukan simulate manual untuk program flash sale berakhir dan stock
habis.
Tagihan postpaid bertambah belum termasuk PPN 11%.</t>
  </si>
  <si>
    <t>0155/MK.05/BE-05/II/2023</t>
  </si>
  <si>
    <t>Laporan Hasil Inspeksi (ITR) Implementasi Ekspansi E-Voucher 2 GB 30
Hari Area 3 (3268/MK.05/EN-01/I/2023)</t>
  </si>
  <si>
    <t>Saat melakukan consume data pada 
bonus new IMEI, kuota Internet 
masih tidak berkurang</t>
  </si>
  <si>
    <t>0153/MK.05/BE-05/II/2023</t>
  </si>
  <si>
    <t>Status Kesiapan Komersial (RFC) Implementasi Permohonan Bantuan
Konfigurasi BID untuk IFRS (3616/MK.05/EN-01/II/2023)</t>
  </si>
  <si>
    <t>Akan dilakukan penyesuaian deskripsi, dan T&amp;C paket pada saat live.
Beberapa paket dilakukan pengetesan dengan DIFA (Digital Inspection and FUT
Simulator).</t>
  </si>
  <si>
    <t>Not Success</t>
  </si>
  <si>
    <t>0195/MK.05/BE-05/II/2023</t>
  </si>
  <si>
    <t>Laporan Hasil Inspeksi (ITR) Pilot Implementation Voice Online Roaming
Postpaid (3657/MK.05/EN-01/II/2023)</t>
  </si>
  <si>
    <t>Gagal Call PAYU pada Halo Hybrid Roaming ke Halo VPN dan Halo Cek Domestik
Gagal Call PAYU pada Halo VPN Roaming ke Halo Hybrid dan Halo Cek Domestik
Gagal Call PAYU pada Halo Cek Roaming ke Prepaid Domestik
Tidak terkena tagihan pada MSISDN B saat MTC payu A &amp; B roaming local
Hongkong
Tidak terkena kuota pada MSISDN B saat MTC package Hongkong (A# roaming local,
B# roaming)
Tidak terkena kuota pada MSISDN B saat MTC Package Hongkong(A# domestik, B#
roaming)
MSISDN A Bisa Call dan terkena kuota saat MSISDN B terkena hit CLS saat MTC
payu Forwarding Unconditional (A# domestik, B# roaming, C# domestik)
MSISDN A tidak terkena Tagihan saat Forward Call MTC payu Forwarding
Unconditional (A# domestik, B# roaming, C# domestik)</t>
  </si>
  <si>
    <t>0166/MK.05/BE-05/II/2023</t>
  </si>
  <si>
    <t>Status Kesiapan Komersial (RFC) DG Flash Sale Amazone Primes
(0027/MK.05/BE-32/II/2023)</t>
  </si>
  <si>
    <t>Dilakukan proses manual callback untuk menampilkan halaman
pembayaran berhasil.
Mendapatkan double notifikasi SMS sukses paket Amazon Prime
ketika pembelian item Lords Mobile 355 Diamonds.
Dilakukan setting manual untuk menampilkan stok voucher.</t>
  </si>
  <si>
    <t>16-Jan-23
25-Jan-23</t>
  </si>
  <si>
    <t>0177/MK.05/BE-05/II/2023</t>
  </si>
  <si>
    <t>Status Kesiapan Komersial (RFC) Migrasi Layanan Collect Internet
channel SMS dan UMB ( 0031/MK.05/BE-33/II/2023)</t>
  </si>
  <si>
    <t xml:space="preserve">Diperlukan penyesuaian notifikasi sms saat A# reply SMS dengan
keyword yang tidak sesuai.
Diperlukan inspection test lebih lanjut khususnya utk end2end service
pada saat live.
</t>
  </si>
  <si>
    <t>After aktivasi via mytelkomsel 
preprod dan OS simulator:
mendapatkan notifikasi SMS “Maaf, 
saat ini system kami sedang sibuk” ( 
bonus tidak masuk dan 
pulsa tidak berkurang</t>
  </si>
  <si>
    <t>0196/MK.05/BE-05/II/2023</t>
  </si>
  <si>
    <t>Status Kesiapan Komersial (RFC) Aplikasi SmileLoyalty Drop 3A-Part 2
(Program Creation) (3916/MK.05/EN-01/II/2023)</t>
  </si>
  <si>
    <t>Email Confirmation : Diperlukan penyesuaian saat mengakses magic link untuk
registrasi yang sudah expired.</t>
  </si>
  <si>
    <t>0164/MK.05/BE-05/II/2023</t>
  </si>
  <si>
    <t>Laporan Hasil Inspeksi (ITR) New DG Voucher Redeem Flow
(0031/MK.05/BE-32/II/2023)</t>
  </si>
  <si>
    <t>0197/MK.05/BE-05/II/2023</t>
  </si>
  <si>
    <t>Status Kesiapan Komersial (RFC) Konfigurasi Item DG Rings Spending
(Phase-3b) (0033/MK.05/BE-32/II/2023)</t>
  </si>
  <si>
    <t>Dilakukan simulate callback untuk merubah tampilan status dihalaman
DG pembayaran
Diperlukan penyesuaian tampilan pada detail Boxing Star masih terdapat
karakter (&lt;p&gt; dan &lt;/p&gt;)
Untuk Item XBOX, Scope pengetesan terbatas hanya sampai
mendapatkan kode voucher.
Tagihan bertambah belum termasuk PPN 11%</t>
  </si>
  <si>
    <t>0154/MK.05/BE-05/II/2023</t>
  </si>
  <si>
    <t>Status Kesiapan Komersial (RFC) SMOOA Revamp V2 (0028/MK.05/BE_x0002_23/II/2023)</t>
  </si>
  <si>
    <t>Scope pengetesan adalah memAnisa Harastikan parent dan child number
mendapatkan paket sesuai dengan jenis paket.
Beberapa paket dilakukan pengetesan dengan DIFA (Digital Inspection
and FUT Simulator).
Tagihan masuk pada akun Indihome Telkom.
Diperlukan penyesuaian nama paket yang didapat child pada notifikasi
SMS sukses pembelian berdasarkan jenis paket.
Akan dilakukan fixing pengecekan kuota via UMB pada W3 Feb 2023.</t>
  </si>
  <si>
    <t>0162/MK.05/BE-05/II/2023</t>
  </si>
  <si>
    <t>Laporan Hasil Inspeksi (ITR) IVR Robocall - Low Balance Event
Enhancement (0003/MK.05/BE-44/II/2023)</t>
  </si>
  <si>
    <t>Gagal hit &amp; redeem paket</t>
  </si>
  <si>
    <t>Wisnu Hendro PrAnisa Harastiawan</t>
  </si>
  <si>
    <t>0165/MK.05/BE-05/II/2023</t>
  </si>
  <si>
    <t>Laporan Hasil Inspeksi (ITR) Implementasi Price Harmonization Voice
Pareto Package Q1 2023 (4391/MK.05/EN-01/II/2023)</t>
  </si>
  <si>
    <t>0191/MK.05/BE-05/II/2023</t>
  </si>
  <si>
    <t>Laporan Hasil Inspeksi (ITR) Perubahan Penyesuaian Package Name dan
Allowance pada Notifikasi Paket International Roaming - Phase 1
(4536/MK.05/EN-01/II/2023)</t>
  </si>
  <si>
    <t>0170/MK.05/BE-05/II/2023</t>
  </si>
  <si>
    <t>Laporan Hasil Inspeksi (ITR) Permohonan Implementasi Price Adjusment
Low Deno Package Acquisition Phase 3 (4592/MK.05/EN-01/II/2023)</t>
  </si>
  <si>
    <t xml:space="preserve">Belum terdapat transaksi untuk BID 00055259, 00055260, 00054578 &amp;
00054579 (product belum dijual).
</t>
  </si>
  <si>
    <t>Status Kesiapan Komersial (RFC) Implementasi TnL Voice Perso on Low
Segment di Jawa dan Balinusra - Skenario 2 (4670/MK.05/EN-01/II/2023)</t>
  </si>
  <si>
    <t>Akan dilakukan penyesuaian deskripsi paket dan T&amp;C pada saat live.
Beberapa paket dilakukan pengetesan dengan DIFA (Digital Inspection and FUT
Simulator).</t>
  </si>
  <si>
    <t>0181/MK.05/BE-05/II/2023</t>
  </si>
  <si>
    <t>Laporan Hasil Inspeksi (ITR) Permohonan Implementasi Penyesuaian
Harga BID WL Dynamic Acquistion InternetMAX Lite 3 GB (4673/MK.05/EN_x0002_01/II/2023)</t>
  </si>
  <si>
    <t>0199/MK.05/BE-05/II/2023</t>
  </si>
  <si>
    <t>Status Kesiapan Komersial (RFC) Revamp Paket RoaMAX 2023 Single
Country 7 Days (0003/MK.05/MO-03/II/2023) (4694/MK.05/EN-01/II/2023)</t>
  </si>
  <si>
    <t xml:space="preserve">Beberapa paket dilakukan pengetesan dengan DIFA (Digital
Inspection and FUT Simulator).
Akan dilakukan penyesuaian deskripsi paket dan T&amp;C pada saat
live.
Diperlukan penyesuaian nama paket komersial khusus BID
00035678.
</t>
  </si>
  <si>
    <t>0206/MK.05/BE-05/III/2023</t>
  </si>
  <si>
    <t>Status Kesiapan Komersial (RFC) Produk Vision+ Sport dan Premium
(0010/MK.05/BE-31/II/2023)</t>
  </si>
  <si>
    <t>Akan dilakukan penyesuaian deskripsi, dan T&amp;C paket saat live.
Beberapa paket dilakukan pengetesan dengan DIFA (Digital Inspection
and FUT Simulator).
Tagihan bertambah belum termasuk PPN 11%.
Disarankan untuk dilakukan inspection lebih lanjut khususnya consume
priority kuota DPI pada beberapa zona.</t>
  </si>
  <si>
    <t>0163/MK.05/BE-05/II/2023</t>
  </si>
  <si>
    <t>Laporan Hasil Inspeksi (ITR) New Surprise Deal Package Telkomsel HALO
14 dan 15 Feb 2023 (4899/MK.05/EN-01/II/2023)</t>
  </si>
  <si>
    <t>Paket 31GB tidak muncul di channel UMB pada MSISDN 6281112013010
(ARPU ≤ 20K). On progress investigation by BO and development team</t>
  </si>
  <si>
    <t>0147/MK.05/BE-05/II/2023</t>
  </si>
  <si>
    <t>Status Kesiapan Komersial (RFC) Implementasi Improvement Internet
Sakti Weekly Zona Fortress (4932/MK.05/EN-01/II/2023)</t>
  </si>
  <si>
    <t>0158/MK.05/BE-05/II/2023</t>
  </si>
  <si>
    <t>Laporan Hasil Inspeksi (ITR) Add New Segment for Combo UL Weekly
(4933/MK.05/EN-01/II/2023)</t>
  </si>
  <si>
    <t>0167/MK.05/BE-05/II/2023</t>
  </si>
  <si>
    <t>Status Kesiapan Komersial (RFC) Produk Video Promo Februari 2023
(0011/MK.05/BE-31/II/2023)</t>
  </si>
  <si>
    <t>Beberapa paket dilakukan pengetesan dengan DIFA (Digital Inspection
and FUT Simulator)
Akan dilakukan penyesuaian untuk deskripsi paket dan S&amp;K pada saat
live.
Tagihan bertambah belum termasuk PPN 11%.</t>
  </si>
  <si>
    <t>0146/MK.05/BE-05/II/2023</t>
  </si>
  <si>
    <t>Status Kesiapan Komersial (RFC) Implementasi TnL Core Retention BQSV
(5009/MK.05/EN-01/II/2023)</t>
  </si>
  <si>
    <t>Akan dilakukan penyesuaian deskripsi paket dan T&amp;C pada saat live.
Beberapa paket dilakukan pengetesan dengan DIFA (Digital Inspection
and FUT Simulator).
Terconsume kuota Internet reguler sekitar 1% ketika consume Youtube.</t>
  </si>
  <si>
    <t>0192/MK.05/BE-05/II/2023</t>
  </si>
  <si>
    <t>Laporan Hasil Inspeksi (ITR) Implementasi Support Program Test and
Learn VoLTE (5008/MK.05/EN-01/II/2023)</t>
  </si>
  <si>
    <t xml:space="preserve">Terdapat ketidak konsistenan pada konfirmasi layer pertama “Paket Spesial
Nelpon UNLIMITED AllOpr” dengan layer kedua “Paket Nelpon Sepuasnya
Tsel dan 20 Mnt AllOpr”. On progress follow up by development team and BO. </t>
  </si>
  <si>
    <t>0188/MK.05/BE-05/II/2023</t>
  </si>
  <si>
    <t>Laporan Hasil Inspeksi (ITR) Remider SMS Notification Transfer Kuota DPI
pada Profil OMG, GamesMAX dan VideoMAX (0033/MK.05/BE-33/II/2023)</t>
  </si>
  <si>
    <t>0156/MK.05/BE-05/II/2023</t>
  </si>
  <si>
    <t>Laporan Hasil Inspeksi (ITR) Implementasi Surprise Deal 14-15 Februari
2023 (5047/MK.05/EN-01/II/2023)</t>
  </si>
  <si>
    <t>0174/MK.05/BE-05/II/2023</t>
  </si>
  <si>
    <t>Laporan Hasil Inspeksi (ITR) Konfigurasi Item Boxing Star di Upoint.ID
(0043/MK.05/BE-32/II/2023)</t>
  </si>
  <si>
    <t>Belum terdapat transaksi untuk Boxing Star 1100 Gold</t>
  </si>
  <si>
    <t>0157/MK.05/BE-05/II/2023</t>
  </si>
  <si>
    <t>Laporan Hasil Inspeksi (ITR) Konfigurasi Item Memories di Upoint.ID
(0044/MK.05/BE-32/II/2023)</t>
  </si>
  <si>
    <t>5236/MK.05/EN-01/II/2023</t>
  </si>
  <si>
    <t>Ready for Service (RFS) Implementasi Paket Upstream Non Week Payday in My Telkomsel - Tambahan (BO_5187/MK.05/EN-01/II/2023)</t>
  </si>
  <si>
    <t>0151/MK.05/BE-05/II/2023</t>
  </si>
  <si>
    <t>Status Kesiapan Komersial (RFC) Paket Upstream Non Week Payday in My
Telkomsel - Tambahan (5236/MK.05/EN-01/II/2023)</t>
  </si>
  <si>
    <t>Akan dilakukan penyesuaian deskripsi, T&amp;C, dan nama paket saat live.
Beberapa paket dilakukan pengetesan dengan DIFA (Digital Inspection
and FUT Simulator).
Masih terconsume kuota Youtube lokal kurang lebih 0.2% pada saat
akses aplikasi What’s App Chat.</t>
  </si>
  <si>
    <t>5187/MK.05/EN-01/II/2023</t>
  </si>
  <si>
    <t>Permohonan
Development dan Support Communication Paket Upstream Non Week Payday in My
Telkomsel</t>
  </si>
  <si>
    <t>Manager Prepaid Product GTM Strategy</t>
  </si>
  <si>
    <t>Syamsunil</t>
  </si>
  <si>
    <t>5237/MK.05/EN-01/II/2023</t>
  </si>
  <si>
    <t>Ready for Service (RFS) Implementasi Activation based on Lacci Group Capability Ultimate Phase 1 (BO_6110/MK.05/EN-01/X/2022)</t>
  </si>
  <si>
    <t>0198/MK.05/BE-05/II/2023</t>
  </si>
  <si>
    <t>Status Kesiapan Komersial (RFC) Implementasi Activation based on Lacci
Group Capability Ultimate Phase 1 (5237/MK.05/EN-01/II/2023)</t>
  </si>
  <si>
    <t>Akan dilakukan penyesuaian deskripsi, dan T&amp;C paket saat live.
Beberapa paket dilakukan pengetesan dengan DIFA (Digital Inspection and FUT
Simulator).
Activation: Paket berpotensi tidak muncul atau tidak eligible untuk dibeli ketika LAC_x0002_CI pelanggan tidak update pada whitelist SCV.
Consume:
Akses internet regular berpotensi terconsume kuota non-POI maupun PAYU
ketika LAC-CI pelanggan tidak update pada whitelist.
Masih terconsume kuota internet national kurang lebih 33% pada saat akses
kuota POI (ex. speed test).
Masih terconsume kuota POI kurang lebih 19 % pada saat akses kuota DPI OMG
(ex. Consume Instagram/Facebook).
Update whitelist LAC-CI masih dilakukan secara manual pada periode tertentu oleh
team dev.
Diperlukan proses inspection lebih lanjut khususnya consume paket POI dengan
paket lainnya pada saat live.
Beberapa notes dan potensi akan complain diatas sudah menjadi menjadi
awareness dan kesepakatan dari Business Owner, Team Development
Keaslian E-Nodin ini dapat diperiksa
dengan memindai (scan) gambar QR
Code di sebelah kiri
Page Number 2 of 3
dan unit terkait sebelum dilakukan proses trial live di pasar.</t>
  </si>
  <si>
    <t>Permohonan Development Activation and Quota Consume Based on Lacci
Group Capability</t>
  </si>
  <si>
    <t>0034/MK.05/BE-33/II/2023</t>
  </si>
  <si>
    <t>Pemberitahuan RFI untuk Support Konfigurasi Layanan VAS Content W1 Februari 2023</t>
  </si>
  <si>
    <t>0168/MK.05/BE-05/II/2023</t>
  </si>
  <si>
    <t>Laporan Hasil Inspeksi (ITR) Support Konfigurasi Layanan VAS Content
W1 Februari 2023 (0034/MK.05/BE-33/II/2023)</t>
  </si>
  <si>
    <t>0035/MK.05/BE-33/II/2023</t>
  </si>
  <si>
    <t>Pemberitahuan RFI untuk Support Konfigurasi Layanan VAS Content W2 Februari 2023</t>
  </si>
  <si>
    <t>0204/MK.05/BE-05/II/2023</t>
  </si>
  <si>
    <t>Laporan Hasil Inspeksi (ITR) Support Konfigurasi Layanan VAS Content
W2 Februari 2023 (0035/MK.05/BE-33/II/2023)</t>
  </si>
  <si>
    <t>0036/MK.05/BE-33/II/2023</t>
  </si>
  <si>
    <t>Pemberitahuan RFI untuk Support Konfigurasi Layanan Music &amp; Entertainment W2 Februari 2023</t>
  </si>
  <si>
    <t>0159/MK.05/BE-05/II/2023</t>
  </si>
  <si>
    <t>Laporan Hasil Inspeksi (ITR) Support Konfigurasi Layanan Music &amp;
Entertainment W2 Februari 2023 (0036/MK.05/BE-33/II/2023)</t>
  </si>
  <si>
    <t>0002/MK.05/ML-64/I/2023</t>
  </si>
  <si>
    <t>Permohonan Penambahan SID Baru Layanan Langit
Musik Premium 30 &amp; 7 Hari Tipe Auto-Renewal di NBP</t>
  </si>
  <si>
    <t>0024/MK.05/BE-24/II/2023</t>
  </si>
  <si>
    <t>RFI Test untuk Implementasi Update IP Address TikTok Q1 2023</t>
  </si>
  <si>
    <t>0169/MK.05/BE-05/II/2023</t>
  </si>
  <si>
    <t>Laporan Hasil Inspeksi (ITR) Test untuk Implementasi Update IP Address
TikTok Q1 2023 (0024/MK.05/BE-24/II/2023)</t>
  </si>
  <si>
    <t>2873/MK.05/EN-01/I/2023</t>
  </si>
  <si>
    <t>Permohonan
Implementasi Update TikTok Zero Rating IP Q1 2023</t>
  </si>
  <si>
    <t>5285/IS.01/EN-01/II/2023</t>
  </si>
  <si>
    <t>Permohonan RFI Purchase Fintech di MyTelkomsel Web Untuk Trial Service UPP</t>
  </si>
  <si>
    <t>0187/MK.05/BE-05/II/2023</t>
  </si>
  <si>
    <t>Laporan Hasil Inspeksi (ITR) Permohonan Purchase Fintech di
MyTelkomsel Web Untuk Trial Service UPP (5285/IS.01/EN-01/II/2023)</t>
  </si>
  <si>
    <t>Mgr. system Integration</t>
  </si>
  <si>
    <t>5296/MK.05/EN-01/II/2023</t>
  </si>
  <si>
    <t>Pemberitahuan RFI Paket Darurat Bencana Banjir Sumbawa Barat HALO</t>
  </si>
  <si>
    <t>0175/MK.05/BE-05/II/2023</t>
  </si>
  <si>
    <t>Laporan Hasil Inspeksi (ITR) Paket Darurat Bencana Banjir Sumbawa Barat
HALO (5296/MK.05/EN-01/II/2023)</t>
  </si>
  <si>
    <t>5271/MK.05/EN-01/II/2023</t>
  </si>
  <si>
    <t>Permohonan Development Paket Darurat Bencana Banjir Sumbawa Barat</t>
  </si>
  <si>
    <t>0021/MK.05/BE-42/II/2023</t>
  </si>
  <si>
    <t>Pemberitahuan Ready for Service (RFS) GoPay Binding on MyTelkomsel</t>
  </si>
  <si>
    <t>4996/MK.05/EN-01/II/2022</t>
  </si>
  <si>
    <t>Permohonan
Development Fitur MyTelkomsel App Sprint 42 dan Web Sprint 33</t>
  </si>
  <si>
    <t>0019/MK.05/BE-42/II/2023</t>
  </si>
  <si>
    <t>Pemberitahuan Ready for Service (RFS) Fitur Aplikasi MyTelkomsel v6.18 - Android</t>
  </si>
  <si>
    <t>0020/MK.05/BE-42/II/2023</t>
  </si>
  <si>
    <t>Pemberitahuan Ready for Service (RFS) Fitur Prepaid Registration pada MyTelkomsel Web</t>
  </si>
  <si>
    <t>2974/MK.05/EN-01/I/2023</t>
  </si>
  <si>
    <t>Permohonan
Development Fitur MyTelkomsel Web Sprint 49, Sprint 50, Sprint 51, Sprint 52, Sprint
53, Sprint 54, Sprint 55, Sprint 56</t>
  </si>
  <si>
    <t>0018/MK.05/BE-42/II/2023</t>
  </si>
  <si>
    <t>Pemberitahuan Ready for Service (RFS) Fitur Aplikasi MyTelkomsel v6.18 - iOS</t>
  </si>
  <si>
    <t>5351/MK.05/EN-01/II/2023</t>
  </si>
  <si>
    <t>RFI Program Undi Undi Hepi Q1 2023 Periode 4</t>
  </si>
  <si>
    <t>0160/MK.05/BE-05/II/2023</t>
  </si>
  <si>
    <t>Laporan Hasil Inspeksi (ITR) Program Undi Undi Hepi Q1 2023 Periode 4
(5351/MK.05/EN-01/II/2023)</t>
  </si>
  <si>
    <t>5384/MK.05/EN-01/II/2023</t>
  </si>
  <si>
    <t>Request for Inspection (RFI) Implementasi Paket Darurat Bencana Banjir Sumbawa Barat (BO_5322/MK.05/EN-01/II/2023)</t>
  </si>
  <si>
    <t>0173/MK.05/BE-05/II/2023</t>
  </si>
  <si>
    <t>Laporan Hasil Inspeksi (ITR) Implementasi Paket Darurat Bencana Banjir
Sumbawa Barat (5384/MK.05/EN-01/II/2023)</t>
  </si>
  <si>
    <t>5322/MK.05/EN-01/II/2023</t>
  </si>
  <si>
    <t>Implementasi Paket
Darurat Bencana Banjir Sumbawa Barat</t>
  </si>
  <si>
    <t>5392/MK.05/EN-01/II/2023</t>
  </si>
  <si>
    <t>Request for Inspection (RFI) Implementasi Rasionalisasi Paket SMS (BO_4133/MK.05/EN-01/II/2023)</t>
  </si>
  <si>
    <t>4133/MK.05/EN-01/II/2023</t>
  </si>
  <si>
    <t>Permohonan
Implementasi Rasionalisasi Paket SMS</t>
  </si>
  <si>
    <t>SMS</t>
  </si>
  <si>
    <t>5450/MK.01/EN-01/II/2023</t>
  </si>
  <si>
    <t>0182/MK.05/BE-05/II/2023</t>
  </si>
  <si>
    <t>Status Kesiapan Komersial (RFC) PSB Web Granular (5450/MK.01/EN_x0002_01/II/2023)</t>
  </si>
  <si>
    <t>Payment hanya dapat dilakukan pada pembayaran LinkAja, VA, CC dan
QRIS.
Diperlukan penyesuaian keterangan payment method dan tanggal
lahir pada email registrasi kartu.
Bonus Gimmick di hit secara manual dan akan disesuaikan saat live
(pelanggan akan meneriman bonus gimmick secara automatic tanpa
di inject manual.
Diperlukan penyesuaian keterangan tampilan halaman pembayaran
berhasil ketika payment menggunakan QRIS.</t>
  </si>
  <si>
    <t>Permohonan Development FlexibleProduct Telkomsel Halo Di
Channel PSB &amp; P2P web, Telkomsel.com, dan DSC</t>
  </si>
  <si>
    <t>5493/MK.05/EN-01/II/2023</t>
  </si>
  <si>
    <t>Pemberitahuan RFI PRO Ordering Flow Improvement</t>
  </si>
  <si>
    <t>0193/MK.05/BE-05/II/2023</t>
  </si>
  <si>
    <t>Laporan Hasil Inspeksi (ITR) PRO Ordering Flow Improvement
(5493/MK.05/EN-01/II/2023)</t>
  </si>
  <si>
    <t>5498/MK.05/EN-01/II/2023</t>
  </si>
  <si>
    <t>Pemberitahuan RFS Paket Halo+ Prestige Telkomsel Halo</t>
  </si>
  <si>
    <t>0190/MK.05/BE-05/II/2023</t>
  </si>
  <si>
    <t>Status Kesiapan Komersial (RFC) Paket Halo+ Prestige Telkomsel Halo
(5498/MK.05/EN-01/II/2023)</t>
  </si>
  <si>
    <t>Scope pengetesan terbatas pada offer halo+ prestige, untuk aktivasi
paket pada pelanggan yang tidak memiliki pre-requisite masih berhasil.
Terkait hal ini diperlukan penyesuaian informasi dan S&amp;K pada saat live.</t>
  </si>
  <si>
    <t>5272/MK.05/EN-01/II/2023</t>
  </si>
  <si>
    <t>Permohonan Development Paket Halo+ Prestige Telkomsel Halo</t>
  </si>
  <si>
    <t>0049/MK.05/BE-32/II/2023</t>
  </si>
  <si>
    <t>RFS New DG Voucher Redeem Status Handler</t>
  </si>
  <si>
    <t>Permohonan Improvement
Callback Handling di Dunia Games</t>
  </si>
  <si>
    <t>0045/MK.05/BE-32/II/2023</t>
  </si>
  <si>
    <t>RFI Penambahan Item Top Up di Aplikasi Dunia Games (Google Play Store)</t>
  </si>
  <si>
    <t>0030/MK.05/ML-02/II/2023</t>
  </si>
  <si>
    <t>Permohonan Penambahan
Item Top up dan Voucher di Aplikasi Dunia Games (Google Play)</t>
  </si>
  <si>
    <t>5496/MK.05/EN-01/II/2023</t>
  </si>
  <si>
    <t>RFI Program Mendadak Hepi Februari 2023</t>
  </si>
  <si>
    <t>0185/MK.05/BE-05/II/2023</t>
  </si>
  <si>
    <t>Laporan Hasil Inspeksi (ITR) Program Mendadak Hepi Februari 2023
(5496/MK.05/EN-01/II/2023)</t>
  </si>
  <si>
    <t>Permohonan Bantuan Implementasi Program Mendadak
Hepi Februari 2023</t>
  </si>
  <si>
    <t>5558/MK.05/EN-01/II/2023</t>
  </si>
  <si>
    <t>Request for Service (RFS) Permohonan Implementasi Improvement Internet Sakti Weekly Zona Fortress - Digipos &amp; Omni (4837/MK.05/EN-01/II/2023)</t>
  </si>
  <si>
    <t>0184/MK.05/BE-05/II/2023</t>
  </si>
  <si>
    <t>Status Kesiapan Komersial (RFC) Implementasi Improvement Internet
Sakti Weekly Zona Fortress - Digipos &amp; Omni (5558/MK.05/EN-01/II/2023)</t>
  </si>
  <si>
    <t>Beberapa paket dilakukan pengetesan dengan DIFA (Digital Inspection and FUT
Simulator).
Diperlukan inspection lebih lanjut khususnya channel omni pada saat live.</t>
  </si>
  <si>
    <t>0044/MK.05/BE-23/II/2023</t>
  </si>
  <si>
    <t>Pemberitahuan Ready for Service (RFS) Produk Non Location Telkomsel Orbit Non Pulsa</t>
  </si>
  <si>
    <t>7628/IS.05/EN-01/XII/2022</t>
  </si>
  <si>
    <t>Permohonan pembukaan paket Orbit untuk mitigasi isu data lokasi
pelanggan tidak ditemukan</t>
  </si>
  <si>
    <t>5574/MK.05/EN-01/II/2023</t>
  </si>
  <si>
    <t>Ready for Service (RFS) Implementasi Paket BQSV Eksisting di Channel Facebook InApp Store (BO_5367/MK.05/EN-01/II/2023)</t>
  </si>
  <si>
    <t>0189/MK.05/BE-05/II/2023</t>
  </si>
  <si>
    <t>Status Kesiapan Komersial (RFC) ) Implementasi Paket BQSV Eksisting di
Channel Facebook InApp Store (5574/MK.05/EN-01/II/2023)</t>
  </si>
  <si>
    <t>5367/MK.05/EN-01/II/2023</t>
  </si>
  <si>
    <t>Permohonan
Implementasi Paket BQSV Eksisting di Channel Facebook In-App Store</t>
  </si>
  <si>
    <t>0017/MK.05/BE-31/II/2023</t>
  </si>
  <si>
    <t>Ready for Service (RFS) Paket DCB vidio.com 16 Feb 2022</t>
  </si>
  <si>
    <t>0179/MK.05/BE-05/II/2023</t>
  </si>
  <si>
    <t>Status Kesiapan Komersial (RFC) Paket DCB vidio.com 16 Feb 2022
(0017/MK.05/BE-31/II/2023)</t>
  </si>
  <si>
    <t>Untuk MSISDN postpaid tagihan bertambah belum PPN 11%</t>
  </si>
  <si>
    <t>0013/MK.05/ML-04/II/2023</t>
  </si>
  <si>
    <t>Permohonan
Development DCB Layanan Vidio Feb 2023</t>
  </si>
  <si>
    <t>5630/MK.05/EN-01/II/2023</t>
  </si>
  <si>
    <t>Request for Inspection (RFI) Permohonan Implementasi Bonus Consume New Imei di Area 2 &amp; Area 3 (5570/MK.05/EN-01/II/2023)</t>
  </si>
  <si>
    <t>0210/MK.05/BE-05/III/2023</t>
  </si>
  <si>
    <t>Laporan Hasil Inspeksi (ITR) Implementasi Bonus Consume New Imei di
Area 2 &amp; Area 3 (5630/MK.05/EN-01/II/2023)</t>
  </si>
  <si>
    <t>5570/MK.05/EN-01/II/2023</t>
  </si>
  <si>
    <t>Permohonan Implementasi Bonus Consume New Imei di Area 2 &amp; Area 3</t>
  </si>
  <si>
    <t>5660/MK.01/EN-01/II/2023</t>
  </si>
  <si>
    <t>0176/MK.05/BE-05/II/2023</t>
  </si>
  <si>
    <t>Status Kesiapan Komersial (RFC) P2P Web Granular (5660/MK.01/EN_x0002_01/II/2023)</t>
  </si>
  <si>
    <t>Payment hanya dapat di lakukan pada pembayaran Link AJa, VA, CC dan
QRIS.
Diperlukan penyesuian informasi tambahan pada halaman finpay saat
pilih payment virtual account.
Diperlukan penyesuaian keterangan metode pembayaran pada email
registrasi kartu
Pada saat FUT, bonus gimick di inject secara manual dan akan di fixing
saat live (pelanggan akan menerima bonus gimmick secara automatic
tanpa di inject manual)
Diperlukan inspection secara end2end pada saat live.</t>
  </si>
  <si>
    <t>0050/MK.05/BE-32/II/2023</t>
  </si>
  <si>
    <t>0051/MK.05/BE-32/II/2023</t>
  </si>
  <si>
    <t>RFS Voucher Pokemon Go (GamesMax Booster)</t>
  </si>
  <si>
    <t>0029/MK.05/ML-02/II/2023</t>
  </si>
  <si>
    <t>Permohonan Delivery Bonus Voucher Pokemon Go untuk Aktivasi Paket
GamesMAX Booster</t>
  </si>
  <si>
    <t>0052/MK.05/BE-32/II/2023</t>
  </si>
  <si>
    <t>Duplikat Nodin dengan Nodin No.
0049/MK.05/BE-32/II/2023
RFS New DG Voucher Redeem Status 
Handler</t>
  </si>
  <si>
    <t>0045/MK.05/BE-23/II/2023</t>
  </si>
  <si>
    <t>Pemberitahuan RFI Perubahan BID Prerequisite Paket Hyper 5G</t>
  </si>
  <si>
    <t>0194/MK.05/BE-05/II/2023</t>
  </si>
  <si>
    <t>Laporan Hasil Inspeksi (ITR) Pemberitahuan Perubahan BID Prerequisite
Paket Hyper 5G (0045/MK.05/BE-23/II/2023)</t>
  </si>
  <si>
    <t>5281/MK.05/EN-01/II/2023</t>
  </si>
  <si>
    <t>Permohonan Update
Pra Syarat Paket Utama Pembelian Paket Hyper 5G Prepaid</t>
  </si>
  <si>
    <t>Manager Prepaid New Product Adoption Strategy</t>
  </si>
  <si>
    <t>Suryanto</t>
  </si>
  <si>
    <t>5796/MK.05/EN-01/II/2023</t>
  </si>
  <si>
    <t>Request for Inspection (RFI) Implementasi Perpanjangan validity paket pada Grapari Online (TOOS) (BO_2428/SV.05/EN-01/I/2023)</t>
  </si>
  <si>
    <t>0211/MK.05/BE-05/III/2023</t>
  </si>
  <si>
    <t>Laporan Hasil Inspeksi (ITR) Implemetasi Perpanjangan Validity Paket
pada Grapari Online (TOOS) (5796/MK.05/EN-01/II/2023)</t>
  </si>
  <si>
    <t>Inspeksi dilakukan dengan pengecekan paket menggunakan FUT Simulator
dikarenakan keterbatasan resource kartu 3G
Belum terdapat transaksi untuk BID 00034586 dalam periode Feb 2023</t>
  </si>
  <si>
    <t>2428/SV.05/EN-01/I/2023</t>
  </si>
  <si>
    <t>Perpanjangan validity paket pada Grapari Online (TOOS)</t>
  </si>
  <si>
    <t>Manager Orbit CTP Sales Support</t>
  </si>
  <si>
    <t>Azhar Ariadani Nasution</t>
  </si>
  <si>
    <t>5801/MK.05/EN-01/II/2023</t>
  </si>
  <si>
    <t>Request for Inspection (RFI) Permohonan Scale-Up Activation Location Paket Tourist Batam (5210/MK.05/EN-01/II/2023)</t>
  </si>
  <si>
    <t>0202/MK.05/BE-05/II/2023</t>
  </si>
  <si>
    <t>Laporan Hasil Inspeksi (ITR) Permohonan Scale-Up Activation Location
Paket Tourist Batam (5801/MK.05/EN-01/II/2023)</t>
  </si>
  <si>
    <t>5210/MK.05/EN-01/II/2023</t>
  </si>
  <si>
    <t>Permohonan Scale-Up Activation Location dan Penambahan WL Tourist
Low Denom Area 1</t>
  </si>
  <si>
    <t>0047/MK.05/BE-23/II/2023</t>
  </si>
  <si>
    <t>Pemberitahuan Ready for Service (RFS) Change Profile Orbit FMC (Kuota Keluarga)</t>
  </si>
  <si>
    <t>6998/IS.05/EN-01/XII/2022
3497/IS.01/EN-01/XII/2022</t>
  </si>
  <si>
    <t>Permohonan development Kuota
Keluarga Orbit untuk pelanggan baru Orbit
Revisi Permohonan Development Tarif
Kuota Keluarga Orbit</t>
  </si>
  <si>
    <t>22-Dec-22
01-Dec-22</t>
  </si>
  <si>
    <t>5874/MK.05/EN-01/II/2023</t>
  </si>
  <si>
    <t xml:space="preserve">Request for Inspection (RFI) Implementasi Price Harmonization Voice Pareto Package Q1 2023 - Adjusment Quota (BO_4350/MK.05/EN-01/II/2023) </t>
  </si>
  <si>
    <t>0212/MK.05/BE-05/III/2023</t>
  </si>
  <si>
    <t>Laporan Hasil Inspeksi (ITR) Implementasi Price Harmonization Voice
Pareto Package Q1 2023 - Adjusment Quota (5874/MK.05/EN-01/II/2023)</t>
  </si>
  <si>
    <t>Vice President Prepaid Consumer Marketing,
Vice President Postpaid Consumer, International Roaming and Interconnect</t>
  </si>
  <si>
    <t>0054/MK.05/BE-32/II/2023</t>
  </si>
  <si>
    <t>RFI DG Flash Sale Amazone Prime</t>
  </si>
  <si>
    <t>0203/MK.05/BE-05/II/2023</t>
  </si>
  <si>
    <t>Laporan Hasil Inspeksi (ITR) DG Flash Sale Amazone Prime
(0054/MK.05/BE-32/II/2023)</t>
  </si>
  <si>
    <t>Permohonan Konfigurasi Flash Sale Bonus
Langganan Amazon Prime Video Mobile Edition di Dunia Games
Permohonan Konfigurasi DG Flash Sale
Bonus Amazone Prime</t>
  </si>
  <si>
    <t>0053/MK.05/BE-32/II/2023</t>
  </si>
  <si>
    <t>RFI DG Flash Sale BQSV MLBB 59 Diamond</t>
  </si>
  <si>
    <t>0186/MK.05/BE-05/II/2023</t>
  </si>
  <si>
    <t>Laporan Hasil Inspeksi (ITR) DG Flash Sale BQSV MLBB 59 Diamond
(0053/MK.05/BE-32/II/2023)</t>
  </si>
  <si>
    <t>Permohonan Konfigurasi
Flash Sale Bonus BQSV di Dunia Games</t>
  </si>
  <si>
    <t>5944/MK.05/EN-01/II/2023</t>
  </si>
  <si>
    <t>Request for Service (RFS) Permohonan Implementasi Improvement ARPU Band Internet Sakti February 2023 - Self (5895/MK.05/EN-01/II/2023)</t>
  </si>
  <si>
    <t>0183/MK.05/BE-05/II/2023</t>
  </si>
  <si>
    <t>Status Kesiapan Komersial (RFC) Implementasi Improvement ARPU Band
Internet Sakti February 2023 - Self (5944/MK.05/EN-01/II/2023)</t>
  </si>
  <si>
    <t xml:space="preserve">Akan dilakukan penyesuaian deskripsi paket dan T&amp;C pada saat live.
Beberapa paket dilakukan pengetesan dengan DIFA (Digital Inspection
and FUT Simulator).
</t>
  </si>
  <si>
    <t>5895/MK.05/EN-01/II/2023</t>
  </si>
  <si>
    <t>Permohonan Implementasi Improvement ARPU Band Internet Sakti
February 2023</t>
  </si>
  <si>
    <t>5945/MK.05/EN-01/II/2023</t>
  </si>
  <si>
    <t>Request for Service (RFS) Permohonan Implementasi Improvement ARPU Band Internet Sakti February 2023 - Digipos &amp; Omni</t>
  </si>
  <si>
    <t>0048/MK.05/BE-23/II/2023</t>
  </si>
  <si>
    <t>Pemberitahuan Re-Ready for Service (RFS) Bonus New IMEI BundlingMAX</t>
  </si>
  <si>
    <t>0178/MK.05/BE-05/II/2023</t>
  </si>
  <si>
    <t>Status Kesiapan Komersial (RFC) Bonus New IMEI BundlingMAX
(0048/MK.05/BE-23/II/2023)</t>
  </si>
  <si>
    <t>Terdapat delay kurang lebih 10 menit pada notifikasi SMS Sukses claim
aktivasi untuk BID 56854
Diperlukan inspection lebih lanjut khususnya untuk claim bonus renewal
yang melebihi 12 bulan.</t>
  </si>
  <si>
    <t>Permohonan Implementasi Revamp
BundlingMAX Portofolio</t>
  </si>
  <si>
    <t>0038/MK.05/BE-33/II/2023</t>
  </si>
  <si>
    <t>Pemberitahuan RFI untuk Support Konfigurasi Layanan VAS Content W3 Februari 2023</t>
  </si>
  <si>
    <t>0205/MK.05/BE-05/II/2023</t>
  </si>
  <si>
    <t>Laporan Hasil Inspeksi (ITR) Support Konfigurasi Layanan VAS Content
W3 Februari 2023 (0038/MK.05/BE-33/II/2023)</t>
  </si>
  <si>
    <t>6189/MK.05/EN-01/II/2023</t>
  </si>
  <si>
    <t>Request for Service (RFS) Permohonan Bantuan Program Auto Deduct 1 Telkomsel Poin pada paket Combo Sakti (5201/MK.05/EN-01/II/2023)</t>
  </si>
  <si>
    <t>0207/MK.05/BE-05/III/2023</t>
  </si>
  <si>
    <t>Status Kesiapan Komersial (RFC) Program Auto Deduct 1 Telkomsel Poin
pada paket Combo Sakti (6189/MK.05/EN-01/II/2023)</t>
  </si>
  <si>
    <t>Beberapa paket dilakukan pengetesan dengan DIFA (Digital Inspection and
FUT Simulator).</t>
  </si>
  <si>
    <t>5201/MK.05/EN-01/II/2023</t>
  </si>
  <si>
    <t>Permohonan Bantuan Program Auto Deduct 1 Telkomsel Poin pada paket
Combo Sakti</t>
  </si>
  <si>
    <t>0053/MK.05/BE-23/II/2023</t>
  </si>
  <si>
    <t>Pemberitahuan RFI Perubahan Notifikasi Kuota Keluarga</t>
  </si>
  <si>
    <t>5565/MK.05/EN-01/II/2023</t>
  </si>
  <si>
    <t>Permintaan Perubahan Notifikasi Kuota Keluarga</t>
  </si>
  <si>
    <t>Manager Prepaid Growth Mass Market Jabotabek Jabar</t>
  </si>
  <si>
    <t>Mediawan Prayasto</t>
  </si>
  <si>
    <t>6199/MK.05/EN-01/II/2023</t>
  </si>
  <si>
    <t>Pemberitahuan RFS Revamp Paket RoaMAX 2023 Multi/Group Country Existing Variant (0003/MK.05/MO-03/II/2023)</t>
  </si>
  <si>
    <t>Mgr. Roaming and Interconnect Development</t>
  </si>
  <si>
    <t>6219/MK.05/EN-01/II/2023</t>
  </si>
  <si>
    <t>Request for Inspection (RFI) Implementasi Perpanjangan Masa Aktif Paket SPOF Handling System (BO_6104/MK.05/EN-01/II/2023)</t>
  </si>
  <si>
    <t>0201/MK.05/BE-05/II/2023</t>
  </si>
  <si>
    <t>Laporan Hasil Inspeksi (ITR) Implementasi Perpanjangan Masa Aktif Paket
SPOF Handling System (6219/MK.05/EN-01/II/2023)</t>
  </si>
  <si>
    <t>Testing menggunakan FUT Simulator dikarenakan paket sedang tidak dibuka
di channel penjualan</t>
  </si>
  <si>
    <t>6104/MK.05/EN-01/II/2023</t>
  </si>
  <si>
    <t>Permohonan Perpanjangan Masa Aktif Paket SPOF Handling System</t>
  </si>
  <si>
    <t>6302/MK.05/EN-01/II/2023</t>
  </si>
  <si>
    <t>Ready for Service (RFS) Implementasi Permohonan Implementasi Paket Tactical Voice (BO_6168/MK.05/EN-01/II/2023)</t>
  </si>
  <si>
    <t>Not Ready for Testing</t>
  </si>
  <si>
    <t>6168/MK.05/EN-01/II/2023</t>
  </si>
  <si>
    <t>Permohonan
Implementasi Paket Tactical Voice</t>
  </si>
  <si>
    <t>6316/MK.05/EN-01/II/2023</t>
  </si>
  <si>
    <t>RFI Program Undi Undi Hepi Q1 2023 Periode 5</t>
  </si>
  <si>
    <t>0200/MK.05/BE-05/II/2023</t>
  </si>
  <si>
    <t>Laporan Hasil Inspeksi (ITR) Program Undi Undi Hepi Q1 2023 Periode 5
(6316/MK.05/EN-01/II/2023)</t>
  </si>
  <si>
    <t>0054/MK.05/BE-23/II/2023</t>
  </si>
  <si>
    <t>Pemberitahuan RFI Perubahan Notifikasi Paket SMOOA</t>
  </si>
  <si>
    <t>0002/MK.05/PU-21/II/2023</t>
  </si>
  <si>
    <t>Permohonan
Perubahan Notifikasi Paket Smooa</t>
  </si>
  <si>
    <t>6403/MK.05/EN-01/II/2023</t>
  </si>
  <si>
    <t>Ready for Service (RFS) Implementasi Layanan Collect Internet via SMS dan Landing Page Channel (BO_6236/IS.05/EN-01/II/2023)</t>
  </si>
  <si>
    <t>0208/MK.05/BE-05/III/2023</t>
  </si>
  <si>
    <t>Status Kesiapan Komersial (RFC) Implementasi Layanan Collect Internet
via SMS dan Landing Page Channel (6403/MK.05/EN-01/II/2023)</t>
  </si>
  <si>
    <t>6236/IS.05/EN-01/II/2023</t>
  </si>
  <si>
    <t>Layanan Collect Internet via SMS dan Landing Page Channel(1)</t>
  </si>
  <si>
    <t>Manager IT Provisioning Management</t>
  </si>
  <si>
    <t>Andik Eka T</t>
  </si>
  <si>
    <t>6402/MK.05/EN-01/II/2023</t>
  </si>
  <si>
    <t>Request  for Inspection (RFI) Implementasi Permohonan Implementasi Paket Tactical Voice (BO_6168/MK.05/EN-01/II/2023)</t>
  </si>
  <si>
    <t>0213/MK.05/BE-05/III/2023</t>
  </si>
  <si>
    <t>Laporan Hasil Inspeksi (ITR) Implementasi Permohonan Implementasi
Paket Tactical Voice (6402/MK.05/EN-01/II/2023)</t>
  </si>
  <si>
    <t>6506/MK.05/EN-01/II/2023</t>
  </si>
  <si>
    <t>Pemberitahuan RFS Implementasi Paket RoaMAX untuk Channel Aplikasi &amp; Web My Orbit (0004/MK.05/MO-03/II/2023)</t>
  </si>
  <si>
    <t>0004/MK.05/MO-03/II/2023</t>
  </si>
  <si>
    <t>Permohonan
Development Paket RoaMAX untuk channel Aplikasi &amp; Web My Orbit</t>
  </si>
  <si>
    <t>0058/MK.05/BE-32/II/2023</t>
  </si>
  <si>
    <t>RFS Konfigurasi Item Megaxus Mi-Cash di Dunia Games (Lanjutan)</t>
  </si>
  <si>
    <t>0195/MK.05/ML-02/X/2022</t>
  </si>
  <si>
    <t>Permohonan Konfigurasi Layanan Item Game
Baru Dunia Games</t>
  </si>
  <si>
    <t>0059/MK.05/BE-32/II/2023</t>
  </si>
  <si>
    <t>RFS Dunia Games Sprint-25 (Android)</t>
  </si>
  <si>
    <t>0060/MK.05/BE-32/II/2023</t>
  </si>
  <si>
    <t>RFS Dunia Games Sprint-25 (Web)</t>
  </si>
  <si>
    <t>0023/MK.05/BE-42/II/2023</t>
  </si>
  <si>
    <t>Pemberitahuan Ready for Service (RFS) Fitur Sprint 57 pada MyTelkomsel Web</t>
  </si>
  <si>
    <t>6463/MK.05/EN-01/II/2023</t>
  </si>
  <si>
    <t>Permohonan Development Fitur MyTelkomsel Web Sprint 57 dan Sprint 58</t>
  </si>
  <si>
    <t>0024/MK.05/BE-42/II/2023</t>
  </si>
  <si>
    <t>Pemberitahuan Ready for Service (RFS) Fitur Ultimate I-Join pada MyOrbit</t>
  </si>
  <si>
    <t>2606/MK.05/EN-01/I/2023</t>
  </si>
  <si>
    <t>Permohonan Development Item MS sprint 34: Ultimate I-Join</t>
  </si>
  <si>
    <t>0040/MK.05/BE-33/II/2023</t>
  </si>
  <si>
    <t>Pemberitahuan RE-RFS untuk Support Paket FITA Move di Digipos</t>
  </si>
  <si>
    <t>Permohonan Development New Combofit Package</t>
  </si>
  <si>
    <t>0041/MK.05/BE-33/II/2023</t>
  </si>
  <si>
    <t>Pemberitahuan RE-RFS untuk Support Paket Kompas Premium di Digipos</t>
  </si>
  <si>
    <t>Permohonan Development Paket Bundle Data Premium Kompas</t>
  </si>
  <si>
    <t>6579/MK.05/EN-01/II/2023</t>
  </si>
  <si>
    <t>Request for Inspection (RFI) Permohonan Implementasi Adjustment Main Quota Internet Sakti Monthly (5895/MK.05/EN-01/II/2023)</t>
  </si>
  <si>
    <t>0043/MK.05/BE-33/II/2023</t>
  </si>
  <si>
    <t>Pemberitahuan RFS untuk Support Paket Data Kuncie Praktis</t>
  </si>
  <si>
    <t>0005/MK.05/ML-01/I/2023</t>
  </si>
  <si>
    <t>Permohonan
Development New Kuncie Package</t>
  </si>
  <si>
    <t>0008/IS.01/BE-43/II/2023</t>
  </si>
  <si>
    <t>Permohonan RFI (Ready for Inspection) TC-R1 Upgrade CDH 5.16 to CDP 7.1.7 Site Makassar</t>
  </si>
  <si>
    <t>0025/MK.05/BE-42/II/2023</t>
  </si>
  <si>
    <t>Pemberitahuan Ready for Service (RFS) Fitur Sprint 64-65 pada MyOrbit</t>
  </si>
  <si>
    <t>1308/MK.05/EN-01/I/2023
3711/MK.05/EN-01/II/2023</t>
  </si>
  <si>
    <t>Permohonan Development Fitur
Orbit Sprint 64
Permohonan Development Fitur
Orbit 65</t>
  </si>
  <si>
    <t>12-Jan-23
01-Feb-23</t>
  </si>
  <si>
    <t>6637/MK.05/EN-01/II/2023</t>
  </si>
  <si>
    <t>Request for Inspection (RFI) Implementasi Revamp Voice Package Pareto All Net Quota Q1-2023 (BO_6454/MK.05/EN-01/II/2023)</t>
  </si>
  <si>
    <t>6454/MK.05/EN-01/II/2023</t>
  </si>
  <si>
    <t>Implementasi Revamp Voice Package Pareto All Net Quota Q1-2023</t>
  </si>
  <si>
    <t>Vice President Postpaid Consumer, International Roaming and Interconnect
Vice President Prepaid Consumer Marketing</t>
  </si>
  <si>
    <t>Bernadus Wahyu Wijayanto
Tuty Rahma Afriza</t>
  </si>
  <si>
    <t>6640/MK.05/EN-01/II/2023</t>
  </si>
  <si>
    <t>Request for Inspection (RFI) Penambahan Segment ID Pada Paket Internet Sakti (5895/MK.05/EN-01/II/2023)</t>
  </si>
  <si>
    <t>6791/MK.05/EN-01/II/2023</t>
  </si>
  <si>
    <t xml:space="preserve">Request For Inspection (RFI) Permohonan Implementasi Improvement ARPU Band Internet Sakti February 2023(5895/MK.05/EN-01/II/2023) </t>
  </si>
  <si>
    <t>0064/MK.05/BE-32/II/2023</t>
  </si>
  <si>
    <t>RFI Program Promo “Win Lapser” dan “Peak Hour” di Dunia Games (Periode Februari 2023)</t>
  </si>
  <si>
    <t>0045/MK.05/ML-02/II/2023</t>
  </si>
  <si>
    <t>Permohonan Konfigurasi
Program Win Lapser dan Peak Hour di Dunia Games</t>
  </si>
  <si>
    <t>0056/MK.05/BE-23/II/2023</t>
  </si>
  <si>
    <t>Pemberitahuan Ready for Service (RFS) BundlingMAX Modern Channel</t>
  </si>
  <si>
    <t>3404/MK.05/EN-01/I/2023</t>
  </si>
  <si>
    <t>Permohonan Implementasi Penambahan Channel NGRS Paket
BundlingMAX 2023</t>
  </si>
  <si>
    <t>0026/MK.05/BE-42/II/2023</t>
  </si>
  <si>
    <t>Ready for Service (RFS) Web E-Commerce Halo+ Lifestyle</t>
  </si>
  <si>
    <t>6975/MK.06/EN-01/XII/2022</t>
  </si>
  <si>
    <t>Permohonan Development Halo+ Lifestyle
offer in MyTelkomsel App</t>
  </si>
  <si>
    <t>6969/MK.01/EN-01/II/2023</t>
  </si>
  <si>
    <t>Pemberitahuan RFS Program Halo Digital Registration Form – Granular</t>
  </si>
  <si>
    <t>6771/MK.03/EN-01/X/2022</t>
  </si>
  <si>
    <t>Permohonan Enhancement Digital Form dan DSC untuk Paket Granular
Kontrak</t>
  </si>
  <si>
    <t>General Manager Postpaid GTM and Partnership</t>
  </si>
  <si>
    <t>Tiurma Imelda Theresia A.</t>
  </si>
  <si>
    <t>6982/MK.05/EN-01/II/2023</t>
  </si>
  <si>
    <t>Ready for Service (RFS) Implementasi TnL Simplify 30D A2 dan A3 (BO_6898/MK.05/EN-01/II/2023)</t>
  </si>
  <si>
    <t>0214/MK.05/BE-05/III/2023</t>
  </si>
  <si>
    <t>Status Kesiapan Komersial (RFC) Implementasi TnL Simplify 30D A2 dan
A3 (6982/MK.05/EN-01/II/2023)</t>
  </si>
  <si>
    <t>Akan dilakukan penyesuaian deskripsi, dan T&amp;C paket saat live.
Beberapa paket dilakukan pengetesan dengan DIFA (Digital Inspection and FUT
Simulator).</t>
  </si>
  <si>
    <t>6898/MK.05/EN-01/II/2023</t>
  </si>
  <si>
    <t>Implementasi TnL
Simplify 30D A2 dan A3</t>
  </si>
  <si>
    <t>7037/MK.05/EN-01/II/2023</t>
  </si>
  <si>
    <t>Pemberitahuan RFI Perubahan Rules Penawaran Halo+ 600K &amp; Halo+ Prestige serta Gimmick Halo Prestige</t>
  </si>
  <si>
    <t>6778/MK.05/EN-01/II/2023
6986/MK.05/EN-01/II/2023</t>
  </si>
  <si>
    <t>Permohonan Perubahan Rules Penawaran Halo+
600K &amp; Halo+ Prestige
Permohonan Penambahan Paket Halo+ Prestige
ke Halo+ Lifestyle</t>
  </si>
  <si>
    <t>24-Feb-23
28-Feb-23</t>
  </si>
  <si>
    <t>7060/MK.05/EN-01/II/2023</t>
  </si>
  <si>
    <t xml:space="preserve">Pemberitahuan RFS Paket Referral Program Cross Selling Halo dengan Indihome </t>
  </si>
  <si>
    <t>7053/MK.05/EN-01/II/2023</t>
  </si>
  <si>
    <t>Permohonan Development Paket Referral Program Cross Selling Halo
dengan Indihome</t>
  </si>
  <si>
    <t>0023/MK.05/BE-31/II/2023</t>
  </si>
  <si>
    <t>Ready for Service (RFS) Paket Bundling IMEI Video Prepaid 24 Feb 2023</t>
  </si>
  <si>
    <t>0009/MK.05/BE-43/II/2023</t>
  </si>
  <si>
    <t>RFS - Campaign Journey untuk Campaign Stimulasi dalam Project CLS - Part 1</t>
  </si>
  <si>
    <t>5352/MK.06/EN-01/II/2023</t>
  </si>
  <si>
    <t>Request Development
Campaign Journey untuk Campaign Stimulasi dalam Project CLS</t>
  </si>
  <si>
    <t>0063/MK.05/BE-32/II/2023</t>
  </si>
  <si>
    <t>RFS Digipos DTU Games Indico (Lanjutan)</t>
  </si>
  <si>
    <t>0029/MK.05/BE-24/II/2023</t>
  </si>
  <si>
    <t>RFI Test untuk Penambahan Wording Transfer Kuota pada SMS Cek Kuota 363</t>
  </si>
  <si>
    <t>0018/MK.05/ML-06/II/2023</t>
  </si>
  <si>
    <t>Permohonan
Penambahan Wording Transfer Kuota pada SMS Cek Kuota</t>
  </si>
  <si>
    <t>General Manager VAS Entertainment</t>
  </si>
  <si>
    <t>Douby Kusumawirachma</t>
  </si>
  <si>
    <t>6773/MK.05/EN-01/II/2023</t>
  </si>
  <si>
    <t>Pemberitahuan RFS Program Tukar 1 POIN Free 7 days Content Periode Q1 2023</t>
  </si>
  <si>
    <t>0009/MK.05/PU-53/II/2023</t>
  </si>
  <si>
    <t xml:space="preserve"> Permohonan Bantuna Implementasi Auto Deduct 1 Poin Telkomsel Poin
pada Vas Content Q1 2023</t>
  </si>
  <si>
    <t>7087/MK.05/EN-01/II/2023</t>
  </si>
  <si>
    <t>RFI Program Undi Undi Hepi Q1 2023 Periode 6</t>
  </si>
  <si>
    <t>0010/MK.05/BE-43/III/2023</t>
  </si>
  <si>
    <t>RFS - Campaign Template PES-Whatsapp Batch 1</t>
  </si>
  <si>
    <t>4646/MK.01/EN-01/II/2023</t>
  </si>
  <si>
    <t>Permohonan
Pengembangan Telkomsel - WhatsApp (WABA) Service Program</t>
  </si>
  <si>
    <t>0026/MK.05/BE-31/III/2023</t>
  </si>
  <si>
    <t>RFI Produk Adjustment Price Netflix</t>
  </si>
  <si>
    <t>0022/MK.05/ML-01/II/2023</t>
  </si>
  <si>
    <t>Permohonan Pembuatan
Produk Bundling WeTV dan Permohonan Penyesuaian Produk Bundling Netflix</t>
  </si>
  <si>
    <t>7237/MK.05/EN-01/III/2023</t>
  </si>
  <si>
    <t>Ready for Service (RFS) REVISI Implementasi Scale Up PV Hot Promo - New Lombok 15 GB (BO_7038/MK.05/EN-01/II/2023)</t>
  </si>
  <si>
    <t>0209/MK.05/BE-05/III/2023</t>
  </si>
  <si>
    <t>Status Kesiapan Komersial (RFC) Implementasi Scale Up PV Hot Promo
New Lombok 15 GB (7237/MK.05/EN-01/III/2023)</t>
  </si>
  <si>
    <t>Dilakukan pengetesan DIFA (Digital Inspection and FUT Simulator).</t>
  </si>
  <si>
    <t>7038/MK.05/EN-01/II/2023</t>
  </si>
  <si>
    <t>REVISI
Implementasi Scale Up PV Hot Promo</t>
  </si>
  <si>
    <t>7246/MK.05/EN-01/III/2023</t>
  </si>
  <si>
    <t>Pemberitahuan RFI Revamp Paket RoaMAX 2023 Single Country 7 Days dan Multi Group Asia-Australia (0003/MK.05/MO-03/II/2023)</t>
  </si>
  <si>
    <t>Permohonan
Revamp Paket RoaMAX 2023</t>
  </si>
  <si>
    <t>7250/MK.05/EN-01/III/2023</t>
  </si>
  <si>
    <t>Pemberitahuan RFI Pembukaan Paket RoaMAX ROW pada Channel MyTelkomsel (0001/MK.05/EN-01/III/2023)</t>
  </si>
  <si>
    <t>0066/MK.05/BE-32/III/2023</t>
  </si>
  <si>
    <t>RFI Flash Sale Meet and Greet UNA di Dunia Games</t>
  </si>
  <si>
    <t>0047/MK.05/ML-02/II/2023</t>
  </si>
  <si>
    <t>Permohonan Konfigurasi
Flash Sale Meet and Greet Una</t>
  </si>
  <si>
    <t>7278/MK.05/EN-01/III/2023</t>
  </si>
  <si>
    <t>Request for Inspection (RFI) REVISI Implementasi Scale Up PV Hot Promo</t>
  </si>
  <si>
    <t>REVISI Implementasi
Scale Up PV Hot Promo</t>
  </si>
  <si>
    <t>0046/MK.05/BE-33/III/2023</t>
  </si>
  <si>
    <t>Pemberitahuan RFI untuk Support Konfigurasi Layanan VAS Content W4 Februari 2023</t>
  </si>
  <si>
    <t>0039/MK.05/ML-63/II/2023</t>
  </si>
  <si>
    <t>Permohonan Perubahan Wording Notifikasi Layanan
Legacy Content W4 Februari 2023</t>
  </si>
  <si>
    <t>7323/MK.05/EN-01/III/2023</t>
  </si>
  <si>
    <t>Pemberitahuan RFS Aplikasi SmileLoyalty Drop 3A-Part 3 (Keyword &amp; Deposit Creation)</t>
  </si>
  <si>
    <t>7337/MK.05/EN-01/III/2023</t>
  </si>
  <si>
    <t>Request for Inspection (RFI) Implementasi Pembukaan Metode Pembayaran Fintech, Banking dan PayLater untuk Pembelian Paket di Aplikasi MyTelkomsel (BO_002/MK.01/CJ-01/II/2023)</t>
  </si>
  <si>
    <t>002/MK.01/CJ-01/II/2023</t>
  </si>
  <si>
    <t>Permohonan
Pembukaan Metode Pembayaran Fintech, Banking dan PayLater untuk Pembelian Paket di
Aplikasi MyTelkomsel</t>
  </si>
  <si>
    <t>General Manager Broadband and Digital Services Journey and
Experience</t>
  </si>
  <si>
    <t>Payment</t>
  </si>
  <si>
    <t>0011/IS.01/BE-43/III/2023</t>
  </si>
  <si>
    <t>Permohonan RFI (Ready for Inspection) TC-R1 Upgrade CDH 5.16 to CDP 7.1.7 Site Surabaya</t>
  </si>
  <si>
    <t>7390/MK.05/EN-01/III/2023</t>
  </si>
  <si>
    <t>Request for Inspection (RFI) Implementasi Surprise Deal for Activation Event 3-5 Mar 2023 (BO_7283/MK.05/EN-01/III/2023)</t>
  </si>
  <si>
    <t>7283/MK.05/EN-01/III/2023</t>
  </si>
  <si>
    <t>Permohonan
Support Activity Surprise Deal for Activation Event</t>
  </si>
  <si>
    <t>7397/MK.05/EN-01/III/2023</t>
  </si>
  <si>
    <t>Request for Inspection (RFI) Implementasi Surprise Deal for Activation Event (BO_7283/MK.05/EN-01/III/2023)</t>
  </si>
  <si>
    <t>0027/MK.05/BE-31/III/2023</t>
  </si>
  <si>
    <t>Ready for Service (RFS) Paket weboptin vidio.com 02 Maret 2023</t>
  </si>
  <si>
    <t>Permohonan Development DCB Layanan Vidio Feb 2023</t>
  </si>
  <si>
    <t>Success With Notes</t>
  </si>
  <si>
    <t>0254/MK.05/BE-05/III/2023</t>
  </si>
  <si>
    <t>Laporan Hasil Inspeksi (ITR) SCP Enhancement 2022 (0027/MK.05/BE_x0002_33/I/2023)</t>
  </si>
  <si>
    <t>IVR Paket Zoom 15 GB 30 Days terbeli dengan tekan 1 sedangkan di anno
offering 188 disarankan beli paket via Mytelkomsel tidak disebutkan untuk pilih
tekan 1.
Announcement tidak sesuai untuk IVR Paket Zoom 15GB 30 Days, Info harga di
announcement sebesar Rp. 100.000 seharusnya Rp. 130.000. Perlu dilakukan
penyesuaian harga pada announcement.
Terdapat wording MMI Complete Ketika pelanggan input 1, untuk aktivasi paket
melalui PCU.</t>
  </si>
  <si>
    <t>0241/MK.05/BE-05/III/2023</t>
  </si>
  <si>
    <t>Status Kesiapan Komersial (RFC) DG Callback Handler (0034/MK.05/BE_x0002_32/II/2023)</t>
  </si>
  <si>
    <t>Dilakukan proses manual callback untuk menampilkan halaman
status pembayaran berhasil maupun gagal.
Menggunakan item dummy untuk menjalankan scenario callback
handler dan akan disesuaikan sert inspection lebih lanjut saat live.</t>
  </si>
  <si>
    <t>0237/MK.05/BE-05/III/2023</t>
  </si>
  <si>
    <t>Status Kesiapan Komersial (RFC) DG Sprint-23 (Web) (0036/MK.05/BE_x0002_32/II/2023)</t>
  </si>
  <si>
    <t>Dilakukan proses manual callback untuk menampilkan halaman
status pembayaran.
Diperlukan penyesuaian notifikasi inbox maupun email untuk
penambahan bonus DG POIN dan DG RING serta penambahan
informasi harga item pada notifikasi pembelian dengan pulsa tidak
cukup.
Diperlukan inspection lebih lanjut khusunya secara keseluruhan
program saat live.</t>
  </si>
  <si>
    <t>Setelah Binding berhasil tidak 
muncul di menu akun metode 
payment
- Aktivasi Paket dan Pulsa gagal</t>
  </si>
  <si>
    <t>Muhamad Risang Pratama</t>
  </si>
  <si>
    <t>0219/MK.05/BE-05/III/2023</t>
  </si>
  <si>
    <t>Status Kesiapan Komersial (RFC) Fitur Prepaid Registration pada
MyTelkomsel Web (0020/MK.05/BE-42/II/2023)</t>
  </si>
  <si>
    <t>0236/MK.05/BE-05/III/2023</t>
  </si>
  <si>
    <t>Laporan Hasil Inspeksi (ITR) Implementasi Rasionalisasi Paket SMS
(5392/MK.05/EN-01/II/2023)</t>
  </si>
  <si>
    <t>0242/MK.05/BE-05/III/2023</t>
  </si>
  <si>
    <t>Status Kesiapan Komersial (RFC) New DG Voucher Redeem Status
Handler (0049/MK.05/BE-32/II/2023)</t>
  </si>
  <si>
    <t>Dilakukan proses manual callback untuk menampilkan halaman status
pembayaran berhasil maupun gagal.
Menggunakan voucher dummy untuk memunculkan notif status redeem
dan akan disesuaikan saat live.</t>
  </si>
  <si>
    <t>0224/MK.05/BE-05/III/2023</t>
  </si>
  <si>
    <t>Laporan Hasil Inspeksi (ITR) Penambahan Item Top Up di Aplikasi Dunia
Games (Google Play Store) (0045/MK.05/BE-32/II/2023)</t>
  </si>
  <si>
    <t>Price item pada Games Mi-Cash dan Speed Drifters tidak sesuai dengan product spek (Mi-Cash
20K+Kuota 1.5GB, 50K+Kuota 3GB, 100K+Kuota 3GB dan Speed Drifters 282 Diamond+Kuota 3GB).
Item Games pada games RF Remastered Koin 75000 + Kuota 3GB tidak bisa di-klik untuk checkout.
Tidak mendapatkan Notifikasi SMS Kuota pada item Top Up 5000 DG Rings + Kuota 400MB.
Item Game berikut tidak tersedia di Duniagames Apps (Google Play Store),Call Of Duty 7656 CP + Kuota
3GB, Voucher PUBG Mobile 60 UC + Kuota 1.5GB, Games Ride Out Heroes, Games Esports King,
Games Playstation Network Money, Dragon Raja (Investment Fund Investment Fund + Kuota 3GB,
Investment Fund II Investment Fund II + Kuota 3GB), Boxing Star 50 (Bundling) Gold + Kuota 1GB, dan
Shellfire (20 Ruby + Kuota 400MB, 49 Ruby + Kuota 1GB, 98 Ruby + Kuota 1.5GB, 500 Ruby + Kuota
3GB, 49 Ruby + Kuota 1GB, 98 Ruby + Kuota 1.5GB, 20 Ruby + Kuota 400MB, 49 Ruby + Kuota 1GB, 98
Ruby + Kuota 1.5GB, 20 Ruby + Kuota 400MB, 375 Ruby + Kuota 3GB, 49 Ruby + Kuota 1GB, 375 Ruby
+ Kuota 1.5GB.</t>
  </si>
  <si>
    <t>0220/MK.05/BE-05/III/2023</t>
  </si>
  <si>
    <t>Status Kesiapan Komersial (RFC) Produk Non Location Telkomsel Orbit
Non Pulsa (0044/MK.05/BE-23/II/2023)</t>
  </si>
  <si>
    <t>Beberapa paket dilakukan pengetesan dengan DIFA (Digital
Inspection and FUT Simulator).
Akan dilakukan penyesuaian nama dan deskripsi paket pada
saat live.</t>
  </si>
  <si>
    <t>0217/MK.05/BE-05/III/2023</t>
  </si>
  <si>
    <t>Status Kesiapan Komersial (RFC) Voucher Pokemon Go (GamesMax
Booster) (0051/MK.05/BE-32/II/2023)</t>
  </si>
  <si>
    <t>Akan dilakukan proses penyesuaian pada partner terkait item “Super
incubator” dan item “incubator” yang masih belum didapat setelah
berhasil aktivasi Redeem.</t>
  </si>
  <si>
    <t>Gagal Login ke Apps MyTelkomsel 
Preprod, mendapat pop up error 
terjadi kesalahan</t>
  </si>
  <si>
    <t>0222/MK.05/BE-05/III/2023</t>
  </si>
  <si>
    <t>Status Kesiapan Komersial (RFC) Implementasi Improvement ARPU Band
Internet Sakti February 2023 - Digipos &amp; Omni (5945/MK.05/EN-01/II/2023)</t>
  </si>
  <si>
    <t>Akan dilakukan penyesuaian deskripsi, dan T&amp;C paket saat live.
Beberapa paket dilakukan pengetesan dengan DIFA (Digital
Inspection and FUT Simulator)
Diperlukan inspection lebih lanjut khusunya untuk end to end
process aktivasi paket melalui channel Omni web saat live.</t>
  </si>
  <si>
    <t>0266/MK.05/BE-05/III/2023</t>
  </si>
  <si>
    <t>Laporan Hasil Inspeksi (ITR) Perubahan Notifikasi Kuota Keluarga
(0053/MK.05/BE-23/II/2023)</t>
  </si>
  <si>
    <t>Pada brand Postpaid, pelanggan (child number) tidak mendapatkan
Success_B_Number_Notification “ Pelanggan dengan nomor (msisdn_a)
telah membagikan [commercial_name] kepada Anda. Cek kuota Anda di
tsel.me/cek. Untuk informasi kuota keluarga klik tsel.me/kkel".
Belum dapat dilakukan inspeksi untuk pengecekan reminder notification
baik di prepaid maupun postpaid, dikarenakan sms notif baru bisa dicek
mendekati renewal perubahan notifikasi paket (20 Februari 2023) dan
akan dibuatkan nodin RFI selanjutnya untuk pengecekan.</t>
  </si>
  <si>
    <t>0218/MK.05/BE-05/III/2023</t>
  </si>
  <si>
    <t>Status Kesiapan Komersial (RFC) Revamp Paket RoaMAX 2023
Multi/Group Country Existing Variant (0003/MK.05/MO-03/II/2023)
(6199/MK.05/EN-01/II/2023)</t>
  </si>
  <si>
    <t>Akan dilakukan penyesuaian deskripsi dan T&amp;C paket saat live.
Akan dilakukan set up prerequisite pada BID 00057532 dan
00057529 akan pada saat live.</t>
  </si>
  <si>
    <t>0255/MK.05/BE-05/III/2023</t>
  </si>
  <si>
    <t>Laporan Hasil Inspeksi (ITR) Pemberitahuan Perubahan Notifikasi Paket
SMOOA (0054/MK.05/BE-23/II/2023)</t>
  </si>
  <si>
    <t>Pelanggan tidak mendapatkan Notifsms Success_Gift_B_Notification pada BID
00054057, 00054058, 00054059, 00054060
Terdapat double notification Success_B_Number_Notification pada BID
00054057, 00054058, 00054059, 00054060</t>
  </si>
  <si>
    <t>Untuk ITEM Mi-Cash Payment 
LinkAja saat di halaman 
informasi pembayaran dan 
klik tombol konfirmasi tidak 
ter direct ke halaman 
selanjutnya dan hanya 
menampilkan loading sesaat
- Pembelian melalui OVO, OVO 
ter charge akan tetapi 
notifikasi yang didapat gagal 
serta tidak mendapatkan 
voucher
- Pembelian menggunakan 
pulsa mendapatkan notifikasi 
denom voucher sedang habis 
untuk semua nominal voucher
- Tidak mendapat tampilan 
berhasil pada Page DG
- Tidak mendapat notifikasi 
berhasil
- Setelah redeem voucher, 
saldo mi-cash yang didapat 
tidak sesuai</t>
  </si>
  <si>
    <t>0227/MK.05/BE-05/III/2023</t>
  </si>
  <si>
    <t>Status Kesiapan Komersial (RFC) Fitur Ultimate I-Join pada MyOrbit
(0024/MK.05/BE-42/II/2023)</t>
  </si>
  <si>
    <t>Diperlukan penyesuaian Ikon info pada biaya asuransi pada saat live.
Untuk referral code hanya berlaku untuk agen-agen reseller.</t>
  </si>
  <si>
    <t>0270/MK.05/BE-05/III/2023</t>
  </si>
  <si>
    <t>Status Kesiapan Komersial (RFC) Support Paket Kompas Premium di
Digipos (0041/MK.05/BE-33/II/2023)</t>
  </si>
  <si>
    <t>0234/MK.05/BE-05/III/2023</t>
  </si>
  <si>
    <t>Laporan Hasil Inspeksi (ITR) Implementasi Adjustment Main Quota Internet
Sakti Monthly (6579/MK.05/EN-01/II/2023)</t>
  </si>
  <si>
    <t>0232/MK.05/BE-05/III/2023</t>
  </si>
  <si>
    <t>Status Kesiapan Komersial (RFC) Untuk Support Paket Data Kuncie
Praktis (0043/MK.05/BE-33/II/2023)</t>
  </si>
  <si>
    <t>Akan dilakukan penyesuaian nama, deskripsi, dan T&amp;C paket saat live.
Beberapa paket dilakukan pengetesan dengan DIFA (Digital Inspection
and FUT Simulator).
Untuk msisdn Postpaid, tagihan bertambah belum termasuk PPN 11%.</t>
  </si>
  <si>
    <t>0267/MK.05/BE-05/III/2023</t>
  </si>
  <si>
    <t>Laporan Hasil Inspeksi (ITR) TC-R1 Upgrade CDH 5.16 to CDP 7.1.7 Site
Makassar (0008/IS.01/BE-43/II/2023)</t>
  </si>
  <si>
    <t>0231/MK.05/BE-05/III/2023</t>
  </si>
  <si>
    <t>Laporan Hasil Inspeksi (ITR) Implementasi Revamp Voice Package Pareto
All Net Quota Q1-2023 (6637/MK.05/EN-01/II/2023)</t>
  </si>
  <si>
    <t>0235/MK.05/BE-05/III/2023</t>
  </si>
  <si>
    <t>Laporan Hasil Inspeksi (ITR) Penambahan Segment ID Pada Paket Internet
Sakti (6640/MK.05/EN-01/II/2023)</t>
  </si>
  <si>
    <t>0246/MK.05/BE-05/III/2023</t>
  </si>
  <si>
    <t>Laporan Hasil Inspeksi (ITR) Permohonan Implementasi Improvement
ARPU Band Internet Sakti February 2023 (6791/MK.05/EN-01/II/2023)</t>
  </si>
  <si>
    <t>0229/MK.05/BE-05/III/2023</t>
  </si>
  <si>
    <t>Laporan Hasil Inspeksi (ITR) Program Promo “Win Lapser” dan “Peak
Hour” di Dunia Games (Periode Februari 2023) (0064/MK.05/BE-32/II/2023)</t>
  </si>
  <si>
    <t>BA Not Ready for Test</t>
  </si>
  <si>
    <t>Paket belum muncul di Digipos AP</t>
  </si>
  <si>
    <t>0244/MK.05/BE-05/III/2023</t>
  </si>
  <si>
    <t>Status Kesiapan Komersial (RFC) Web E-Commerce Halo+ Lifestyle
(0026/MK.05/BE-42/II/2023)</t>
  </si>
  <si>
    <t>Akan dilakukan penyesuaian icon image paket prime video pada
halaman pilihan paket redeem, deskripsi paket Disney+ pada
halaman details paket, dan tampilan harga paket pada halaman
konfirmasi pembayaran saat live.
Diperlukan inspection lebih lanjut khususnya untuk redeem
menggunakan nomor dengan jumlah kupon dan paket bonus
redeem lainnya saat live.</t>
  </si>
  <si>
    <t>0251/MK.05/BE-05/III/2023</t>
  </si>
  <si>
    <t>Laporan Hasil Inspeksi (ITR) Perubahan Rules Penawaran Halo+ 600K &amp;
Halo+ Prestige serta Gimmick Halo Prestige (7037/MK.05/EN-01/II/2023)</t>
  </si>
  <si>
    <t>Testing dilakukan melalui FUT Simulator (Order Validation dengan nomor
pelanggan). Akan dibuatkan RFI selanjutnya ketika nomor test sudah
memenuhi syarat LoS MF&gt;1200K atau telah dilakukan migrasi pelanggan
existing ke Halo+ Prestige untuk end-to-end testing.</t>
  </si>
  <si>
    <t>0225/MK.05/BE-05/III/2023</t>
  </si>
  <si>
    <t>Status Kesiapan Komersial (RFC) Paket Referral Program Cross Selling
Halo dengan Indihome (7060/MK.05/EN-01/II/2023)</t>
  </si>
  <si>
    <t>Dilakukan simulate untuk percepatan contract dengan validity 3 bulan
dan inspection lebih lanjut terutama proses renewal paket saat live.
Diperlukan penyesuaian nama paket pada notifikasi SMS ketika kontrak
paket berakhir.</t>
  </si>
  <si>
    <t>0262/MK.05/BE-05/III/2023</t>
  </si>
  <si>
    <t>Status Kesiapan Komersial (RFC) Paket Bundling IMEI Video Prepaid 24
Feb 2023 (0023/MK.05/BE-31/II/2023)</t>
  </si>
  <si>
    <t>Akan dilakukan penyesuaian deskripsi paket dan T&amp;C pada saat
live.
Beberapa paket dilakukan pengetesan dengan FUT Simulator.
Terdapat delay kurang lebih 10 menit utk notifikasi sukses Paket Nonton
Disney+ Hotstar &amp; WeTV.</t>
  </si>
  <si>
    <t>0268/MK.05/BE-05/III/2023</t>
  </si>
  <si>
    <t>Status Kesiapan Komersial (RFC) Campaign Journey untuk Campaign
Stimulasi dalam Project CLS - Part 1 (0009/MK.05/BE-43/II/2023)</t>
  </si>
  <si>
    <t>Untuk kebutuhan testing, dilakukan percepatan jadwal campaign dan akan disesuaikan
saat live.
Akan dilakukan penyesuaian details paket pada offer A, B, maupun A1 pada campaign
awal maupun reminder broadcast dan keyword untuk pembelian lebih dari dua kali saat
live.</t>
  </si>
  <si>
    <t>0233/MK.05/BE-05/III/2023</t>
  </si>
  <si>
    <t>Laporan Hasil Inspeksi (ITR) Test untuk Penambahan Wording Transfer
Kuota pada SMS Cek Kuota 363 (0029/MK.05/BE-24/II/2023)</t>
  </si>
  <si>
    <t>0240/MK.05/BE-05/III/2023</t>
  </si>
  <si>
    <t>Status Kesiapan Komersial (RFC) Program Tukar 1 POIN Free 7 Days
Content Periode Q1 2023 (6773/MK.05/EN-01/II/2023)</t>
  </si>
  <si>
    <t>Diperlukan inspection lebih lanjut khususnya renewal dan expired
konten saat live.</t>
  </si>
  <si>
    <t>0223/MK.05/BE-05/III/2023</t>
  </si>
  <si>
    <t>Laporan Hasil Inspeksi (ITR) Program Undi Undi Hepi Q1 2023 Periode 6
(7087/MK.05/EN-01/II/2023)</t>
  </si>
  <si>
    <t>0226/MK.05/BE-05/III/2023</t>
  </si>
  <si>
    <t>Status Kesiapan Komersial (RFC) Campaign Template PES-Whatsapp
Batch 1 (0010/MK.05/BE-43/III/2023)</t>
  </si>
  <si>
    <t>Scope testing hanya terbatas mendapatkan broadcast promo dan melakukan reply atas
balasan.
Untuk proses aktivasi produk via Chat masih belum bisa karena belum di configure,
terkait hal ini di sarankan dilakukan proses inspection secara end-end secara live.</t>
  </si>
  <si>
    <t>0216/MK.05/BE-05/III/2023</t>
  </si>
  <si>
    <t>Laporan Hasil Inspeksi (ITR) Produk Adjustment Price Netflix
(0026/MK.05/BE-31/III/2023)</t>
  </si>
  <si>
    <t>0247/MK.05/BE-05/III/2023</t>
  </si>
  <si>
    <t>Laporan Hasil Inspeksi (ITR) Revamp Paket RoaMAX 2023 Single Country
7 Days dan Multi Group Asia Australia (7246/MK.05/EN-01/III/2023)</t>
  </si>
  <si>
    <t>0249/MK.05/BE-05/III/2023</t>
  </si>
  <si>
    <t>Laporan Hasil Inspeksi (ITR) Pembukaan Paket RoaMAX ROW pada
Channel MyTelkomsel (7250/MK.05/EN-01/III/2023)</t>
  </si>
  <si>
    <t>Terkena tarif Tagihan Roaming &amp; Kuota Roaming ROW tidak Berkurang saat
consume di Sweden (Operator SWEIQ), Sweden (Operator SWEHU, dan
Switzerland (SURTG). On progress fixing oleh team development. Target
fixing: W3 Maret 2023.</t>
  </si>
  <si>
    <t>0230/MK.05/BE-05/III/2023</t>
  </si>
  <si>
    <t>Laporan Hasil Inspeksi (ITR) Flash Sale Meet and Greet UNA di Dunia
Games (0066/MK.05/BE-32/III/2023)</t>
  </si>
  <si>
    <t>0253/MK.05/BE-05/III/2023</t>
  </si>
  <si>
    <t>Laporan Hasil Inspeksi (ITR) REVISI Implementasi Scale Up PV Hot Promo
(7278/MK.05/EN-01/III/2023)</t>
  </si>
  <si>
    <t>0215/MK.05/BE-05/III/2023</t>
  </si>
  <si>
    <t>Laporan Hasil Inspeksi (ITR) Support Konfigurasi Layanan VAS Content
W4 Februari 2023 (0046/MK.05/BE-33/III/2023)</t>
  </si>
  <si>
    <t>0245/MK.05/BE-05/III/2023</t>
  </si>
  <si>
    <t>Laporan Hasil Inspeksi (ITR) Permohonan TC-R1 Upgrade CDH 5.16 to
CDP 7.1.7 Site Surabaya (0011/IS.01/BE-43/III/2023)</t>
  </si>
  <si>
    <t>Pada recharge balance 10K di Mytelkomsel dengan payment method fintech
(linkaja), pelanggan tidak mendapatkan tambahan +1 poin.
Pada pembelian combo OMG! di site-Surabaya dengan channel UMB terdapat
info allowance pelanggan mendapatkan kuota roaming, 100MB/30 Hari. Namun
setelah dilakukan pembelian, pelanggan tidak mendapatkan kuota tsb. Cross cek
di channel MyTelkomsel apps untuk paket tsb pelanggan memang tidak
mendapatkan kuota roaming. Rekomendasi: perlu dilakukan penyesuaian
wording paket di UMB.
Info UMB kurang lengkap Ketika pelanggan di Site-Surabaya melakukan aktivasi
paket Combo OMG! di UMB. Pilihan tombol 1 hanya berisi info B saja.</t>
  </si>
  <si>
    <t>Terdapat perubahan spesifikasi product, 
dan sudah dibuatkan Nodin revisi 
[Implementasi Surprise Deal for 
Activation Event(BO_7283/MK.05/EN_x0002_01/III/2023] (7397/MK.05/EN_x0002_01/III/2023).</t>
  </si>
  <si>
    <t>0260/MK.05/BE-05/III/2023</t>
  </si>
  <si>
    <t>Laporan Hasil Inspeksi (ITR) Implementasi Surprise Deal for Activation
Event (7397/MK.05/EN-01/III/2023)</t>
  </si>
  <si>
    <t>0257/MK.05/BE-05/III/2023</t>
  </si>
  <si>
    <t>Status Kesiapan Komersial (RFC) Paket weboptin vidio.com 02 Maret 2023
(0027/MK.05/BE-31/III/2023)</t>
  </si>
  <si>
    <t>Akan dilakukan penyesuaian nama, deskripsi, dan T&amp;C paket serta judul
subscription pada saat live.
Tagihan yang bertambah belum termasuk PPN 11 %.</t>
  </si>
  <si>
    <t>0067/MK.05/BE-32/III/2023</t>
  </si>
  <si>
    <t>RFS Konfigurasi Layanan Indico di Digipos (Free Fire)</t>
  </si>
  <si>
    <t>0054/MK.05/ML-02/III/2023</t>
  </si>
  <si>
    <t>Permohonan Development
&amp; Konfigurasi Layanan Indico di Digipos, Omni, &amp; Modern Channel</t>
  </si>
  <si>
    <t>0068/MK.05/BE-32/III/2023</t>
  </si>
  <si>
    <t>RFS Konfigurasi Item Garena Program GOALS</t>
  </si>
  <si>
    <t>0228/MK.05/BE-05/III/2023</t>
  </si>
  <si>
    <t>Status Kesiapan Komersial (RFC) Konfigurasi Item Garena Program
GOALS (0068/MK.05/BE-32/III/2023)</t>
  </si>
  <si>
    <t>Untuk msisdn Postpaid, harga belum termasuk PPN 11%</t>
  </si>
  <si>
    <t>0055/MK.05/ML-02/III/2023</t>
  </si>
  <si>
    <t>Permohonan Konfigurasi
Garena Shell Program GOALS</t>
  </si>
  <si>
    <t>0061/MK.05/BE-23/III/2023</t>
  </si>
  <si>
    <t>Pemberitahuan Ready for Service (RFS) Produk Orbit Long Validity</t>
  </si>
  <si>
    <t>9409/IS.01/EN-01/XI/2022</t>
  </si>
  <si>
    <t>Permohonan Development Tarif Bulk Purchase Telkomsel Orbit</t>
  </si>
  <si>
    <t>7690/MK.05/EN-01/III/2023</t>
  </si>
  <si>
    <t>Pemberitahuan RFS Revamp Paket RoaMAX 2023 Voice &amp; SMS Add On Package (0003/MK.05/MO-03/II/2023)</t>
  </si>
  <si>
    <t>Voice &amp; SMS</t>
  </si>
  <si>
    <t>7912/MK.05/EN-01/III/2023</t>
  </si>
  <si>
    <t>0269/MK.05/BE-05/III/2023</t>
  </si>
  <si>
    <t>Status Kesiapan Komersial (RFC) Implementasi Activation based on Lacci
Group Capability Ultimate Phase 1 Consume (7912/MK.05/EN-01/III/2023)</t>
  </si>
  <si>
    <t>Scope testing terbatas hanya melakukan testing consume di Lokasi POI (Bandar Mataram),
untuk testing purchase dan end2end sudah dilakukan di testing sebelumnya.
Terdapat delay product yang nampil di MyTelkomsel kurang lebih 50 menit ketika pelanggan
tiba di Lokasi POI (Bandar Mataram).
Masih terconsume kuota POI kurang lebih 98 % pada saat akses kuota DPI Youtube, terkait
hal ini perlu di perlukan pengecekan dan inspection lebih lanjut terkait priority consume POI
vs DPI pada saat live.
Update whitelist LAC-CI masih dilakukan secara manual pada periode tertentu oleh team dev</t>
  </si>
  <si>
    <t>7924/MK.05/EN-01/III/2023</t>
  </si>
  <si>
    <t>Ready for Service (RFS) Implementasi Penambahan Paket Physical Voucher di MyTelkomsel - Monthly (BO_7134/MK.05/EN-01/II/2023)</t>
  </si>
  <si>
    <t>0238/MK.05/BE-05/III/2023</t>
  </si>
  <si>
    <t>Status Kesiapan Komersial (RFC) ) Implementasi Penambahan Paket
Physical Voucher di MyTelkomsel - Monthly (7924/MK.05/EN-01/III/2023)</t>
  </si>
  <si>
    <t>Akan dilakukan penyesuaian nama, deskripsi, dan T&amp;C paket saat live.
Beberapa paket dilakukan pengetesan dengan DIFA (Digital Inspection and FUT
Simulator).
Diperlukan penyesuaian nama dan detail allowance paket pada notifikasi sukses
pembelian.
Masih terconsume kuota internet regular kurang lebih 1.23 % saat mengakses
aplikasi OMG.</t>
  </si>
  <si>
    <t>7134/MK.05/EN-01/II/2023</t>
  </si>
  <si>
    <t>Permohonan
Implementasi Tambahan Konfigurasi dan Penambahan Paket Physical Voucher di
MyTelkomsel (Full Line Up)</t>
  </si>
  <si>
    <t>0049/MK.05/BE-33/III/2023</t>
  </si>
  <si>
    <t>Pemberitahuan RFI untuk Support Konfigurasi Layanan VAS Content W1 Maret 2023</t>
  </si>
  <si>
    <t>0250/MK.05/BE-05/III/2023</t>
  </si>
  <si>
    <t>Laporan Hasil Inspeksi (ITR) Support Konfigurasi Layanan VAS Content
W1 Maret 2023 (0049/MK.05/BE-33/III/2023)</t>
  </si>
  <si>
    <t>7964/MK.05/EN-01/III/2023</t>
  </si>
  <si>
    <t>Request For Inspection (RFI)Permohonan Pembukaan Metode Pembayaran Fintech, Banking dan PayLater untuk Pembelian Paket di Aplikasi MyTelkomsel(006/MK.01/CJ-01/VI/2022)</t>
  </si>
  <si>
    <t>006/MK.01/CJ-01/VI/2022</t>
  </si>
  <si>
    <t>Vice President Customer Journey and Digital Experience
Vice President Prepaid Consumer Jawa and Bali Nusra
Vice President Prepaid Consumer Sumatera and Pamasuka
Vice President Postpaid Consumer
Vice President Digital Lifestyle</t>
  </si>
  <si>
    <t>8000/MK.05/EN-01/III/2023</t>
  </si>
  <si>
    <t>Ready for Service (RFS) Implementasi Penambahan Paket Physical Voucher di MyTelkomsel - Short Validity (BO_7134/MK.05/EN-01/II/2023)</t>
  </si>
  <si>
    <t>0073/MK.05/BE-32/III/2023</t>
  </si>
  <si>
    <t>RFS Konfigurasi Item DG Rings Spending (Phase-3c)</t>
  </si>
  <si>
    <t>Permohonan Konfigurasi DG
Rings Spending Phase 3</t>
  </si>
  <si>
    <t>0072/MK.05/BE-32/III/2023</t>
  </si>
  <si>
    <t>RFI Layanan 8 Elements (GamesBro)</t>
  </si>
  <si>
    <t>0197/MK.05/ML-02/X/2022</t>
  </si>
  <si>
    <t>Permohonan Konfigurasi
Penambahan Layanan 8 Elements GamesBro</t>
  </si>
  <si>
    <t>8113/MK.05/EN-01/III/2023</t>
  </si>
  <si>
    <t>Pemberitahuan RFS PRO Ordering Flow Improvement for Refund &amp; Rollback</t>
  </si>
  <si>
    <t>8035/IS.01/EN-01/III/2023</t>
  </si>
  <si>
    <t>Pemberitahuan RFS PRO Ordering
Flow Improvement Refund &amp; Rollback</t>
  </si>
  <si>
    <t>General Manager Order Management and Fulfillment Platform</t>
  </si>
  <si>
    <t>Rizki Yulianto</t>
  </si>
  <si>
    <t>0034/MK.05/BE-24/III/2023</t>
  </si>
  <si>
    <t>Ready for Service (RFS) Inspeksi test perangkat SPGW ZTE PALU &amp; TIMIKA</t>
  </si>
  <si>
    <t>8042/TC.01/EN-01/III/2023</t>
  </si>
  <si>
    <t>Permohonan
Bantuan FUT &amp; Inspeksi test perangkat SPGW ZTE PALU &amp; TIMIKA</t>
  </si>
  <si>
    <t>Manager Broadband Core Network Engineering</t>
  </si>
  <si>
    <t>Bayu Anggoro</t>
  </si>
  <si>
    <t>8223/MK.05/EN-01/III/2023</t>
  </si>
  <si>
    <t>Ready for Service (RFS) Implementasi Voice Perso Enhancement - Daily, Weekly, and Monthly (BO_8054/MK.05/EN-01/III/2023)</t>
  </si>
  <si>
    <t>0258/MK.05/BE-05/III/2023</t>
  </si>
  <si>
    <t>Status Kesiapan Komersial (RFC) Implementasi Voice Perso Enhancement
- Daily, Weekly, and Monthly (8223/MK.05/EN-01/III/2023)</t>
  </si>
  <si>
    <t>Akan dilakukan penyesuaian nama, deskripsi, dan T&amp;C paket pada saat live.
Beberapa paket dilakukan pengetesan dengan DIFA (Digital Inspection and
FUT Simulator).
Diperlukan penyesuaian nama dan details paket pada notifikasi SMS sukses
pembelian untuk beberapa BID.</t>
  </si>
  <si>
    <t>8054/MK.05/EN-01/III/2023</t>
  </si>
  <si>
    <t>Implementasi Voice
Perso Enhancement dan Refresh Whitelist Voice perso February 2023</t>
  </si>
  <si>
    <t>8239/MK.05/EN-01/III/2023</t>
  </si>
  <si>
    <t>RFI Program Undi Undi Hepi Q1 2023 Periode 7</t>
  </si>
  <si>
    <t>0248/MK.05/BE-05/III/2023</t>
  </si>
  <si>
    <t>Laporan Hasil Inspeksi (ITR) Program Undi Undi Hepi Q1 2023 Periode 7
(8239/MK.05/EN-01/III/2023)</t>
  </si>
  <si>
    <t>Permohonan
Bantuan Implementasi Program Undi Undi Hepi Q1 2023</t>
  </si>
  <si>
    <t>8222/MK.05/EN-01/III/2023</t>
  </si>
  <si>
    <t>Request for Inspection (RFI) Implementasi Tambahan Konfigurasi Paket Physical Voucher di MyTelkomsel (BO_7134/MK.05/EN-01/II/2023)</t>
  </si>
  <si>
    <t>0259/MK.05/BE-05/III/2023</t>
  </si>
  <si>
    <t>Laporan Hasil Inspeksi (ITR) Implementasi Tambahan Konfigurasi Paket
Physical Voucher di MyTelkomsel (8222/MK.05/EN-01/III/2023)</t>
  </si>
  <si>
    <t>Permohonan
Implementasi Tambahan Konfigurasi dan Penambahan PaketPhysical Voucher di MyTelkomsel</t>
  </si>
  <si>
    <t>0066/MK.05/BE-23/III/2023</t>
  </si>
  <si>
    <t>Pemberitahuan Ready for Service (RFS) FMC MVP Products Tahap 1</t>
  </si>
  <si>
    <t>8044/MK.05/EN-01/III/2023</t>
  </si>
  <si>
    <t>Permohonan Support Development FMC MVP Product Offer</t>
  </si>
  <si>
    <t>8298/MK.05/EN-01/III/2023</t>
  </si>
  <si>
    <t>Pemberitahuan RFS Program Kuota Hepi bulan Maret 2023</t>
  </si>
  <si>
    <t>0263/MK.05/BE-05/III/2023</t>
  </si>
  <si>
    <t>Status Kesiapan Komersial (RFC) Program Kuota Hepi Bulan Maret 2023
(8298/MK.05/EN-01/III/2023)</t>
  </si>
  <si>
    <t>0011/MK.05/PU-53/III/2023</t>
  </si>
  <si>
    <t>Permohonan Implementasi
Program Kuota Hepi bulan Maret 2023</t>
  </si>
  <si>
    <t>8308/MK.05/EN-01/III/2023</t>
  </si>
  <si>
    <t>Request for Service (RFS) Permohonan Create BID Acquisition Package 4GB AP Java - Fortress (3561/MK.05/EN-01/II/2023)</t>
  </si>
  <si>
    <t>Permohonan Create BID Acquisition Package 4GB AP Java - Fortress</t>
  </si>
  <si>
    <t>0068/MK.05/BE-23/III/2023</t>
  </si>
  <si>
    <t>Pemberitahuan Ready for Service (RFS) FMC MVP Keluarga Lite Platinum</t>
  </si>
  <si>
    <t>Permohonan
Support Development FMC MVP Product Offer</t>
  </si>
  <si>
    <t>0074/MK.05/BE-32/III/2023</t>
  </si>
  <si>
    <t>RFI Konfigurasi Item Free Fire dan MLBB di Codashop</t>
  </si>
  <si>
    <t>0252/MK.05/BE-05/III/2023</t>
  </si>
  <si>
    <t>Laporan Hasil Inspeksi (ITR) Konfigurasi Item Free Fire dan MLBB di
Codashop (0074/MK.05/BE-32/III/2023)</t>
  </si>
  <si>
    <t>0036/MK.05/ML-02/II/2023</t>
  </si>
  <si>
    <t>Permohonan Konfigurasi
Perubahan EUP &amp; Share Free Fire dan Mobile Legends Channel Codashop</t>
  </si>
  <si>
    <t>8444/MK.05/EN-01/III/2023</t>
  </si>
  <si>
    <t>Ready for Service (RFS) Implementasi Voice Perso Enhancement - 3 Days and 14 Days Segment 9 Only (BO_8054/MK.05/EN-01/III/2023)</t>
  </si>
  <si>
    <t>0261/MK.05/BE-05/III/2023</t>
  </si>
  <si>
    <t>Status Kesiapan Komersial (RFC) Implementasi Voice Perso Enhancement
- 3 Days and 14 Days Segment 9 Only (8444/MK.05/EN-01/III/2023)</t>
  </si>
  <si>
    <t>Akan dilakukan penyesuaian nama, deskripsi, dan T&amp;C paket pada saat
live.
Beberapa paket dilakukan pengetesan dengan DIFA (Digital Inspection and
FUT Simulator).
Diperlukan penyesuaian nama dan details paket pada notifikasi SMS
sukses pembelian.</t>
  </si>
  <si>
    <t>8445/MK.05/EN-01/III/2023</t>
  </si>
  <si>
    <t>Ready for Service (RFS) Implementasi Voice Perso Enhancement - 3 Days and 14 Days Exc Segment 9 (BO_8054/MK.05/EN-01/III/2023)</t>
  </si>
  <si>
    <t>0256/MK.05/BE-05/III/2023</t>
  </si>
  <si>
    <t>Status Kesiapan Komersial (RFC) Implementasi Voice Perso Enhancement
- 3 Days and 14 Days Exc Segment 9 (8445/MK.05/EN-01/III/2023)</t>
  </si>
  <si>
    <t>Akan dilakukan penyesuaian nama, deskripsi, dan T&amp;C paket pada saat live.
Beberapa paket dilakukan pengetesan dengan DIFA (Digital Inspection and
FUT Simulator).
Diperlukan penyesuaian nama dan details paket pada notifikasi SMS sukses
pembelian BID 00058067.</t>
  </si>
  <si>
    <t>0076/MK.05/BE-32/III/2023</t>
  </si>
  <si>
    <t>RFI Perubahan Wording SMS Layanan Voucher Games Ximpay</t>
  </si>
  <si>
    <t>0064/MK.05/ML-02/III/2023</t>
  </si>
  <si>
    <t>Permohonan Inspection Test
Perubahan Wording MT Layanan Voucher Games Ximpay</t>
  </si>
  <si>
    <t>0012/MK.05/BE-43/III/2023</t>
  </si>
  <si>
    <t>RFS - Simplify Template multiple purchase for usecase grace with GE</t>
  </si>
  <si>
    <t>7118/MK.01/EN-01/II/2023</t>
  </si>
  <si>
    <t>Permohonan Pembuatan Simplifikasi Template PES Campaign Grace
Event</t>
  </si>
  <si>
    <t>0029/MK.05/BE-31/III/2023</t>
  </si>
  <si>
    <t>Ready for Service (RFS) Paket RAFI 2023</t>
  </si>
  <si>
    <t>0017/MK.05/ML-04/III/2023</t>
  </si>
  <si>
    <t>Permohonan Pengembangan Paket RAFI 2023</t>
  </si>
  <si>
    <t>8653/MK.05/EN-01/III/2023</t>
  </si>
  <si>
    <t>RFI Program Tukar 1 POIN Free 7 Days VAS Content Periode Q1 2023</t>
  </si>
  <si>
    <t>Permohonan Bantuna Implementasi Auto Deduct 1 Poin Telkomsel Poin
pada Vas Content Q1 2023</t>
  </si>
  <si>
    <t>8657/MK.05/EN-01/III/2023</t>
  </si>
  <si>
    <t>Pemberitahuan RFS Revamp Paket RoaMAX 2023 Multi Country South East Asia and Middle East Packages (0003/MK.05/MO-03/II/2023)</t>
  </si>
  <si>
    <t>0027/MK.05/BE-42/III/2023</t>
  </si>
  <si>
    <t>Pemberitahuan Ready for Service (RFS) Fitur Sprint 58 pada MyTelkomsel Web</t>
  </si>
  <si>
    <t>8685/MK.05/EN-01/III/2023</t>
  </si>
  <si>
    <t>Request for Inspection (RFI) Implementasi ANPS Opt Out Checking Traffic Transaksi Setelah BID di End Date (BO_3704/MK.05/EN-01/II/2022)</t>
  </si>
  <si>
    <t>Permohonan
Implementasi UMB Opt Out ANPS &amp; Direct UMB Check Price Plan</t>
  </si>
  <si>
    <t>8689/MK.05/EN-01/III/2023</t>
  </si>
  <si>
    <t>Request For Inspection (RFI) Permohonan Pembukaan Paket Multisim pada Digipos di kota tertentu di Area 1(8669/MK.05/EN-01/III/2023)</t>
  </si>
  <si>
    <t>8669/MK.05/EN-01/III/2023</t>
  </si>
  <si>
    <t>Permohonan Pembukaan Paket Multisim pada Digipos di kota tertentu di
Area 1</t>
  </si>
  <si>
    <t>Manager Prepaid Customer HVC and Retention Sumatera</t>
  </si>
  <si>
    <t>Pitrial Fadhlillah</t>
  </si>
  <si>
    <t>0077/MK.05/BE-32/III/2023</t>
  </si>
  <si>
    <t>RFS Konfigurasi Item Indico di Channel Digipos (Garena Shell)</t>
  </si>
  <si>
    <t>0079/MK.05/BE-32/III/2023</t>
  </si>
  <si>
    <t>RFS Paket Prepaid BQSV Unipin (Channel MyTelkomsel)</t>
  </si>
  <si>
    <t>0062/MK.05/ML-02/III/2023</t>
  </si>
  <si>
    <t>Peromohonan Konfigurasi
Unipin dan Garena Shell + BQSV Channel MyTelkomsel</t>
  </si>
  <si>
    <t>0078/MK.05/BE-32/III/2023</t>
  </si>
  <si>
    <t>RFS Paket Prepaid BQSV Garena (Channel MyTelkomsel)</t>
  </si>
  <si>
    <t>0028/MK.05/BE-42/III/2023</t>
  </si>
  <si>
    <t>Pemberitahuan Ready for Service (RFS) Daily Check In Periode 42 - Postpaid</t>
  </si>
  <si>
    <t>8003/MK.06/EN-01/III/2023</t>
  </si>
  <si>
    <t>Permohonan Konfigurasi
dan Testing Program Daily Check In Periode 42</t>
  </si>
  <si>
    <t>0029/MK.05/BE-42/III/2023</t>
  </si>
  <si>
    <t>Pemberitahuan Ready for Service (RFS) Daily Check In Periode 42 - Prepaid</t>
  </si>
  <si>
    <t>0080/MK.05/BE-32/III/2023</t>
  </si>
  <si>
    <t>RFS Flash Sale WeTV (30 Days)</t>
  </si>
  <si>
    <t>0044/MK.05/ML-02/II/2023</t>
  </si>
  <si>
    <t>Permohonan Konfigurasi
Flash Sale Bonus Langganan WeTV Premium di Dunia Games</t>
  </si>
  <si>
    <t>8797/MK.05/EN-01/III/2023</t>
  </si>
  <si>
    <t>Pemberitahuan RFI New Surprise Deal Package Telkomsel HALO 14 dan 15 Mar 2023</t>
  </si>
  <si>
    <t>8656/MK.05/EN-01/III/2023</t>
  </si>
  <si>
    <t>Permohonan
Support Activity Surprise Deal Program Maret 2023</t>
  </si>
  <si>
    <t>0013/IS.01/BE-43/III/2023</t>
  </si>
  <si>
    <t>Permohonan RFI (Ready for Inspection) TC-R1 Upgrade CDH 5.16 to CDP 7.1.7 Site Jakarta</t>
  </si>
  <si>
    <t>8875/MK.05/EN-01/III/2023</t>
  </si>
  <si>
    <t>Request for Service (RFS) Permohonan Implementasi Improvement Predefined CVM in Java and Ex Java ARPU Slicing Maret 2023 - Self (7187/MK.05/EN-01/III/2023)</t>
  </si>
  <si>
    <t>0271/MK.05/BE-05/III/2023</t>
  </si>
  <si>
    <t xml:space="preserve"> Status Kesiapan Komersial (RFC) Implementasi Improvement Predefined
CVM in Java and Ex Java ARPU Slicing Maret 2023 - Self (8875/MK.05/EN_x0002_01/III/2023)</t>
  </si>
  <si>
    <t>Beberapa paket dilakukan pengetesan dengan DIFA (Digital Inspection and FUT
Simulator).</t>
  </si>
  <si>
    <t>7187/MK.05/EN-01/III/2023</t>
  </si>
  <si>
    <t>Permohonan Implementasi Improvement Predefined CVM in Java and Ex
Java</t>
  </si>
  <si>
    <t>8837/MK.05/EN-01/III/2023</t>
  </si>
  <si>
    <t>Request for Inspection (RFI) Implementasi Surprise Deal 14-15 Maret 2023 (BO_8656/MK.05/EN-01/III/2023)</t>
  </si>
  <si>
    <t>0056/MK.05/BE-33/III/2023</t>
  </si>
  <si>
    <t>Pemberitahuan RFI untuk Support Konfigurasi Layanan VAS Content W2 Maret 2023</t>
  </si>
  <si>
    <t>0057/MK.05/BE-33/III/2023</t>
  </si>
  <si>
    <t>Pemberitahuan RFI untuk Support Konfigurasi Layanan Music &amp; Entertainment W2 Maret 2023</t>
  </si>
  <si>
    <t>0264/MK.05/BE-05/III/2023</t>
  </si>
  <si>
    <t>Laporan Hasil Inspeksi (ITR) Support Konfigurasi Layanan Music &amp;
Entertainment W2 Maret 2023 (0057/MK.05/BE-33/III/2023)</t>
  </si>
  <si>
    <t>0010/MK.05/ML-64/III/2023</t>
  </si>
  <si>
    <t>Permohonan Pembukaan New SID Layanan Spotify
Mini Weekly</t>
  </si>
  <si>
    <t>9079/MK.05/EN-01/III/2023</t>
  </si>
  <si>
    <t>RFI Program Undi Undi Hepi Q1 2023 Periode 8</t>
  </si>
  <si>
    <t>9086/MK.05/EN-01/III/2023</t>
  </si>
  <si>
    <t>RFI Program Welcome Poin FMC VMP Products Activation</t>
  </si>
  <si>
    <t>0013/MK.05/PU-53/III/2023</t>
  </si>
  <si>
    <t>Permohonan
Implementasi Welcome Poin FMC (Paket Keluarga)</t>
  </si>
  <si>
    <t>9184/MK.05/EN-01/III/2023</t>
  </si>
  <si>
    <t>Request for Inspection (RFI) Implementasi Paket Upstream Non Week Payday Maret 2023 (BO_8291/MK.05/EN-01/III/2023)</t>
  </si>
  <si>
    <t>8291/MK.05/EN-01/III/2023</t>
  </si>
  <si>
    <t>Permohonan Implementasi Paket Upstream Non Week Payday Maret 2023</t>
  </si>
  <si>
    <t>0085/MK.05/BE-32/III/2023</t>
  </si>
  <si>
    <t>RFS Paket Prepaid Magnet Majamojo (Dunia Games)</t>
  </si>
  <si>
    <t>0057/MK.05/ML-02/III/2023</t>
  </si>
  <si>
    <t>Permohonan Development
Paket Data Magnet</t>
  </si>
  <si>
    <t>0084/MK.05/BE-32/III/2023</t>
  </si>
  <si>
    <t>RFS Paket Prepaid Magnet Majamojo (MyTelkomsel)</t>
  </si>
  <si>
    <t>9255/MK.05/EN-01/III/2023</t>
  </si>
  <si>
    <t>Request for Service (RFS) Permohonan Implementasi Improvement Predefined CVM in Java and Ex Java ARPU Slicing Maret 2023 - Digipos &amp; Omni (7187/MK.05/EN-01/III/2023)(1)</t>
  </si>
  <si>
    <t>9261/MK.05/EN-01/III/2023</t>
  </si>
  <si>
    <t>Request for Inspection (RFI) Implementasi Surprise Deal for Activation Halal Jatim Fest Event (BO_9165/MK.05/EN-01/III/2023)</t>
  </si>
  <si>
    <t>9165/MK.05/EN-01/III/2023</t>
  </si>
  <si>
    <t>Permohonan Support Activity Special Deal for Activation Halal Jatim Fest
Event</t>
  </si>
  <si>
    <t>9274/MK.05/EN-01/III/2023</t>
  </si>
  <si>
    <t>Pemberitahuan RFS Paket RoaMAX BTL untuk Silent Roamers Phase 1 (0006/MK.05/MO-03/III/2023)</t>
  </si>
  <si>
    <t>0006/MK.05/MO-03/III/2023</t>
  </si>
  <si>
    <t>Permohonan
Development Paket RoaMAX BTL untuk Silent Roamers melalui channel Aplikasi My
Telkomsel &amp; PES (Personalization Engine System)</t>
  </si>
  <si>
    <t>9320/MK.05/EN-01/III/2023</t>
  </si>
  <si>
    <t>RFI Program Kuota Hepi bulan Maret 2023</t>
  </si>
  <si>
    <t>Permohonan Implementasi Program Kuota
Hepi bulan Maret 2023</t>
  </si>
  <si>
    <t>Bagas Banyu Biru</t>
  </si>
  <si>
    <t>0303/MK.05/BE-05/III/2023</t>
  </si>
  <si>
    <t>Status Kesiapan Komersial (RFC) Fitur Aplikasi MyTelkomsel v6.18 -
Android (0019/MK.05/BE-42/II/2023)</t>
  </si>
  <si>
    <t>Login Experience Improvement :
Dilakukan pengetesan interaction secondary button hanya pada
"Beli Kartu" dan akan dilakukan penyesuaian saat live.
Diperlukan penyesuaian wording "penggunan" pada on
boarding page saat live.
Dashboard 2.0 - Smart Card Based on Usage :
Akan dilakukan penyesuaian landing page sim card baru pada
smart card reactivation card. Target Fixing: Next Backlog; Level :
Low; PIC: BSM Dev.
Akan dilakukan inspection lebih lanjut untuk tampilan smart
card nomor block postpaid saat live.
Smart Card untuk kondisi limit is running out belum muncul.
Target Fixing: Sprint 6.19; Level : Medium; PIC: BSM Dev.
HVC Enhancement : Scope testing adalah memastikan voucher non
telco muncul.
Digital GraPARI Enhancement - Search Location : Semua grapari
terdekat menunjukkan Jarak lokasi 0 KM. Target Fixing: Next
Backlog; Level : Medium; PIC: BSM Dev.
Keaslian E-Nodin ini dapat diperiksa
dengan memindai (scan) gambar QR
Code di sebelah kiri
Page Number 2 of 3
MyTelkomsel Widget :
Menu "Buka Apps*" belum muncul pada tampilan bawah
widget. Target Fixing: Next Backlog; Level : Low; PIC: BSM Dev.
Akan dilakukan penyesuaian section reward dan daily checkin
sesuai periode program.
MyTelkomsel Mission Design Refinement :
Akan dilakukan penyesuain snackbar judul misi pada mode EN
saat live.
Menu check mission akan selalu muncul pada halaman payment
status. Target Fixing: Next Backlog; Level : Medium; PIC: BSM
Dev</t>
  </si>
  <si>
    <t>0302/MK.05/BE-05/III/2023</t>
  </si>
  <si>
    <t xml:space="preserve"> Status Kesiapan Komersial (RFC) Fitur Aplikasi MyTelkomsel v6.18 - iOS
(0018/MK.05/BE-42/II/2023)</t>
  </si>
  <si>
    <t>Login Experience Improvement :
Dilakukan pengetesan interaction secondary button hanya
pada "Beli Kartu" dan akan dilakukan penyesuaian saat live.
Diperlukan penyesuaian wording "penggunan" pada on
boarding page saat live.
Dashboard 2.0 - Smart Card Based on Usage :
Akan dilakukan penyesuaian landing page sim card baru
pada smart card reactivation card. Target Fixing: Next
Backlog; Level : Low; PIC: BSM Dev.
Akan dilakukan inspection lebih lanjut untuk tampilan smart
card nomor block postpaid saat live.
HVC Enhancement : Akan dilakukan penyesuaian tampilan
reward pada page HVC untuk non telco saat live.
Digital GraPARI Enhancement - Search Location :
Keaslian E-Nodin ini dapat diperiksa
dengan memindai (scan) gambar QR
Code di sebelah kiri
Page Number 2 of 3
Semua grapari terdekat menunjukkan Jarak lokasi 0 KM. Target
Fixing: Next Backlog; Level : Medium; PIC: BSM Dev.
MyTelkomsel Mission Design Refinement :
Menu check mission akan selalu muncul pada halaman
payment status. Target Fixing: Next Backlog; Level : Medium;
PIC: BSM Dev.</t>
  </si>
  <si>
    <t>0289/MK.05/BE-05/III/2023</t>
  </si>
  <si>
    <t>Status Kesiapan Komersial (RFC) Implementasi Paket RoaMAX untuk
Channel Aplikasi &amp; Web My Orbit (6506/MK.05/EN-01/II/2023)</t>
  </si>
  <si>
    <t>Beberapa paket dilakukan pengetesan dengan DIFA (Digital
Inspection and FUT Simulator).
Akan dilakukan penyesuaian deskripsi dan T&amp;C paket pada saat live.
Diperlukan inspection lebih lanjut khususnya end2end purchase, dan
consume pada saat live.</t>
  </si>
  <si>
    <t>0290/MK.05/BE-05/III/2023</t>
  </si>
  <si>
    <t>Laporan Hasil Inspeksi (ITR) Implementasi Pembukaan Metode
Pembayaran Fintech, Banking dan Paylater untuk Pembelian Paket di
Aplikasi MyTelkomsel (BO_002/MK.01/CJ-01/II/2023)(7337/MK.05/EN_x0002_01/III/2023)</t>
  </si>
  <si>
    <t xml:space="preserve">Notes Belum terdapat transaksi sukses pembelian dengan menggunakan metode
pembayaran Debit Mandiri
</t>
  </si>
  <si>
    <t>0288/MK.05/BE-05/III/2023</t>
  </si>
  <si>
    <t>Status Kesiapan Komersial (RFC) Konfigurasi Layanan Indico di Digipos
(Free Fire) (0067/MK.05/BE-32/III/2023)</t>
  </si>
  <si>
    <t>Beberapa paket dilakukan pengetesan dengan DIFA (Digital Inspection and FUT
Simulator)
Terdapat penambahan charging fee untuk pebayaran via Link Aja.</t>
  </si>
  <si>
    <t>0279/SV.06/BE-05/III/2023</t>
  </si>
  <si>
    <t>Status Kesiapan Komersial (RFC) Revamp Paket RoaMAX 2023 Voice &amp;
SMS Add On Package (7690/MK.05/EN-01/III/2023)</t>
  </si>
  <si>
    <t>Beberapa paket dilakukan pengetesan dengan DIFA (Digital
Inspection and FUT Simulator).
Untuk segment 3 setting pre-requisite di take-out sementara
dari scope FUT dan akan disesuaikan saat live.
Akan dilakukan penyesuaian deskripsi dan T&amp;C paket saat live</t>
  </si>
  <si>
    <t>0294/MK.05/BE-05/III/2023</t>
  </si>
  <si>
    <t>Laporan Hasil Inspeksi (ITR) Pembukaan Metode Pembayaran Fintech,
Banking dan PayLater untuk Pembelian Paket di Aplikasi MyTelkomsel
(7964/MK.05/EN-01/III/2023)</t>
  </si>
  <si>
    <t>Pembayaran gagal ketika membeli paket dengan bid 00043360 menggunakan
payment mandiri DD dengan reason "No Internet Connection" dikarenakan
payment_id saat initiate payment ke ELISA tidak sama dengan transaction id
saat OTP. Saat ini sedang dilakukan pengecekan oleh tim Developer dan tim
MyTelkomsel.
Belum ditemukan transaksi pembayaran menggunakan payment method
Mandiri_DD untuk BID pada product brief.
Belum ada transaksi pembelian di splunk dan product not eligble ketika
dilakukan pengecekan menggunakan FUT Simulator untuk bid berikut:
BID 00017865 dan BID 00017868 tidak dijual pada channel
MyTelkomsel, sehingga pelanggan tidak dapat melakukan pembelian
menggunakan payment method fintech, Mandiri DD dan telkomsel
paylater
BID 00036067, sudah tidak dijual ke pelanggan sejak September 2022.
Belum terdapat transaksi pembelian menggunakan payment method fintech di
splunk untuk bid 00043362. namun berdasarkan pengecekan melalui FUT
simulator payment fintech pada paket tersebut sudah tersedia</t>
  </si>
  <si>
    <t>0281/MK.05/BE-05/III/2023</t>
  </si>
  <si>
    <t>Status Kesiapan Komersial (RFC) Penambahan Paket Physical Voucher di
MyTelkomsel - Short Validity (8000/MK.05/EN-01/III/2023)</t>
  </si>
  <si>
    <t>Akan dilakukan penyesuaian nama, deskripsi, dan T&amp;C paket pada saat live.
Beberapa paket dilakukan pengetesan dengan DIFA (Digital Inspection and FUT
Simulator).</t>
  </si>
  <si>
    <t>0272/MK.05/BE-05/III/2023</t>
  </si>
  <si>
    <t>Laporan Hasil Inspeksi (ITR) Layanan 8 Elements (GamesBro)
(0072/MK.05/BE-32/III/2023)</t>
  </si>
  <si>
    <t>0280/MK.05/BE-05/III/2023</t>
  </si>
  <si>
    <t>Status Kesiapan Komersial (RFC) FMC MVP Keluarga Lite Platinum
(0068/MK.05/BE-23/III/2023)</t>
  </si>
  <si>
    <t>Beberapa paket dilakukan pengetesan dengan DIFA (Digital
Inspection and FUT Simulator).
Akan dilakukan penyesuaian deskripsi paket dan T&amp;C paket pada
saat live.
Diperlukan penyesuaian tampilan bonus kuota internet pada UMB
Check kuota khusus untuk MSISDN Child. (belum muncul)</t>
  </si>
  <si>
    <t>0296/MK.05/BE-05/III/2023</t>
  </si>
  <si>
    <t>Laporan Hasil Inspeksi (ITR) Perubahan User Journey Transaksi Layanan
Ximpay (0076/MK.05/BE-32/III/2023)</t>
  </si>
  <si>
    <t>Pembelian Item Point Blank dan Indoplay tidak mendapatkan Notif SMS
berupa Link Kode Voucher, (masih menggunakan journey before).
Untuk Pembelian Item Indoplay, harga item yang dibeli tidak sesuai dengan
product brief.
Item Point Blank dan Indoplay Tidak tersedia Di Channel UMB *900#.
Beberapa Product Belum Tersedia Di Channel UMB *900# dan DG Web.</t>
  </si>
  <si>
    <t>0277/MK.05/BE-05/III/2023</t>
  </si>
  <si>
    <t>Status Kesiapan Komersial (RFC) Paket RAFI 2023 (0029/MK.05/BE_x0002_31/III/2023)</t>
  </si>
  <si>
    <t>Akan dilakukan penyesuaian details, deskripsi, dan T&amp;C paket pada saat
live.
Beberapa paket dilakukan pengetesan dengan DIFA (Digital Inspection
and FUT Simulator).
Tagihan yang bertambah belum termasuk PPN 11 %.</t>
  </si>
  <si>
    <t>0295/MK.05/BE-05/III/2023</t>
  </si>
  <si>
    <t>Laporan Hasil Inspeksi (ITR) Program Tukar 1 POIN Free 7 Days VAS
Content Periode Q1 2023 (8653/MK.05/EN-01/III/2023)</t>
  </si>
  <si>
    <t>0273/MK.05/BE-05/III/2023</t>
  </si>
  <si>
    <t>Laporan Hasil Inspeksi (ITR) Implementasi ANPS Opt Out Checking Traffic
Transaksi Setelah BID di End Date (8685/MK.05/EN-01/III/2023)</t>
  </si>
  <si>
    <t>0287/MK.05/BE-05/III/2023</t>
  </si>
  <si>
    <t>Laporan Hasil Inspeksi (ITR) Pembukaan Paket Multisim pada Digipos di
kota tertentu di Area 1 (8689/MK.05/EN-01/III/2023)</t>
  </si>
  <si>
    <t>0278/MK.05/BE-05/III/2023</t>
  </si>
  <si>
    <t>Status Kesiapan Komersial (RFC) Paket Prepaid BQSV Unipin (Channel
MyTelkomsel) (0079/MK.05/BE-32/III/2023)</t>
  </si>
  <si>
    <t>Akan dilakukan penyesuaian halaman detail paket T&amp;C saat live.
Beberapa paket dilakukan pengetesan dengan DIFA (Digital
Inspection &amp; FUT Simulator)</t>
  </si>
  <si>
    <t>0282/MK.05/BE-05/III/2023</t>
  </si>
  <si>
    <t>Status Kesiapan Komersial (RFC) Paket Prepaid BQSV Garena (Channel
MyTelkomsel) (0078/MK.05/BE-32/III/2023)</t>
  </si>
  <si>
    <t>Akan dilakukan penyesuaian halaman detail paket T&amp;C saat live.
Beberapa paket dilakukan pengetesan dengan DIFA (Digital Inspection &amp;
FUT Simulator).</t>
  </si>
  <si>
    <t>0276/MK.05/BE-05/III/2023</t>
  </si>
  <si>
    <t>Status Kesiapan Komersial (RFC) Daily Check In Periode 42 - Postpaid
(0028/MK.05/BE-42/III/2023)</t>
  </si>
  <si>
    <t>Dilakukan proses simulasi counter untuk mendapatkan reward.
Terdapat double notifikasi sms setelah sukses claim reward Telco dan
Telkomsel POIN dari sender 777.
Akan dilakukan penyesuaian link claim voucher pada notifikasi SMS,
tampilan snack bar notifikasi Daily Check in, Nomor stamp sesuai
reward, dan informasi program tanggal DCI saat live.
Diperlukan inspection lebih lanjut khususnya untuk tagihan melebihi
limit.</t>
  </si>
  <si>
    <t>0275/MK.05/BE-05/III/2023</t>
  </si>
  <si>
    <t>Status Kesiapan Komersial (RFC) Daily Check In Periode 42 - Prepaid
(0029/MK.05/BE-42/III/2023)</t>
  </si>
  <si>
    <t>Dilakukan proses simulasi counter untuk mendapatkan reward.
Terdapat double notifikasi sms setelah sukses claim reward Telco dan
Telkomsel POIN dari sender 777.
Akan dilakukan penyesuaian link claim voucher pada notifikasi SMS,
tampilan snack bar notifikasi Daily Check in, Nomor stamp sesuai
reward, dan informasi program tanggal DCI saat live.
Diperlukan inspection lebih lanjut khususnya untuk pulsa tidak cukup.</t>
  </si>
  <si>
    <t>0285/MK.05/BE-05/III/2023</t>
  </si>
  <si>
    <t>Laporan Hasil Inspeksi (ITR) New Surprise Deal Package Telkomsel HALO
14 dan 15 Mar 2023 (8797/MK.05/EN-01/III/2023)</t>
  </si>
  <si>
    <t>0286/MK.05/BE-05/III/2023</t>
  </si>
  <si>
    <t>Laporan Hasil Inspeksi (ITR) TC-R1 Upgrade CDH 5.16 to CDP 7.1.7 Site
Jakarta (0013/IS.01/BE-43/III/2023)</t>
  </si>
  <si>
    <t>Pada recharge balance 10K di Mytelkomsel dengan payment method fintech
(Linkaja), pelanggan tidak mendapatkan tambahan +1 poin.</t>
  </si>
  <si>
    <t>0274/MK.05/BE-05/III/2023</t>
  </si>
  <si>
    <t>Laporan Hasil Inspeksi (ITR) Implementasi Surprise Deal 14-15 Maret 2023
(8837/MK.05/EN-01/III/2023)</t>
  </si>
  <si>
    <t>0283/MK.05/BE-05/III/2023</t>
  </si>
  <si>
    <t>Laporan Hasil Inspeksi (ITR) Program Undi Undi Hepi Q1 2023 Periode 8
(9079/MK.05/EN-01/III/2023)</t>
  </si>
  <si>
    <t>0284/MK.05/BE-05/III/2023</t>
  </si>
  <si>
    <t>Laporan Hasil Inspeksi (ITR) Implementasi Paket Upstream Non Week
Payday Maret 2023 (9184/MK.05/EN-01/III/2023)</t>
  </si>
  <si>
    <t>0298/MK.05/BE-05/III/2023</t>
  </si>
  <si>
    <t>Laporan Hasil Inspeksi (ITR) Implementasi Surprise Deal for Activation
Halal Jatim Fest Event (9261/MK.05/EN-01/III/2023)</t>
  </si>
  <si>
    <t>0301/MK.05/BE-05/III/2023</t>
  </si>
  <si>
    <t>Status Kesiapan Komersial (RFC) Paket RoaMAX BTL untuk Silent
Roamers Phase 1 (9274/MK.05/EN-01/III/2023)</t>
  </si>
  <si>
    <t>Diperlukan penyesuaian notifikasi sms deaktivasi paket (masih terdapat
simbol).</t>
  </si>
  <si>
    <t>0291/MK.05/BE-05/III/2023</t>
  </si>
  <si>
    <t>Laporan Hasil Inspeksi (ITR) Program Kuota Hepi bulan Maret 2023
(9320/MK.05/EN-01/III/2023)</t>
  </si>
  <si>
    <t>0080/MK.05/BE-23/III/2023</t>
  </si>
  <si>
    <t>Pemberitahuan Re-Ready for Service (RFS) BundlingMAX Modern Channel</t>
  </si>
  <si>
    <t>0082/MK.05/BE-23/III/2023</t>
  </si>
  <si>
    <t>Pemberitahuan Re-Ready for Service (RFS) Change Profile Orbit FMC (Kuota Keluarga)</t>
  </si>
  <si>
    <t>Revisi Permohonan Development Tarif Kuota Keluarga Orbit</t>
  </si>
  <si>
    <t>0062/MK.05/BE-33/III/2023</t>
  </si>
  <si>
    <t>Pemberitahuan RFS untuk Support Paket Data Kuncie Praktis di Digipos dan URP</t>
  </si>
  <si>
    <t>9606/MK.05/EN-01/III/2023</t>
  </si>
  <si>
    <t>Request for Service (RFS) Permohonan Implementasi Proposal of Prepaid Acquisition Revamp 2023 Exjava - ARP &amp; AP (8953/MK.05/EN-01/III/2023)</t>
  </si>
  <si>
    <t>0293/MK.05/BE-05/III/2023</t>
  </si>
  <si>
    <t>Status Kesiapan Komersial (RFC) Implementasi Proposal of Prepaid
Acquisition Revamp 2023 Exjava - ARP &amp; AP (9606/MK.05/EN-01/III/2023)</t>
  </si>
  <si>
    <t>Scope pengetesan adalah terbatas pada product dan diperlukan inspection lebih lanjut
khususnya process end to end activation pada saat live.
Akan dilakukan penyesuaian nama, deskripsi, dan T&amp;C paket saat live.
Beberapa paket dilakukkan pengecekan dengan DIFA (Digital Inspection and FUT
Simulator).</t>
  </si>
  <si>
    <t>8953/MK.05/EN-01/III/2023</t>
  </si>
  <si>
    <t>Permohonan Implementasi Proposal of Prepaid Acquisition Revamp 2023</t>
  </si>
  <si>
    <t>9608/MK.05/EN-01/III/2023</t>
  </si>
  <si>
    <t>Request for Service (RFS) Permohonan Implementasi Proposal of Prepaid Acquisition Revamp 2023 Exjava - Digipos &amp; Omni (8953/MK.05/EN-01/III/2023)</t>
  </si>
  <si>
    <t>9607/MK.05/EN-01/III/2023</t>
  </si>
  <si>
    <t>Request for Service (RFS) Permohonan Implementasi Proposal of Prepaid Acquisition Revamp 2023 Exjava - Self (8953/MK.05/EN-01/III/2023)</t>
  </si>
  <si>
    <t>0079/MK.05/BE-23/III/2023</t>
  </si>
  <si>
    <t>Pemberitahuan RFI Perubahan Validity, Member, Lifecycle Extension Paket SMOOA</t>
  </si>
  <si>
    <t>7985/MK.05/EN-01/III/2023</t>
  </si>
  <si>
    <t>Permohonan
Support Development Enhancement Paket Smooa</t>
  </si>
  <si>
    <t>0086/MK.05/BE-32/III/2023</t>
  </si>
  <si>
    <t>RFI Konfigurasi Program GameQoo Bundling Bonus Disney+</t>
  </si>
  <si>
    <t>0024/MK.05/ML-02/I/2023</t>
  </si>
  <si>
    <t>Permohonan Development
Program GameQoo Bundling Bonus Disney+ Hotstar</t>
  </si>
  <si>
    <t>9590/MK.05/EN-01/III/2023</t>
  </si>
  <si>
    <t>Request for Inspection (RFI) Implementasi Lokal Surprise Deal Voice Denpasar 20 – 21 Maret 2023 (BO_9323/MK.05/EN-01/III/2023)</t>
  </si>
  <si>
    <t>9323/MK.05/EN-01/III/2023</t>
  </si>
  <si>
    <t>Implementasi Lokal
Surprise Deal Voice Denpasar (20 – 21 Maret 2023)</t>
  </si>
  <si>
    <t>9638/MK.05/EN-01/III/2023</t>
  </si>
  <si>
    <t>Ready for Service (RFS) Implementasi Voice Perso Enhancement - Sampling DigiPos (BO_8054/MK.05/EN-01/III/2023)</t>
  </si>
  <si>
    <t>9644/MK.05/EN-01/III/2023</t>
  </si>
  <si>
    <t>Request for Inspection (RFI) Implementasi Surprise Deal Internet Dewata 2023 Branch Denpasar (BO_9321/MK.05/EN-01/III/2023)</t>
  </si>
  <si>
    <t>9321/MK.05/EN-01/III/2023</t>
  </si>
  <si>
    <t>Implementasi
Surprise Deal Internet Dewata 2023 (Branch Denpasar)</t>
  </si>
  <si>
    <t>0083/MK.05/BE-23/III/2023</t>
  </si>
  <si>
    <t>Pemberitahuan Ready for Service (RFS) Produk Orbit Internet Malam di MyOrbit</t>
  </si>
  <si>
    <t>0299/MK.05/BE-05/III/2023</t>
  </si>
  <si>
    <t>Status Kesiapan Komersial (RFC) Produk Orbit Internet Malam di MyOrbit
(0083/MK.05/BE-23/III/2023)</t>
  </si>
  <si>
    <t>Beberapa paket dilakukan pengetesan dengan DIFA (Digital
Inspection and FUT Simulator).
Akan dilakukan penyesuaian deskripsi dan T&amp;C paket pada saat
live.</t>
  </si>
  <si>
    <t>9449/IS.05/EN-01/III/2023</t>
  </si>
  <si>
    <t>Revisi Permohonan
Pembuatan Kuota Malam Orbit</t>
  </si>
  <si>
    <t>9711/MK.05/EN-01/III/2023</t>
  </si>
  <si>
    <t>Request for Service (RFS) Permohonan Implementasi Proposal of Prepaid Acquisition Revamp 2023 Java - ARP &amp; AP (8953/MK.05/EN-01/III/2023)(1)</t>
  </si>
  <si>
    <t>0292/MK.05/BE-05/III/2023</t>
  </si>
  <si>
    <t>Status Kesiapan Komersial (RFC) Implementasi Proposal of Prepaid
Acquisition Revamp 2023 Java - ARP &amp; AP (9711/MK.05/EN-01/III/2023)</t>
  </si>
  <si>
    <t>Akan dilakukan penyesuaian nama, deskripsi, dan T&amp;C paket saat live.
Beberapa paket dilakukkan pengecekan dengan DIFA (Digital Inspection and FUT
Simulator).
Diperlukan inspection lebih lanjut khususnya untuk pembelian dan consume kuota
local paket secara end to end pada saat live.</t>
  </si>
  <si>
    <t>0087/MK.05/BE-32/III/2023</t>
  </si>
  <si>
    <t>RFS DG Flexible PartnerID Configuration</t>
  </si>
  <si>
    <t>0063/MK.05/BE-33/III/2023</t>
  </si>
  <si>
    <t>Pemberitahuan RFS untuk Support Paket Data Fita dan Kuncie Praktis di Omni Channel</t>
  </si>
  <si>
    <t>0005/MK.05/ML-01/I/2023
0022/MK.03/ML-06/II/2023</t>
  </si>
  <si>
    <t>Permohonan Development New Kuncie Package
Permohonan Penambahan Paket ComboFit FITA Lite di E-Commerce dan Modern Channel</t>
  </si>
  <si>
    <t>Vice President Digital Lifestyle
General Manager VAS Entertainment</t>
  </si>
  <si>
    <t>Nirwan Lesmana
Douby Kusumawirachma</t>
  </si>
  <si>
    <t>0086/MK.05/BE-23/III/2023</t>
  </si>
  <si>
    <t>Pemberitahuan Ready for Service (RFS) VOLTA Bundling Package</t>
  </si>
  <si>
    <t>0300/MK.05/BE-05/III/2023</t>
  </si>
  <si>
    <t>Status Kesiapan Komersial (RFC) VOLTA Bundling Package
(0086/MK.05/BE-23/III/2023)</t>
  </si>
  <si>
    <t>Diperlukan inspection lebih lanjut khususnya untuk renewal paket dan
notifikasi paket berakhir.</t>
  </si>
  <si>
    <t>9328/MK.05/EN-01/III/2023</t>
  </si>
  <si>
    <t>Permohonan
Implementasi Paket Telkomsel X VOLTA</t>
  </si>
  <si>
    <t>0089/MK.05/BE-32/III/2023</t>
  </si>
  <si>
    <t>RFI Perubahan Metode Konfirmasi Pembelian Item di Dunia Games</t>
  </si>
  <si>
    <t>0297/MK.05/BE-05/III/2023</t>
  </si>
  <si>
    <t>Laporan Hasil Inspeksi (ITR) Perubahan Metode Konfirmasi Pembelian
Item di Dunia Games (0089/MK.05/BE-32/III/2023)</t>
  </si>
  <si>
    <t>0017/MK.05/ML-01/II/2023</t>
  </si>
  <si>
    <t>Permohonan Perubahan User Journey Top Up dan Pembelian Voucher di
Dunia Games</t>
  </si>
  <si>
    <t>0088/MK.05/BE-32/III/2023</t>
  </si>
  <si>
    <t>RFI DG Flash Sale Nuon Collaboration</t>
  </si>
  <si>
    <t>0065/MK.05/ML-02/III/2023</t>
  </si>
  <si>
    <t>Permohonan Konfigurasi
Flash Sale Collabs dengan Nuon</t>
  </si>
  <si>
    <t>0030/MK.05/BE-42/III/2023</t>
  </si>
  <si>
    <t>0031/MK.05/BE-42/III/2023</t>
  </si>
  <si>
    <t>Request for Inspection (RFI) High Availability Own Digital Channel (MyTelkomsel app, MyTelkomsel web, Telkomsel Web Ecommerce)</t>
  </si>
  <si>
    <t>0014/IS.01/BE-43/III/2023</t>
  </si>
  <si>
    <t>Permohonan RFI (Ready for Inspection) TC-R1 Upgrade CDH 5.16 to CDP 7.1.7 Site Pekanbaru</t>
  </si>
  <si>
    <t>9828/MK.05/EN-01/III/2023</t>
  </si>
  <si>
    <t>Ready for Service (RFS) Implementasi Activation based on Lacci Group Capability Ultimate Phase 1 - DigiPos (BO_6110/MK.05/EN-01/X/2022)</t>
  </si>
  <si>
    <t>Permohonan
Development Activation and Quota Consume Based on Lacci
Group Capability</t>
  </si>
  <si>
    <t>0032/MK.05/BE-42/III/2023</t>
  </si>
  <si>
    <t>Pemberitahuan Ready for Service (RFS) Fitur Sprint 59 pada MyTelkomsel Web (Syariah Corner)</t>
  </si>
  <si>
    <t>9824/MK.05/EN-01/III/2023</t>
  </si>
  <si>
    <t>Permohonan
Development Fitur MyTelkomsel Web Sprint 59 dan Sprint 60.</t>
  </si>
  <si>
    <t>0064/MK.05/BE-33/III/2023</t>
  </si>
  <si>
    <t>Pemberitahuan RFI untuk Support Konfigurasi Layanan VAS Content W3 Maret 2023</t>
  </si>
  <si>
    <t>0088/MK.05/BE-23/III/2023</t>
  </si>
  <si>
    <t>Pemberitahuan RFI Penyesuaian Package Commercial Name Policy</t>
  </si>
  <si>
    <t>0702/MK.05/EN-01/I/2023</t>
  </si>
  <si>
    <t>Penyesuaian
Package Commercial Name Policy</t>
  </si>
  <si>
    <t>0091/MK.05/BE-32/III/2023</t>
  </si>
  <si>
    <t>RFS Paket Postpaid BQSV Garena (Channel MyTelkomsel)</t>
  </si>
  <si>
    <t>0090/MK.05/BE-32/III/2023</t>
  </si>
  <si>
    <t>RFS Paket Postpaid BQSV Unipin (Channel MyTelkomsel)</t>
  </si>
  <si>
    <t>0092/MK.05/BE-32/III/2023</t>
  </si>
  <si>
    <t>RFS Paket Postpaid Magnet Majamojo (MyTelkomsel)</t>
  </si>
  <si>
    <t>0093/MK.05/BE-32/III/2023</t>
  </si>
  <si>
    <t>RFS Paket Postpaid Magnet Majamojo (Dunia Games)</t>
  </si>
  <si>
    <t>0039/MK.05/EN-01/III/2023</t>
  </si>
  <si>
    <t xml:space="preserve">Pemberitahuan RFS Paket varian Halo+ Kontrak 12 bulan (Static value) </t>
  </si>
  <si>
    <t>9845/MK.05/EN-01/III/2023</t>
  </si>
  <si>
    <t>Permohonan Development Paket Halo+ Kontrak 12 bulan untuk PSB Web</t>
  </si>
  <si>
    <t>0089/MK.05/BE-23/III/2023</t>
  </si>
  <si>
    <t>Pemberitahuan Ready for Service (RFS) FMC MVP Products Tahap 2</t>
  </si>
  <si>
    <t>0184/MK.05/EN-01/III/2023</t>
  </si>
  <si>
    <t>Ready for Service (RFS) Autorenewal Core with Unsubscription Features (BO_3249/MK.05/EN-01/VII/2022)</t>
  </si>
  <si>
    <t>3249/MK.05/EN-01/VII/2022</t>
  </si>
  <si>
    <t>Permohonan
Improvement Journey Fitur Autorenewal</t>
  </si>
  <si>
    <t>Manager Growth Market - Customer Retention and Growth Jawa and Bali
Nusra</t>
  </si>
  <si>
    <t>0252/MK.05/EN-01/III/2023</t>
  </si>
  <si>
    <t>RFI Program Undi Undi Hepi Q1 2023 Periode 9</t>
  </si>
  <si>
    <t>0090/MK.05/BE-23/III/2023</t>
  </si>
  <si>
    <t>Pemberitahuan Ready for Service (RFS) Produk VOLTA Miles</t>
  </si>
  <si>
    <t>Permohonan
Permohonan Implementasi Paket Telkomsel X VOLTA</t>
  </si>
  <si>
    <t>0255/MK.05/EN-01/III/2023</t>
  </si>
  <si>
    <t>Pemberitahuan RFS Enhancement Batch Tool Jenkins G2G and Non MF</t>
  </si>
  <si>
    <t>General Manager BSM Digital and VAS</t>
  </si>
  <si>
    <t>Budi Darmawan</t>
  </si>
  <si>
    <t>0322/MK.05/BE-05/III/2023</t>
  </si>
  <si>
    <t>0319/MK.05/BE-05/III/2023</t>
  </si>
  <si>
    <t>0309/MK.05/BE-05/III/2023</t>
  </si>
  <si>
    <t>0360/MK.05/BE-05/IV/2023</t>
  </si>
  <si>
    <t>Gagal HIT &amp; reedem</t>
  </si>
  <si>
    <t>0330/MK.05/BE-05/III/2023</t>
  </si>
  <si>
    <t>0348/MK.05/BE-05/IV/2023</t>
  </si>
  <si>
    <t>0306/MK.05/BE-05/III/2023</t>
  </si>
  <si>
    <t>0317/MK.05/BE-05/III/2023</t>
  </si>
  <si>
    <t>0311/MK.05/BE-05/III/2023</t>
  </si>
  <si>
    <t>0333/MK.05/BE-05/III/2023</t>
  </si>
  <si>
    <t>0337/MK.05/BE-05/III/2023</t>
  </si>
  <si>
    <t>0307/MK.05/BE-05/III/2023</t>
  </si>
  <si>
    <t>0315/MK.05/BE-05/III/2023</t>
  </si>
  <si>
    <t>0336/MK.05/BE-05/III/2023</t>
  </si>
  <si>
    <t>0342/MK.05/BE-05/III/2023</t>
  </si>
  <si>
    <t>0313/MK.05/BE-05/III/2023</t>
  </si>
  <si>
    <t>0310/MK.05/BE-05/III/2023</t>
  </si>
  <si>
    <t>0308/MK.05/BE-05/III/2023</t>
  </si>
  <si>
    <t>0312/MK.05/BE-05/III/2023</t>
  </si>
  <si>
    <t>0323/MK.05/BE-05/III/2023</t>
  </si>
  <si>
    <t>Item MLBB 77+8D+Bonus Skin Epic belum dijual di Dunia Games</t>
  </si>
  <si>
    <t>0325/MK.05/BE-05/III/2023</t>
  </si>
  <si>
    <t>0305/MK.05/BE-05/III/2023</t>
  </si>
  <si>
    <t>0304/MK.05/BE-05/III/2023</t>
  </si>
  <si>
    <t>0320/MK.05/BE-05/III/2023</t>
  </si>
  <si>
    <t>0329/MK.05/BE-05/III/2023</t>
  </si>
  <si>
    <t>0344/MK.05/BE-05/III/2023</t>
  </si>
  <si>
    <t>0355/MK.05/BE-05/IV/2023</t>
  </si>
  <si>
    <t>0314/MK.05/BE-05/III/2023</t>
  </si>
  <si>
    <t>0326/MK.05/BE-05/III/2023</t>
  </si>
  <si>
    <t>0336/MK.05/EN-01/III/2023</t>
  </si>
  <si>
    <t>Request for Inspection (RFI) Implementasi PV 30D 50K 15GB Madura (BO_9186/MK.05/EN-01/III/2023)</t>
  </si>
  <si>
    <t>0316/MK.05/BE-05/III/2023</t>
  </si>
  <si>
    <t>9186/MK.05/EN-01/III/2023</t>
  </si>
  <si>
    <t>Implementasi PV 30D 50K 15GB Madura</t>
  </si>
  <si>
    <t>0031/MK.05/BE-31/III/2023</t>
  </si>
  <si>
    <t>RFI Aktifitas Upgrade OS WAF TBS &amp; BSD to version 15.1.8.1 Pada MAXSTREAM</t>
  </si>
  <si>
    <t>0334/MK.05/BE-05/III/2023</t>
  </si>
  <si>
    <t>0094/MK.05/BE-32/III/2023</t>
  </si>
  <si>
    <t>RFI Perubahan Metode Konfirmasi Pembelian Item di Dunia Games (Phase-2)</t>
  </si>
  <si>
    <t>0324/MK.05/BE-05/III/2023</t>
  </si>
  <si>
    <t>0033/MK.05/BE-42/III/2023</t>
  </si>
  <si>
    <t xml:space="preserve">Request for Inspection (RFI) Upgrade OS - Own Digital Channel (MyTelkomsel App, MyTelkomsel Web, Telkomsel.com web ecommerce) </t>
  </si>
  <si>
    <t>0335/MK.05/BE-05/III/2023</t>
  </si>
  <si>
    <t>0095/MK.05/BE-32/III/2023</t>
  </si>
  <si>
    <t>RFS Flash Sale WeTV (7 Days)</t>
  </si>
  <si>
    <t>0353/MK.05/BE-05/IV/2023</t>
  </si>
  <si>
    <t>0577/MK.05/EN-01/III/2023</t>
  </si>
  <si>
    <t>Request for Inspection (RFI) Implementasi Paket Sahur dan Paket Ngabuburit (RAFI 2023) (BO_0504/MK.05/EN-01/III/2023)</t>
  </si>
  <si>
    <t>0356/MK.05/BE-05/IV/2023</t>
  </si>
  <si>
    <t>0504/MK.05/EN-01/III/2023</t>
  </si>
  <si>
    <t>Permohonan Implementasi Paket Sahur dan Paket Ngabuburit (RAFI 2023)</t>
  </si>
  <si>
    <t>0032/MK.05/BE-31/III/2023</t>
  </si>
  <si>
    <t>Ready for Service (RFS) Auto-Renewal Berlangganan Paket Video MyTelkomsel Postpaid 2 Button Maret 2023</t>
  </si>
  <si>
    <t>7241/MK.05/EN-01/VIII/2021</t>
  </si>
  <si>
    <t>0521/MK.05/EN-01/III/2023</t>
  </si>
  <si>
    <t>Ready for Service (RFS) Implementasi Bantuan Konfigurasi BID untuk IFRS (BO_0238/MK.05/EN-01/III/2023)</t>
  </si>
  <si>
    <t>0339/MK.05/BE-05/III/2023</t>
  </si>
  <si>
    <t>0238/MK.05/EN-01/III/2023</t>
  </si>
  <si>
    <t>0093/MK.05/BE-23/III/2023</t>
  </si>
  <si>
    <t>Pemberitahuan Ready for Service (RFS) Produk BundlingMAX RAFI</t>
  </si>
  <si>
    <t>0338/MK.05/BE-05/III/2023</t>
  </si>
  <si>
    <t>0499/MK.05/EN-01/III/2023</t>
  </si>
  <si>
    <t>0096/MK.05/BE-32/III/2023</t>
  </si>
  <si>
    <t>RFS Paket Magnet Majamojo (Digipos)</t>
  </si>
  <si>
    <t>0578/MK.05/EN-01/III/2023</t>
  </si>
  <si>
    <t>Request for Service (RFS) Permohonan Implementasi Proposal of Prepaid Acquisition Revamp 2023 Java - Self (8953/MK.05/EN-01/III/2023)</t>
  </si>
  <si>
    <t>0579/MK.05/EN-01/III/2023</t>
  </si>
  <si>
    <t>Request for Service (RFS) Permohonan Implementasi Proposal of Prepaid Acquisition Revamp 2023 Java - Digipos &amp; Omni (8953/MK.05/EN-01/III/2023)</t>
  </si>
  <si>
    <t>0600/MK.05/EN-01/III/2023</t>
  </si>
  <si>
    <t>Request for Service (RFS) Permohonan Implementasi Rezeki Sakti RAFI 2023 (0183/MK.05/EN-01/III/2023)</t>
  </si>
  <si>
    <t>0332/MK.05/BE-05/III/2023</t>
  </si>
  <si>
    <t>0183/MK.05/EN-01/III/2023</t>
  </si>
  <si>
    <t>Manager Prepaid Customer HVC and Retention Jawa Bali</t>
  </si>
  <si>
    <t>Hafidz Mulyansyah Putra</t>
  </si>
  <si>
    <t>0034/MK.05/BE-42/III/2023</t>
  </si>
  <si>
    <t>Pemberitahuan Ready for Service (RFS) Daily Check In Periode 43 - Postpaid</t>
  </si>
  <si>
    <t>0345/MK.05/BE-05/III/2023</t>
  </si>
  <si>
    <t>0124/MK.06/EN-01/III/2023</t>
  </si>
  <si>
    <t>0035/MK.05/BE-42/III/2023</t>
  </si>
  <si>
    <t>Pemberitahuan Ready for Service (RFS) Daily Check In Periode 43 - Prepaid</t>
  </si>
  <si>
    <t>0346/MK.05/BE-05/III/2023</t>
  </si>
  <si>
    <t>0779/MK.05/EN-01/III/2023</t>
  </si>
  <si>
    <t>Ready for Service (RFS) Implementasi Proposal of New Line Up for Core High Denom - DigiPos &amp; Omnichannel (BO_0195/MK.05/EN-01/III/2023)</t>
  </si>
  <si>
    <t>0327/MK.05/BE-05/III/2023</t>
  </si>
  <si>
    <t>0195/MK.05/EN-01/III/2023</t>
  </si>
  <si>
    <t>0778/MK.05/EN-01/III/2023</t>
  </si>
  <si>
    <t>Ready for Service (RFS) Implementasi Proposal of New Line Up for Core High Denom - MyTelkomsel (BO_0195/MK.05/EN-01/III/2023)</t>
  </si>
  <si>
    <t>0328/MK.05/BE-05/III/2023</t>
  </si>
  <si>
    <t>0803/MK.05/EN-01/III/2023</t>
  </si>
  <si>
    <t>Request for Inspection (RFI) Implementasi Bantuan Perubahan Harga pada Implementasi Voice Perso Value Enhancement (BO_9764/MK.05/EN-01/III/2023)</t>
  </si>
  <si>
    <t>0340/MK.05/BE-05/III/2023</t>
  </si>
  <si>
    <t>9764/MK.05/EN-01/III/2023</t>
  </si>
  <si>
    <t>0818/MK.05/EN-01/III/2023</t>
  </si>
  <si>
    <t>RFI Program Undi Undi Hepi Q1 2023 Periode 10</t>
  </si>
  <si>
    <t>0347/MK.05/BE-05/IV/2023</t>
  </si>
  <si>
    <t>0820/MK.05/EN-01/III/2023</t>
  </si>
  <si>
    <t>RFI Program Telkomsel Poin x Jelajah Digital</t>
  </si>
  <si>
    <t>0357/MK.05/BE-05/IV/2023</t>
  </si>
  <si>
    <t>0014/MK.05/PU-53/III/2023</t>
  </si>
  <si>
    <t>0067/MK.05/BE-33/III/2023</t>
  </si>
  <si>
    <t>Pemberitahuan RFI untuk Support Konfigurasi Layanan VAS Content W4 Maret 2023</t>
  </si>
  <si>
    <t>0343/MK.05/BE-05/III/2023</t>
  </si>
  <si>
    <t>0033/MK.05/BE-31/III/2023</t>
  </si>
  <si>
    <t>Ready for Service (RFS) Video Product iQiYi</t>
  </si>
  <si>
    <t>0331/MK.05/BE-05/III/2023</t>
  </si>
  <si>
    <t>Status Kesiapan Komersial (RFC) Video Product iQiYi (0033/MK.05/BE_x0002_31/III/2023)</t>
  </si>
  <si>
    <t>0004/MK.05/ML-01/I/2023</t>
  </si>
  <si>
    <t>1120/MK.05/EN-01/III/2023</t>
  </si>
  <si>
    <t>Request for Inspection (RFI) Implementasi Perubahan Commercial Name Paket (BO_8512/MK.01/EN-01/III/2023)</t>
  </si>
  <si>
    <t>0359/MK.05/BE-05/IV/2023</t>
  </si>
  <si>
    <t>8512/MK.01/EN-01/III/2023</t>
  </si>
  <si>
    <t>Permohonan Perubahan Commercial Name Paket</t>
  </si>
  <si>
    <t>0015/MK.05/BE-43/III/2023</t>
  </si>
  <si>
    <t>RFS - MyTelkomsel Journey existing purchase to Loyalist user (segment 1.5)</t>
  </si>
  <si>
    <t>1132/MK.05/EN-01/III/2023</t>
  </si>
  <si>
    <t>Ready for Service (RFS) Implementasi Pembukaan Paket Sahur dan Paket Ngabuburit di Modern Channel dan DigiPOS (BO_0995/MK.05/EN-01/III/2023)</t>
  </si>
  <si>
    <t>0349/MK.05/BE-05/IV/2023</t>
  </si>
  <si>
    <t>0995/MK.05/EN-01/III/2023</t>
  </si>
  <si>
    <t>1189/MK.05/EN-01/III/2023</t>
  </si>
  <si>
    <t>Request for Service (RFS) Permohonan Implementasi Proposal Hot Promo Java Dan Exjava - Digipos &amp; Omni (8953/MK.05/EN-01/III/2023)</t>
  </si>
  <si>
    <t>Rama</t>
  </si>
  <si>
    <t>1190/MK.05/EN-01/III/2023</t>
  </si>
  <si>
    <t>Request for Service (RFS) Permohonan Implementasi Proposal Hot Promo Java Dan Exjava - Self (8953/MK.05/EN-01/III/2023)</t>
  </si>
  <si>
    <t>1200/MK.05/EN-01/III/2023</t>
  </si>
  <si>
    <t>Request for Inspection (RFI) Implementasi Proposal Voice Pack Modern Channel and Price Harmonization PUMA - Price Harmonization Detail per City (BO_0249/MK.05/EN-01/III/2023)</t>
  </si>
  <si>
    <t>0249/MK.05/EN-01/III/2023</t>
  </si>
  <si>
    <t>1202/MK.05/EN-01/III/2023</t>
  </si>
  <si>
    <t>Request for Inspection (RFI) Implementasi Proposal Voice Pack Modern Channel and Price Harmonization PUMA - Change Validity (BO_0249/MK.05/EN-01/III/2023)</t>
  </si>
  <si>
    <t>0358/MK.05/BE-05/IV/2023</t>
  </si>
  <si>
    <t>1201/MK.05/EN-01/III/2023</t>
  </si>
  <si>
    <t>Request for Inspection (RFI) Implementasi Proposal Voice Pack Modern Channel and Price Harmonization PUMA - Close Duplicate Modern Channel (BO_0249/MK.05/EN-01/III/2023)</t>
  </si>
  <si>
    <t>0341/MK.05/BE-05/III/2023</t>
  </si>
  <si>
    <t>0103/MK.05/BE-32/III/2023</t>
  </si>
  <si>
    <t>RFS Flash Sale GamesMax Booster MLBB All-Star</t>
  </si>
  <si>
    <t>0075/MK.05/ML-02/III/2023</t>
  </si>
  <si>
    <t>0037/MK.05/BE-42/III/2023</t>
  </si>
  <si>
    <t>Pemberitahuan Ready for Service (RFS) FMC Halo Indihome</t>
  </si>
  <si>
    <t>0354/MK.05/BE-05/IV/2023</t>
  </si>
  <si>
    <t>7969/MK.05/EN-01/III/2023</t>
  </si>
  <si>
    <t>Permohonan Development Fitur Web ECommerce Sprint 42, Sprint 43, Sprint 44, dan Sprint 45</t>
  </si>
  <si>
    <t>0038/MK.05/BE-42/III/2023</t>
  </si>
  <si>
    <t>Pemberitahuan Ready for Service (RFS) MyTelkomsel App v6.19 - Android</t>
  </si>
  <si>
    <t>9862/MK.04/EN-01/III/2023</t>
  </si>
  <si>
    <t>0039/MK.05/BE-42/III/2023</t>
  </si>
  <si>
    <t>Pemberitahuan Ready for Service (RFS) MyTelkomsel App v6.19 - iOS</t>
  </si>
  <si>
    <t>1672/MK.05/EN-01/III/2023</t>
  </si>
  <si>
    <t>Ready for Service (RFS) Implementasi Test &amp; Learn Monetary Balance untuk MyTelkomsel Purchaser (BO_0012/MK.01/CJ-01/III/2023)</t>
  </si>
  <si>
    <t>0361/MK.05/BE-05/IV/2023</t>
  </si>
  <si>
    <t xml:space="preserve">0012/MK.01/CJ-01/III/2023 </t>
  </si>
  <si>
    <t>1664/MK.05/EN-01/III/2023</t>
  </si>
  <si>
    <t>RFI Program Rezeki Sakti RAFI 2023 (Segmen BTL)</t>
  </si>
  <si>
    <t>0096/MK.05/BE-23/III/2023</t>
  </si>
  <si>
    <t>Pemberitahuan Ready for Service (RFS) Produk Orbit Low Denom</t>
  </si>
  <si>
    <t>6343/IS.06/EN-01/II/2023</t>
  </si>
  <si>
    <t>0040/MK.05/BE-42/III/2023</t>
  </si>
  <si>
    <t>Pemberitahuan Ready for Service (RFS) Fitur Sprint 64-65 pada MyOrbit (Android)</t>
  </si>
  <si>
    <t>0352/MK.05/BE-05/IV/2023</t>
  </si>
  <si>
    <t>0042/MK.05/BE-42/III/2023</t>
  </si>
  <si>
    <t>Pemberitahuan Ready for Service (RFS) Fitur Sprint 64-65 pada MyOrbit (iOS)</t>
  </si>
  <si>
    <t>0351/MK.05/BE-05/IV/2023</t>
  </si>
  <si>
    <t>0041/MK.05/BE-42/III/2023</t>
  </si>
  <si>
    <t>Pemberitahuan Ready for Service (RFS) Item Sprint 64-65 Telkomsel Orbit (Web)</t>
  </si>
  <si>
    <t>0350/MK.05/BE-05/IV/2023</t>
  </si>
  <si>
    <t>0106/MK.05/BE-32/III/2023</t>
  </si>
  <si>
    <t>RFI Flash Sale Winlapser di Channel Dunia Games</t>
  </si>
  <si>
    <t>0076/MK.05/ML-02/III/2023</t>
  </si>
  <si>
    <t>0104/MK.05/BE-32/III/2023</t>
  </si>
  <si>
    <t>RFI Dunia Games Sprint-23 (Web)</t>
  </si>
  <si>
    <t>0105/MK.05/BE-32/III/2023</t>
  </si>
  <si>
    <t>RFI Program Flash Sale di Android App Dunia Games (Google Play Store)</t>
  </si>
  <si>
    <t>1796/MK.01/EN-01/IV/2023</t>
  </si>
  <si>
    <t>Pemberitahuan RFS Program P2P Web Payment Method DANA</t>
  </si>
  <si>
    <t>7103/MK.01/EN-01/X/2022</t>
  </si>
  <si>
    <t>1797/MK.01/EN-01/IV/2023</t>
  </si>
  <si>
    <t>Pemberitahuan RFS Program PSB Web Payment Method DANA</t>
  </si>
  <si>
    <t>1798/MK.01/EN-01/IV/2023</t>
  </si>
  <si>
    <t>Revisi Pemberitahuan RFS Program Halo Digital Registration Form – Granular</t>
  </si>
  <si>
    <t>1888/MK.05/EN-01/IV/2023</t>
  </si>
  <si>
    <t>Request For Inspection (RFI) Permohonan Implementasi Perubahan BID Pre-Requisite untuk Program Rezeki Sakti BTL Ex Java (1247/MK.05/EN-01/III/2023)</t>
  </si>
  <si>
    <t>1247/MK.05/EN-01/III/2023</t>
  </si>
  <si>
    <t>1899/MK.05/EN-01/IV/2023</t>
  </si>
  <si>
    <t>Request for Inspection (RFI) Implementasi Scale Up PV 30D 2GB Jateng (BO_1127/MK.05/EN-01/III/2023)</t>
  </si>
  <si>
    <t>1127/MK.05/EN-01/III/2023</t>
  </si>
  <si>
    <t>1924/MK.05/EN-01/IV/2023</t>
  </si>
  <si>
    <t>Request For Inspection (RFI) Permohonan Implementasi Perubahan Keyword Voucher dan BID untuk Program Rezeki Sakti BTL Ex Java (1892/MK.05/EN-01/IV/2023)</t>
  </si>
  <si>
    <t>1892/MK.05/EN-01/IV/2023</t>
  </si>
  <si>
    <t>1978/MK.05/EN-01/IV/2023</t>
  </si>
  <si>
    <t>Request for Inspection (RFI) Implementasi Konfigurasi Promo Gopay untuk POI RAFI 2023 (BO_1846/MK.01/EN-01/IV/2023)</t>
  </si>
  <si>
    <t>1846/MK.01/EN-01/IV/2023</t>
  </si>
  <si>
    <t>Manager Digital Service Journey and Experience</t>
  </si>
  <si>
    <t>Putu Eka Putra</t>
  </si>
  <si>
    <t>1992/MK.05/EN-01/IV/2023</t>
  </si>
  <si>
    <t>Pemberitahuan RFS Paket Haji Data Combo Revamp 2023 (0005/MK.05/MO-03/III/2023)</t>
  </si>
  <si>
    <t>0005/MK.05/MO-03/III/2023</t>
  </si>
  <si>
    <t>2042/MK.05/EN-01/IV/2023</t>
  </si>
  <si>
    <t>Ready for Service (RFS) Implementasi Disable Inject PV Hot Promo 45K 18GB di Madura (BO_0948/MK.05/EN-01/III/2023)</t>
  </si>
  <si>
    <t>0948/MK.05/EN-01/III/2023</t>
  </si>
  <si>
    <t>2043/MK.05/EN-01/IV/2023</t>
  </si>
  <si>
    <t>Request For Inspection (RFI) Permohonan Adjustment Segment Multisim (1601/MK.05/EN-01/III/2023)</t>
  </si>
  <si>
    <t>1601/MK.05/EN-01/III/2023</t>
  </si>
  <si>
    <t>2110/MK.05/EN-01/IV/2023</t>
  </si>
  <si>
    <t>Pemberitahuan RFS Program Redeem Voucher LinkAja</t>
  </si>
  <si>
    <t>0004/MK.05/PU-53/I/2023</t>
  </si>
  <si>
    <t>0035/MK.05/BE-31/IV/2023</t>
  </si>
  <si>
    <t>Ready for Service (RFS) Paket TVOD Srimulat April 2023</t>
  </si>
  <si>
    <t>0023/MK.05/ML-04/III/2023</t>
  </si>
  <si>
    <t>0100/MK.05/BE-23/IV/2023</t>
  </si>
  <si>
    <t>Pemberitahuan RFI Penambahan Keyword POIN BundlingMAX RAFI</t>
  </si>
  <si>
    <t>1935/MK.05/EN-01/IV/2023</t>
  </si>
  <si>
    <t>2274/MK.05/EN-01/IV/2023</t>
  </si>
  <si>
    <t>Request for Service (RFS)Permohonan Implementasi Pembuatan BID Voucher Indomart &amp; Tokopedia untuk Program Rezeki Sakti (0187/MK.05/EN-01/III/2023)</t>
  </si>
  <si>
    <t>0187/MK.05/EN-01/III/2023</t>
  </si>
  <si>
    <t>0072/MK.06/BE-33/IV/2023</t>
  </si>
  <si>
    <t xml:space="preserve">Pemberitahuan RFS untuk Support Paket Layanan NSP Sebagai Bonus Penawaran Terhadap Paket Halo Ekstra Kuota </t>
  </si>
  <si>
    <t>0008/MK.05/ML-64/II/2023</t>
  </si>
  <si>
    <t>0043/MK.05/BE-42/IV/2023</t>
  </si>
  <si>
    <t>Pemberitahuan Ready for Service (RFS) Fitur FMC Ultimate</t>
  </si>
  <si>
    <t>0070/MK.05/BE-33/IV/2023</t>
  </si>
  <si>
    <t>Pemberitahuan RFI untuk Support Konfigurasi Layanan VAS Content W1 April 2023</t>
  </si>
  <si>
    <t>2325/MK.05/EN-01/IV/2023</t>
  </si>
  <si>
    <t>Request for Inspection (RFI) Implementasi Special Deal for MPL Event (BO_2262/MK.05/EN-01/IV/2023)</t>
  </si>
  <si>
    <t>2262/MK.05/EN-01/IV/2023</t>
  </si>
  <si>
    <t>2370/MK.05/EN-01/IV/2023</t>
  </si>
  <si>
    <t>Ready for Service (RFS) Implementasi Program Add on Paket DPI pada BQSV di Channel UMB (BO_1974/MK.05/EN-01/IV/2023)</t>
  </si>
  <si>
    <t>1974/MK.05/EN-01/IV/2023</t>
  </si>
  <si>
    <t>Implementasi Program Add on Paket DPI pada BQSV di Channel UMB</t>
  </si>
  <si>
    <t>2379/MK.05/EN-01/IV/2023</t>
  </si>
  <si>
    <t>Pemberitahuan RFI Revamp Paket RoaMAX 2023 Multi Country South East Asia and Middle East Packages Melalui Metode Aktivasi E-Voucher  (0003/MK.05/MO-03/II/2023)</t>
  </si>
  <si>
    <t>BA Not Ready fo Testing</t>
  </si>
  <si>
    <t>0101/MK.05/BE-23/IV/2023</t>
  </si>
  <si>
    <t>Pemberitahuan Ready for Service (RFS) Produk Orbit Mifi Non Location</t>
  </si>
  <si>
    <t>4401/IS.01/EN-01/II/2023</t>
  </si>
  <si>
    <t>0044/MK.05/BE-42/IV/2023</t>
  </si>
  <si>
    <t>Pemberitahuan Ready for Service (RFS) Fitur Sprint 60 pada MyTelkomsel Web</t>
  </si>
  <si>
    <t>Permohonan Development Fitur MyTelkomsel Web Sprint 59 dan Sprint 60</t>
  </si>
  <si>
    <t>0045/MK.05/BE-42/IV/2023</t>
  </si>
  <si>
    <t>Request for Inspection (RFI) MyOrbit Sprint 63 – My Package</t>
  </si>
  <si>
    <t>2401/MK.05/EN-01/IV/2023</t>
  </si>
  <si>
    <t>RFI Program Undi Undi Hepi Q2 2023 Periode 11</t>
  </si>
  <si>
    <t>0016/MK.05/PU-53/III/2023</t>
  </si>
  <si>
    <t>2405/MK.05/EN-01/IV/2023</t>
  </si>
  <si>
    <t>Pemberitahuan RFS Program Kuota Hepi bulan April 2023</t>
  </si>
  <si>
    <t>1926/MK.05/EN-01/IV/2023</t>
  </si>
  <si>
    <t>2450/MK.04/EN-01/IV/2023</t>
  </si>
  <si>
    <t>Request for Inspection (RFI) Penyesuaian Value Voice Pareto Package BID 24920 (BO_2239/MK.05/EN-01/IV/2023)</t>
  </si>
  <si>
    <t>2239/MK.05/EN-01/IV/2023</t>
  </si>
  <si>
    <t>2503/MK.05/EN-01/IV/2023</t>
  </si>
  <si>
    <t>Ready for Service (RFS) Implementasi Paket Nelpon RAFI 2023 - Surprise Deal (BO_2436/MK.05/EN-01/IV/2023)</t>
  </si>
  <si>
    <t>2436/MK.05/EN-01/IV/2023</t>
  </si>
  <si>
    <t>Status Kesiapan Komersial (RFC) Dunia Games Sprint-23 (Android)
(0037/MK.05/BE-32/II/2023)</t>
  </si>
  <si>
    <t>Untuk beberapa program, scope pengetesesan terbatas pada
mendapatkan bonus voucher maupun discount code dummy dan
akan dilakukan penyesuian saat live.
Dilakukan proses manual callback untuk menampilkan halaman status
pembayaran.
Diperlukan penyesuaian notifikasi inbox maupun email untuk
penambahan bonus DG POIN dan DG RING, judul item pre-requisite
program, tampilan bonus pada halaman pembelian, serta
penambahan informasi harga item pada notifikasi pembelian dengan
pulsa tidak cukup.
Diperlukan inspection lebih lanjut khusunya secara keseluruhan
program saat live. PIC : BSM Dev.</t>
  </si>
  <si>
    <t>Status Kesiapan Komersial (RFC) Fitur Sprint 57 Pada MyTelkomsel Web
(0023/MK.05/BE-42/II/2023)</t>
  </si>
  <si>
    <t>Status Kesiapan Komersial (RFC) Support Paket FITA Move di Digipos
(0040/MK.05/BE-33/II/2023)</t>
  </si>
  <si>
    <t>Beberapa paket dilakukan pengetesan dengan DIFA (Digital
Inspection and FUT Simulator)</t>
  </si>
  <si>
    <t>Gagal melakukan aktivasi nomor via 
DSC_x000D_</t>
  </si>
  <si>
    <t>Duplikat Nodin dengan No. 
[0067/MK.05/BE-32/III/2023] 
[RFS Konfigurasi Layanan 
Indico di Digipos (Free Fire)]</t>
  </si>
  <si>
    <t>Pembelian menggunakan method 
pembayaran non pulsa (saldo Gopay) 
sudah sukses terdeduct, namun 
bonus kuota tidak masuk</t>
  </si>
  <si>
    <t>Saat akan top up dg rings 
mendapatkan pop up “Invalid 
DG user”
- Saat akan melakukan aktivasi 
item denom mendapatkan 
pop up “Invalid User ID”_x000D_</t>
  </si>
  <si>
    <t>Aktivasi paket masih masuk ke PRO
Prod</t>
  </si>
  <si>
    <t>Status Kesiapan Komersial (RFC) Test Perangkat SPGW ZTE PALU &amp;
TIMIKA (0034/MK.05/BE-24/III/2023)</t>
  </si>
  <si>
    <t>Scope pengetesan diluar consume DPI Games dan akan disarankan dilakukan inspection
terpisah khusus paket GamesMax Booster. PIC: BSM Dev &amp; Core Network Team.
Masih terconsume kuota internet kurang lebih 5% pada saat consume youtube dan DPI
Socmed.</t>
  </si>
  <si>
    <t>Status Kesiapan Komersial (RFC) Simplify Template Multiple Purchase for
usecase Grace with GE (0012/MK.05/BE-43/III/2023)</t>
  </si>
  <si>
    <t>Terdapat double notifikasi sender 3636 mendapati double notifikasi, dikarenakan
duplicate campaign.</t>
  </si>
  <si>
    <t>Status Kesiapan Komersial (RFC) Revamp Paket RoaMAX 2023 Multi
Country South East Asia and Middle East Packages (8657/MK.05/EN_x0002_01/III/2023)_x000D_</t>
  </si>
  <si>
    <t>Beberapa paket dilakukan pengetesan dengan DIFA (Digital Inspection
and FUT Simulator).
Scope pengetesan diluar e-voucher yang akan dilakukan proses
inspection pada saat live, PIC: BSM Roaming Dev.
Akan dilakukan penyesuaian deskripsi, T&amp;C paket dan keterangan harga
notifikasi pada saat live.
Tampilan notifikasi deaktivasi menggunakan konfigurasi yang sudah di set
di product.</t>
  </si>
  <si>
    <t>Status Kesiapan Komersial (RFC) Flash Sale WeTV (30 Days)
(0080/MK.05/BE-32/III/2023)</t>
  </si>
  <si>
    <t>Dilakukan proses manual callback untuk menampilkan halaman
pembayaran berhasil.
Dilakukan setting manual untuk neg, test stock voucher telah habis dan
stock voucher telah melewati batas periode.</t>
  </si>
  <si>
    <t>Laporan Hasil Inspeksi (ITR) Support Konfigurasi Layanan VAS Content
W2 Maret 2023 (0056/MK.05/BE-33/III/2023)</t>
  </si>
  <si>
    <t>Pada Content LF10 kode Token Tidak Dapat Di Reedem. On progress fixing
by development team
Untuk content REG LATOIN, halaman web masih dalam proses development,
sehingga belum dapat diakses.</t>
  </si>
  <si>
    <t>Laporan Hasil Inspeksi (ITR) Program Welcome Poin FMC VMP Products
Activation (9086/MK.05/EN-01/III/2023)</t>
  </si>
  <si>
    <t>BID 00054941 dan 00058019 belum dapat dilakukan pengecekkan poin karena belum
dijual di channel. Akan dibuatkan nodin RFI selanjutnya ketika product sudah dijual.</t>
  </si>
  <si>
    <t>Status Kesiapan Komersial (RFC) Paket Prepaid Magnet Majamojo (Dunia
Games) (0085/MK.05/BE-32/III/2023)</t>
  </si>
  <si>
    <t>Dilakukan proses manual callback untuk menampilkan halaman
pembayaran berhasil.
Akan dilakukan penyesuaian wording paket Majamojo &amp; Double
wording nama item pada halaman konfirmasi pembayaran dan
halaman pembayaran berhasil saat live.
Diperlukan penyesuaian icon image game pada halaman booster
Masih terconsume kuota internet regular kurang leih 10% ketika
memainkan game Boxing Star dan Memories.</t>
  </si>
  <si>
    <t>Status Kesiapan Komersial (RFC) Paket Prepaid Magnet Majamojo
(MyTelkomsel) (0084/MK.05/BE-32/III/2023)</t>
  </si>
  <si>
    <t>Beberapa paket dilakukan pengetesan dengan DIFA (Digital Inspection
and FUT Simulator).
Akan dilakukan penyesuaian keterangan detail bonus kuota pada
Notifikasi SMS sukses sender 3636 (PIC: BSM Dev. Games)
Diperlukan penyesuaian icon image Game Memories &amp; Boxign Star pada
halaman booster.
Masih terconsume kuota internet kurang lebih 10% pada saat consume
Game Boxing Star.</t>
  </si>
  <si>
    <t xml:space="preserve"> Status Kesiapan Komersial (RFC) Improvement Predefined CVM in Java
and Ex Java ARPU Slicing Maret 2023 - Digipos &amp; Omni (9255/MK.05/EN_x0002_01/III/2023)</t>
  </si>
  <si>
    <t>Akan dilakukan penyesuaian deskripsi, dan T&amp;C paket saat live.
Beberapa paket dilakukan pengetesan dengan DIFA (Digital Inspection and FUT
Simulator).
Diperlukan inspection lebih lanjut khususnya untuk proses end to end aktivasi
melalui channel OMNI web pada saat live.</t>
  </si>
  <si>
    <t>Status Kesiapan Komersial (RFC) Support Paket Data Kuncie Praktis di
Digipos dan URP (0062/MK.05/BE-33/III/2023)</t>
  </si>
  <si>
    <t>Beberapa paket dilakukan pengetesan dengan DIFA (Digital Inspection
and FUT Simulator)
Diperlukan inspection lebih lanjut khususnya proses aktivasi end to end
paket pada channel digipos dan modern channel saat live. PIC: BO and
BSM team.</t>
  </si>
  <si>
    <t>Status Kesiapan Komersial (RFC) Implementasi Proposal of Prepaid
Acquisition Revamp 2023 Exjava - Self (9607/MK.05/EN-01/III/2023)</t>
  </si>
  <si>
    <t>Akan dilakukan penyesuaian nama, deskripsi, dan T&amp;C paket saat live.
Beberapa paket dilakukkan pengecekan dengan DIFA (Digital Inspection and FUT
Simulator).
Masih terconsume kuota regular kurang lebih 0.2 % saat mengakses aplikasi DPI.
Diperlukan inspection lebih lanjut terutama allowance yang didapat setelah
pembelian ke-4 saat live. PIC: BO &amp; Sales team.</t>
  </si>
  <si>
    <t>Laporan Hasil Inspeksi (ITR) Perubahan Validity, Member, Lifecycle
Extension Paket SMOOA (0079/MK.05/BE-23/III/2023)</t>
  </si>
  <si>
    <t xml:space="preserve">Terdapat kuota tambahan 1 Kb pada parents &amp; child setiap melakukan
aktivasi paket SMOOA. On progress checking by development team.
Pada pembelian paket SMOOA Platinum 80GB dengan kondisi masa aktif
parents &lt; 60 Hari, pelanggan mendapatkan perpanjangan masa aktif kartu
sebesar 61 hari. On progress checking by development team.
Sesuai info team development, untuk Renewal Period (BC 01 Renewal
Period Scheme) tidak ikut di tes. </t>
  </si>
  <si>
    <t>Laporan Hasil Inspeksi (ITR) Konfigurasi Program GameQoo Bundling
Bonus Disney+ (0086/MK.05/BE-32/III/2023)</t>
  </si>
  <si>
    <t>Laporan Hasil Inspeksi (ITR) Implementasi Lokal Surprise Deal Voice
Denpasar 20 – 21 Maret 2023 (9590/MK.05/EN-01/III/2023)</t>
  </si>
  <si>
    <t>Status Kesiapan Komersial (RFC) Implementasi Voice Perso Enhancement
- Sampling DigiPos (9638/MK.05/EN-01/III/2023)</t>
  </si>
  <si>
    <t>Akan dilakukan penyesuaian deskripsi, dan T&amp;C paket saat live.
Beberapa paket dilakukan pengetesan dengan DIFA (Digital Inspection and
FUT Simulator).</t>
  </si>
  <si>
    <t>Laporan Hasil Inspeksi (ITR) Implementasi Surprise Deal Internet Dewata
2023 Branch Denpasar (9644/MK.05/EN-01/III/2023)</t>
  </si>
  <si>
    <t>Laporan Hasil Inspeksi (ITR) DG Flash Sale Nuon Collaboration
(0088/MK.05/BE-32/III/2023)</t>
  </si>
  <si>
    <t>Status Kesiapan Komersial (RFC) GoPay Binding on MyTelkomsel
0030/MK.05/BE-42/III/2023</t>
  </si>
  <si>
    <t>Scope pengetesan terbatas pada MSISDN Prepaid, untuk Postpaid
(Paybill) akan dilanjutkan RFS terpisah.</t>
  </si>
  <si>
    <t>Laporan Hasil Inspeksi (ITR) High Availability Own Digital Channel
(MyTelkomsel App, MyTelkomsel Web, Telkomsel Web Ecommerce)
(0031/MK.05/BE-42/III/2023)</t>
  </si>
  <si>
    <t>Laporan Hasil Inspeksi (ITR) TC-R1 Upgrade CDH 5.16 to CDP 7.1.7 Site
Pekanbaru (0014/IS.01/BE-43/III/2023)</t>
  </si>
  <si>
    <t>Recharge Pulsa 20k via MyTelkomsel pembayaran Fintech (LinkAJA) tidak
mendapatkan tambahan +2 poin.</t>
  </si>
  <si>
    <t>Status Kesiapan Komersial (RFC) Fitur Sprint 59 pada MyTelkomsel Web
(Syariah Corner) (0032/MK.05/BE-42/III/2023</t>
  </si>
  <si>
    <t>Home Landing : Akan dilakukan penyesuaian promo card pada halaman
landing page saat live.
Jelajah Digital : Belum mendapatkan koin setelah bermain game pada
jelajah digital. Target fixing : Next Backlog; Level : Low; PIC: BSM Dev.
Quiz Ramadhan :
Koin, Kupat, dan reward belum muncul setelah bermain quiz pada
quiz ramadhan. Target fixing : Next Backlog; Level : Low; PIC: BSM
Dev.
Diperlukan penyesuaian judul hasil quiz ketika correct answer &lt; 2.</t>
  </si>
  <si>
    <t>Laporan Hasil Inspeksi (ITR) Pemberitahuan untuk Support Konfigurasi
Layanan VAS Content W3 Maret 2023 (0064/MK.05/BE-33/III/2023)</t>
  </si>
  <si>
    <t>Laporan Hasil Inspeksi (ITR) Penyesuaian Package Commercial Name
Policy (0088/MK.05/BE-23/III/2023)</t>
  </si>
  <si>
    <t>Pengetesan dilakukan dengan menggunakan FUT Simulator_x000D_</t>
  </si>
  <si>
    <t>Status Kesiapan Komersial (RFC) Paket Postpaid BQSV Garena (Channel
MyTelkomsel) (0091/MK.05/BE-32/III/2023)</t>
  </si>
  <si>
    <t>Proses Testing menggunakan DIFA (Digital Inspection and FUT Simulator).
Harga paket belum termasuk PPN 11%.</t>
  </si>
  <si>
    <t>Laporan Hasil Inspeksi (ITR) Program Undi Undi Hepi Q1 2023 Periode 9
(0252/MK.05/EN-01/III/2023)</t>
  </si>
  <si>
    <t>Status Kesiapan Komersial (RFC) Enhancement Batch Tool Jenkins G2G
and Non MF (0255/MK.05/EN-01/III/2023)</t>
  </si>
  <si>
    <t>Laporan Hasil Inspeksi (ITR) Implementasi PV 30D 50K 15GB Madura
(0336/MK.05/EN-01/III/2023)</t>
  </si>
  <si>
    <t>Laporan Hasil Inspeksi (ITR) Aktifitas Upgrade OS WAF TBS &amp; BSD to
version 15.1.8.1 Pada MAXSTREAM (0031/MK.05/BE-31/III/2023)</t>
  </si>
  <si>
    <t>Laporan Hasil Inspeksi (ITR) Perubahan Metode Konfirmasi Pembelian
Item di Dunia Games (Phase-2)(0094/MK.05/BE-32/III/2023)</t>
  </si>
  <si>
    <t>Permohonan Perubahan User
Journey Top Up dan Pembelian Voucher di Dunia Games</t>
  </si>
  <si>
    <t>Laporan Hasil Inspeksi (ITR) Upgrade OS - Own Digital Channel
(MyTelkomsel App, MyTelkomsel Web, Telkomsel.com WEC)
(0033/MK.05/BE-42/III/2023)</t>
  </si>
  <si>
    <t>Status Kesiapan Komersial (RFC) Flash Sale WeTV (7 Days)
(0095/MK.05/BE-32/III/2023)</t>
  </si>
  <si>
    <t>Laporan Hasil Inspeksi (ITR) Implementasi Paket Sahur dan Paket
Ngabuburit (RAFI 2023) (0577/MK.05/EN-01/III/2023)</t>
  </si>
  <si>
    <t>Validity consume kuota paket sahur dari pk.00:00 – 07:00, namun pada
product spec dan detail paket di MyTelkomsel tertera 00.00-06.00. Kuota
masih dapat digunakan sampai dengan pk.07.00._x000D_</t>
  </si>
  <si>
    <t>Pengembangan Auto-Renewal /
Berlangganan Paket Video Telkomsel</t>
  </si>
  <si>
    <t>Status Kesiapan Komersial (RFC) Implementasi Bantuan Konfigurasi BID
untuk IFRS (0521/MK.05/EN-01/III/2023)</t>
  </si>
  <si>
    <t>Pengetesan dilakukan dengan DIFA (Digital Inspection and FUT Simulator).
Akan dilakukan penyesuaian deskripsi paket dan T&amp;C pada saat live._x000D_</t>
  </si>
  <si>
    <t>Permohonan
Bantuan Konfigurasi BID untuk IFRS.</t>
  </si>
  <si>
    <t>Status Kesiapan Komersial (RFC) Produk BundlingMAX RAFI
(0093/MK.05/BE-23/III/2023)_x000D_</t>
  </si>
  <si>
    <t>Disarankan untuk dilakukan penyesuaian pop up notifikasi saat
pembelian gagal dikarenakan mencapai maksimal counter.
Akan dilakukan inspection lebih lanjut untuk renewal dan expired paket
pada saat live. PIC: BSM Dev (Home and Bundling team)._x000D_</t>
  </si>
  <si>
    <t>[REVISI]
Permohonan Implementasi Paket BundlingMAX RAFI 2023</t>
  </si>
  <si>
    <t>Status Kesiapan Komersial (RFC) Permohonan Implementasi Rezeki Sakti
RAFI 2023 (0600/MK.05/EN-01/III/2023)</t>
  </si>
  <si>
    <t>Aktivasi dilakukkan dengan DIFA (Digital Inspection and FUT Simulator).
Akan dilakukan penyesuaian deskripsi paket dan T&amp;C pada saat live.
Diperlukan penyesuaian commercial name untuk voucher Gopay.
Akan dilakukan inspection dan penyesuaian konfigurasi deduct 1 Poin ketika aktivasi voucher
sukses oleh pelanggan pada saat live. PIC: BSM Dev (Loyalty team).</t>
  </si>
  <si>
    <t>Permohonan Development dan Support Communication Rezeki Sakti RAFI
2023</t>
  </si>
  <si>
    <t>Status Kesiapan Komersial (RFC) Daily Check In Periode 43 - Postpaid
(0034/MK.05/BE-42/III/2023)</t>
  </si>
  <si>
    <t>Dilakukan proses simulasi counter untuk mendapatkan reward.
Terdapat double notifikasi sms setelah sukses claim reward Telco dan
Telkomsel POIN dari sender 777, serta perbedaan tampilan kuota
yang didapat pada reward 4 GB pada environment preprod.
Diperlukan penyesuaian wording pengurangan 1 POIN pada Pop up
claim reward Telkomsel POIN.
Akan dilakukan penyesuaian link claim voucher pada notifikasi SMS,
tampilan snack bar notifikasi Daily Check in, Nomor stamp sesuai
reward, dan informasi program tanggal DCI saat live.
Diperlukan inspection lebih lanjut khususnya untuk tagihan mencapai
limit, reward habis, dan keseluruhan program. PIC:BO&amp;BSM dev
(Consumer Channel).</t>
  </si>
  <si>
    <t>Permohonan Konfigurasi dan
Testing Program Daily Check In Periode 43</t>
  </si>
  <si>
    <t>Status Kesiapan Komersial (RFC) Daily Check In Periode 43 - Prepaid
(0035/MK.05/BE-42/III/2023)_x000D_</t>
  </si>
  <si>
    <t>Dilakukan proses simulasi counter untuk mendapatkan reward.
Terdapat double notifikasi sms setelah sukses claim reward Telco dan
Telkomsel POIN dari sender 777, serta perbedaan tampilan kuota
yang didapat pada reward 4 GB pada environment preprod.
Diperlukan penyesuaian wording pengurangan 1 POIN pada Pop up
claim reward Telkomsel POIN.
Akan dilakukan penyesuaian link claim voucher pada notifikasi SMS,
tampilan snack bar notifikasi Daily Check in, Nomor stamp sesuai
reward, dan informasi program tanggal DCI saat live.
Diperlukan inspection lebih lanjut khususnya untuk pulsa tidak cukup
dan keseluruhan program. PIC : BO&amp;BSM dev (Consumer Channel)._x000D_</t>
  </si>
  <si>
    <t>Status Kesiapan Komersial (RFC) Implementasi Proposal of New Line Up
for Core High Denom - DigiPos &amp; Omnichannel (0779/MK.05/EN-01/III/2023)</t>
  </si>
  <si>
    <t>Aktivasi paket menggunakan DIFA (Digital Inspection and FUT Simulator).
Diperlukan inspection lebih lanjut khususnya end-end aktivasi paket pada saat live.
PIC: BO &amp; Sales team.</t>
  </si>
  <si>
    <t>Permohonan
Implementasi Proposal of New Line Up for Core High Denom</t>
  </si>
  <si>
    <t>Status Kesiapan Komersial (RFC) Implementasi Proposal of New Line Up
for Core High Denom - MyTelkomsel (0778/MK.05/EN-01/III/2023)</t>
  </si>
  <si>
    <t>Akan dilakukan penyesuaian nama, deskripsi, dan T&amp;C paket saat
live.
Beberapa paket dilakukan pengetesan dengan DIFA (Digital
Inspection and FUT Simulator).</t>
  </si>
  <si>
    <t>Laporan Hasil Inspeksi (ITR) Perubahan Harga pada Implementasi Voice
Perso Value Enhancement (0803/MK.05/EN-01/III/2023)_x000D_</t>
  </si>
  <si>
    <t xml:space="preserve">Permohonan
Bantuan Perubahan Harga pada Implementasi Voice Perso Value Enhancement </t>
  </si>
  <si>
    <t>Laporan Hasil Inspeksi (ITR) Program Undi Undi Hepi Q1 2023 Periode 10
(0818/MK.05/EN-01/III/2023)</t>
  </si>
  <si>
    <t>Laporan Hasil Inspeksi (ITR) Program Telkomsel Poin x Jelajah Digital
(0820/MK.05/EN-01/III/2023)</t>
  </si>
  <si>
    <t>Permohonan Support Program
Telkomsel Poin x Jelajah Digital</t>
  </si>
  <si>
    <t>Laporan Hasil Inspeksi (ITR) Support Konfigurasi Layanan VAS Content
W4 Maret 2023 (0067/MK.05/BE-33/III/2023)_x000D_</t>
  </si>
  <si>
    <t>Scope FUT terbatas pada paket DPI IQIYI untuk subscription akan di
lanjutkan RFS terpisah.
Diperlukan penyesuaian deskripsi paket dan T&amp;C pada saat live.
Harga belum termasuk PPN 11% (Postpaid).</t>
  </si>
  <si>
    <t>Permohonan Integrasi dan
Pengembangan Produk iQiyi</t>
  </si>
  <si>
    <t>Laporan Hasil Inspeksi (ITR) Perubahan Commercial Name Paket
(1120/MK.05/EN-01/III/2023)_x000D_</t>
  </si>
  <si>
    <t>Status Kesiapan Komersial (RFC) Pembukaan Paket Sahur dan Paket
Ngabuburit di Modern Channel dan DigiPOS (1132/MK.05/EN-01/III/2023)</t>
  </si>
  <si>
    <t>Aktivasi dilakukkan dengan DIFA (Digital Inspection and FUT Simulator)
Scope pengetesan terbatas pada channel Digipos.
Diperlukan proses inspection end-end pada saat live PIC: BSM Dev, BO and
Sales Team.</t>
  </si>
  <si>
    <t>Permohonan Implementasi Pembukaan Paket Sahur dan Paket Ngabuburit
di Modern Channel dan DigiPOS</t>
  </si>
  <si>
    <t>Implementasi Proposal Voice Pack Modern Channel and Price
Harmonization PUMA</t>
  </si>
  <si>
    <t>Laporan Hasil Inspeksi (ITR) Voice Pack Modern Channel and Price
Harmonization PUMA - Change Validity (1202/MK.05/EN-01/III/2023)_x000D_</t>
  </si>
  <si>
    <t>Laporan Hasil Inspeksi (ITR) Voice Pack Modern Channel and Price
Harmonization PUMA - Close Duplicate Modern Channel (1201/MK.05/EN_x0002_01/III/2023)_x000D_</t>
  </si>
  <si>
    <t>Implementasi Program
Paket Data GamesMax Booster MLBB All-Star</t>
  </si>
  <si>
    <t>Status Kesiapan Komersial (RFC) FMC Halo Indihome (0037/MK.05/BE_x0002_42/III/2023)_x000D_</t>
  </si>
  <si>
    <t>Scope pengetesan adalah terbatas pada submit order dan
memastikan order sudah muncul di web tracking Telkom IndiHome.
Akan dilakukan penyesuaian allowance dan harga paket pada halaman
detail paket saat live.</t>
  </si>
  <si>
    <t>Permohonan
Development Fitur MyTelkomsel App Sprint 64-68</t>
  </si>
  <si>
    <t>Status Kesiapan Komersial (RFC) Test &amp; Learn Monetary Balance untuk
MyTelkomsel Purchaser (1672/MK.05/EN-01/III/2023)_x000D_</t>
  </si>
  <si>
    <t>Beberapa paket dilakukan pengetesan dengan DIFA (Digital
Inspection and FUT Simulator).
Terdapat delay sekitar 3 menit untuk pemotongan saldo monetary
balance saat consume pembelian paket.
Scope pengetesan terbatas pada product monbal, untuk end2end
mekanisme akan dilakukan pada campaign PES pada saat live.</t>
  </si>
  <si>
    <t>Test &amp; Learn
Monetary Balance untuk MyTelkomsel Purchaser</t>
  </si>
  <si>
    <t>Permohonan Support
untuk Development Tarif Low Denom Telkomsel Orbit</t>
  </si>
  <si>
    <t>Status Kesiapan Komersial (RFC) Fitur Sprint 64-65 pada MyOrbit
(Android) (0040/MK.05/BE-42/III/2023)_x000D_</t>
  </si>
  <si>
    <t>Enhancement Payment Option: Dilakukan config manual kondisi
maintenance pada payment method Akulaku dan akan di sesuaikan
untuk payment method lain saat live.
Enhancement Halaman List Paket Data:
Dilakukan config manual untuk memunculkan paket harga normal
tercoret.
Beberapa New UI Card seperti Logo, Lable purchase type belum
muncul. Target Fixing: Next Backlog; Level: Medium; PIC: BSM Dev
(Consumer Channel).
Revamp App Dashboard:
Beberapa paket masih muncul dan masuk di tab kategori paket yang
tidak sesuai pada halaman paket data saya. Target Fixing: Next
Backlog; Level: Medium; PIC: BSM Dev (Consumer Channel).
Dilakukan config manual untuk memunculkan kondisi simcard dalam
masa tenggang, kadaluarsa, maupun list modem yang terdaftar, dan
akan di sesuaikan saat live.
Keaslian E-Nodin ini dapat diperiksa
dengan memindai (scan) gambar QR
Code di sebelah kiri
Page Number 2 of 3
Handle Location Not Found: Scope pengetesan adalah pada muncul
tidak nya paket default (backup) ketika lokasi tidak terdeteksi._x000D_</t>
  </si>
  <si>
    <t>12-Jan-23
1-Feb-23</t>
  </si>
  <si>
    <t>Status Kesiapan Komersial (RFC) Fitur Sprint 64-65 pada MyOrbit (iOS)
(0042/MK.05/BE-42/III/2023)</t>
  </si>
  <si>
    <t>Enhancement Payment Option: Dilakukan config manual kondisi
maintenance pada payment method Akulaku dan akan di sesuaikan
untuk payment method lain saat live.
Enhancement Halaman List Paket Data:
Dilakukan config manual untuk memunculkan paket harga normal
tercoret.
Beberapa New UI Card seperti Logo, Lable purchase type belum
muncul. Target Fixing: Next Backlog; Level: Medium; PIC: BSM Dev
(Consumer Channel).
Revamp App Dashboard:
Beberapa paket masih muncul dan masuk di tab kategori paket yang
tidak sesuai pada halaman paket data saya. Target Fixing: Next
Backlog; Level : Medium; PIC: BSM Dev (Consumer Channel).
Dilakukan config manual untuk memunculkan kondisi card paket,
simcard dalam masa tenggang, kadaluarsa, maupun list modem yang
terdaftar, dan akan di sesuaikan saat live.
Keaslian E-Nodin ini dapat diperiksa
dengan memindai (scan) gambar QR
Code di sebelah kiri
Page Number 2 of 3
Handle Location Not Found: Scope pengetesan adalah pada muncul tidak
nya paket default (backup) ketika lokasi tidak terdeteksi</t>
  </si>
  <si>
    <t>Status Kesiapan Komersial (RFC) Item Sprint 64-65 Telkomsel Orbit (Web)
(0041/MK.05/BE-42/III/2023)_x000D_</t>
  </si>
  <si>
    <t>Enhancement payment option : Dilakukan config manual kondisi maintenance
pada payment method Akulaku dan akan di sesuaikan untuk payment method
lain saat live.
Enhancement Halaman List Paket Data :
Dilakukan config manual untuk memunculkan paket harga normal tercoret.
Beberapa New UI Card seperti Logo, Badge (promo, beli lagi), Lable
purchase type, dan Penawaran special belum muncul. Target Fixing : Next
Backlog; Level : Medium; PIC: BSM Dev (Consumer Channel).
Portal Pengorbit :
Untuk card video, gambar, dan panduan akan mengarah ke link google drive.
Scope pengetesan diluar penerimaan intensif member pengorbit ketika
kode referral di apply.
Handle Location Not Found : Scope pengetesan adalah pada muncul tidak nya
paket default (backup) ketika lokasi tidak terdeteksi</t>
  </si>
  <si>
    <t>Permohonan Konfigurasi
Program Win Lapser di Dunia Games</t>
  </si>
  <si>
    <t>0044/MK.05/ML-02/II/2023
0008/MK.05/ML-02/I/2023
0031/MK.05/ML-02/II/2023
0010/MK.05/ML-02/I/2023
0035/MK.06/ML-25/V/2022
0020/MK.05/ML-02/I/2023</t>
  </si>
  <si>
    <t>Permohonan Konfigurasi Flash Sale Bonus
Langganan WeTV Premium di Dunia Games
Permohonan Konfigurasi Flash Sale Bonus
Langganan Amazon Prime Video Mobile Edition di Dunia Games
Permohonan Konfigurasi Penambahan
Layanan Flash Sale DG
Permohonan Konfigurasi Program New
Weekend Deal di Dunia Games
Permohonan Implementasi Penambahan Denom Weekend Deal di Dunia
Games
Permohonan Konfigurasi Layanan Lords
Mobile, Dragon Raja, dan MLBB (Weekend Deals)</t>
  </si>
  <si>
    <t xml:space="preserve">10-May-22
4-Mar-22
19-Jan-22
22-Feb-22
2-Feb-23
16-Jan-23
</t>
  </si>
  <si>
    <t>Manager Dunia Games Platform
General Manager Games and Publishing</t>
  </si>
  <si>
    <t>Sympati Mardia Narta
Auliya Ilman Fadli</t>
  </si>
  <si>
    <t>Permohonan Development New
Payment Options in PSB &amp; P2P Web</t>
  </si>
  <si>
    <t>Permohonan Enhancement Digital
Form dan DSC untuk Paket Granular Kontrak</t>
  </si>
  <si>
    <t>Permohonan Implementasi Perubahan BID Pre-Requisite untuk Program
Rezeki Sakti BTL Ex Java_x000D_</t>
  </si>
  <si>
    <t>Implementasi Scale
Up PV 30D 2GB Jateng</t>
  </si>
  <si>
    <t>Permohonan Implementasi Perubahan Keyword Voucher dan BID untuk
Program Rezeki Sakti BTL Ex Java</t>
  </si>
  <si>
    <t>Permohonan
Konfigurasi Promo Gopay untuk POI RAFI 2023</t>
  </si>
  <si>
    <t>Permohonan
Development Revamp Paket RoaMAX Haji 2023</t>
  </si>
  <si>
    <t>Permohonan
Disable Inject PV HotPromo 45K 18GB di Madura</t>
  </si>
  <si>
    <t>Manager Prepaid Customer Acquisition Jawa Bali_x000D_</t>
  </si>
  <si>
    <t>Permohonan Adjustment Segment Multisim dan Refresh Whitelist untuk
Paket Multisim April 2023</t>
  </si>
  <si>
    <t>Permohonan
Enhancement Integrasi API Telkomsel dan LinkAja_x000D_</t>
  </si>
  <si>
    <t>Permohonan Pengembangan
Paket Baru TVOD Srimulat_x000D_</t>
  </si>
  <si>
    <t>Permohonan
Pemasangan Keyword LA dan Games untuk BundlingMAX RAF</t>
  </si>
  <si>
    <t>Permohonan
Implementasi Pembuatan BID Voucher Indomart &amp; Tokopedia untuk Program Rezeki Sakti</t>
  </si>
  <si>
    <t>Mgr. Music and VAS Development_x000D_</t>
  </si>
  <si>
    <t>Request
Development Layanan KartuHALO Ekstra Kuota Bundling NSP</t>
  </si>
  <si>
    <t>1-Feb-23
12-Jan-23</t>
  </si>
  <si>
    <t>Permohonan
Support Activity Special Deal for MPL Event_x000D_</t>
  </si>
  <si>
    <t>General Manager Prepaid Consumer Strategy and GTM_x000D_</t>
  </si>
  <si>
    <t>Vice President Prepaid Consumer Marketing_x000D_</t>
  </si>
  <si>
    <t>Kesalahan pada tujuan nodin. Akan 
dibuatkan nodin ulang ke team 
Inspection.</t>
  </si>
  <si>
    <t>Permohonan
Pembukaan Paket Orbit Mifi untuk Mitigasi Isu Lokasi Pelanggan Orbit Mifi yang Tidak
Ditemukan</t>
  </si>
  <si>
    <t>Yonatha Maulana_x000D_</t>
  </si>
  <si>
    <t>Permohonan Bantuan
Implementasi Program Undi-Undi Hepi Q2 2023</t>
  </si>
  <si>
    <t>Permohonan
Implementasi Program Kuota Hepi bulan April 2023</t>
  </si>
  <si>
    <t>Penyesuaian Value
Voice Pareto Package BID 24920</t>
  </si>
  <si>
    <t>Implementasi Paket
Nelpon RAFI 2023</t>
  </si>
  <si>
    <t>Saat mau bayar anggota tim 
dan klik "see detail" 
mendapat error</t>
  </si>
  <si>
    <t>Pembelian 
menggunakan notifikasi 
email masih
mendapatkan notifikasi 
error</t>
  </si>
  <si>
    <t>Fitur Sprint 64 -65
pada MyOrbit (web)
-Enable Kredivo Payment
-Handling Location Not Found
-Mendapat pop up “paylater payment
error”
-Paket tidak mucul
2
Fitur Sprint 64 -65
pada MyOrbit
(Android)
- Modem Star 3/ZTE Full Feature Android &amp; IOS
- Enable Kredivo Payment
- Handling Location Not Found
- Orbit FMC Ultimate
-issue pentest
-Mendapat pop up “paylater payment
error”
-Paket tidak mucul
-halaman add keluarga tidak muncul
3 Fitur Sprint 64 -65
pada MyOrbit (iOS)
- Modem Star 3/ZTE Full Feature Android &amp; IOS
- Enable Kredivo Payment
- Handling Location Not Found
- Orbit FMC Ultimate
-issue pentest
-Mendapat pop up “paylater payment
error”
-Paket tidak mucul
-halaman add keluarga tidak muncul</t>
  </si>
  <si>
    <t xml:space="preserve">Deposit merchant tidak 
mendapatkan email </t>
  </si>
  <si>
    <t>Fitur Splitting config 
enable/disable UPP
- Mendapatkan halaman error
opps situs tidak ditemukan</t>
  </si>
  <si>
    <t>Gagal hit BID Trigger melalui postman 
mendapat error "product not eligible 
due to recharge validation"</t>
  </si>
  <si>
    <t>mendapat pop up eror " ada yang salah 
dengan sistem kami"_x000D_</t>
  </si>
  <si>
    <t>0367/MK.05/BE-05/IV/2023</t>
  </si>
  <si>
    <t>Status Kesiapan Komersial (RFC) Implementasi Proposal of Prepaid
Acquisition Revamp 2023 Exjava - Digipos &amp; Omni (9608/MK.05/EN_x0002_01/III/2023)</t>
  </si>
  <si>
    <t>Scope pengetesan terbatas pada product, dan akan dilakukan inspection lebih lanjut
terutama proses end to end aktivasi paket channel reseller dan allowance yang didapat
setelah pembelian ke-4 saat live. PIC: BO &amp; Sales team.
Akan dilakukan penyesuaian nama, deskripsi, dan T&amp;C paket saat live.
Beberapa paket dilakukkan pengecekan dengan DIFA (Digital Inspection and FUT Simulator).
Masih terconsume kuota regular kurang lebih 0.5 % saat mengakses aplikasi DPI._x000D_</t>
  </si>
  <si>
    <t>0375/MK.05/BE-05/IV/2023</t>
  </si>
  <si>
    <t>Status Kesiapan Komersial (RFC) DG Flexible PartnerID Configuration
(0087/MK.05/BE-32/III/2023)_x000D_</t>
  </si>
  <si>
    <t>Akan dilakukan penyesuaian wording bonus telco pada details item
games ketika menggunakan MSISDN postpaid. PIC: BSM Dev (Games
Development)
Tagihan yang bertambah belum termasuk PPN 11 %._x000D_</t>
  </si>
  <si>
    <t>Mendapati error pada paket WL 
“Order Validation Violation, 
Subscriber is not eligible to purchase 
the product”_x000D_</t>
  </si>
  <si>
    <t>0377/MK.05/BE-05/IV/2023</t>
  </si>
  <si>
    <t>Status Kesiapan Komersial (RFC) Paket Postpaid BQSV Unipin (Channel
MyTelkomsel) (0090/MK.05/BE-32/III/2023)</t>
  </si>
  <si>
    <t>Akan dilakukan penyesuaian deskripsi, dan T&amp;C paket saat live.
Proses Testing menggunakan DIFA (Digital Inspection and FUT Simulator).
Harga paket belum termasuk PPN 11%.
Diperlukan inspection lebih lanjut khususnya untuk pembelian end to
end paket pada saat live. PIC: BO, BSM Dev (Games Development)._x000D_</t>
  </si>
  <si>
    <t>0364/MK.05/BE-05/IV/2023</t>
  </si>
  <si>
    <t>Status Kesiapan Komersial (RFC) Paket varian Halo+ Kontrak 12 bulan
(Static value) (0039/MK.05/EN-01/III/2023)</t>
  </si>
  <si>
    <t xml:space="preserve">Scope FUT adalah memastikan contract period sudah sesuai 12
bulan
Mendapat bonus 10GB yang diaktifkan dari program new sales yang
sedang berjalan.
Dilakukan simulasi untuk percepatan kontrak berakhir dan mirroring
paket setelah kontrak berakhir
Akan dilakukan inspection untuk aktivasi paket halo+ kontrak lainnya,
PIC : BSM Dev (Postpaid)
</t>
  </si>
  <si>
    <t>Notifikasi sukses unsub masih butuh 
dilakukan perbaikan.</t>
  </si>
  <si>
    <t>0363/MK.05/BE-05/IV/2023</t>
  </si>
  <si>
    <t>Status Kesiapan Komersial (RFC) Produk VOLTA Miles (0090/MK.05/BE_x0002_23/III/2023)_x000D_</t>
  </si>
  <si>
    <t>• Proses testing menggunakan DIFA (Digital Inspection and FUT
Simulator).
• Scope testing terbatas pada product, diperlukan inspection lebih lanjut
pada saat live end2end. PIC: BSM Dev dan Sales Team.</t>
  </si>
  <si>
    <t>0374/MK.05/BE-05/IV/2023</t>
  </si>
  <si>
    <t>Status Kesiapan Komersial (RFC) Paket Magnet Majamojo (Digipos)
(0096/MK.05/BE-32/III/2023)</t>
  </si>
  <si>
    <t>Beberapa paket dilakukan pengetesan dengan DIFA (Digital Inspection
and FUT Simulator)
Diperlukan inspection lebih lanjut khususnya #RS dan #B number yang
tidak mendapatkan notifikasi SMS berhasil pembelian saat live. PIC: BSM
Dev (Games Development).
Diperlukan penyesuaian icon image game pada halaman menu game
booster.
Masih terconsume kuota internet regular kurang lebih 12% pada saat
akses games Memories.</t>
  </si>
  <si>
    <t>0362/MK.05/BE-05/IV/2023</t>
  </si>
  <si>
    <t>Status Kesiapan Komersial (RFC) Implementasi Proposal of Prepaid
Perihal Acquisition Revamp 2023 Java - Self (0578/MK.05/EN-01/III/2023)_x000D_</t>
  </si>
  <si>
    <t>Akan dilakukan penyesuaian nama, deskripsi, dan T&amp;C paket saat live.
Beberapa paket dilakukkan pengecekan dengan DIFA (Digital Inspection and FUT
Simulator).
Disarankan untuk menambahkan informasi detail paket yang didapat pada notifikasi
sukses SMS pembelian.
Diperlukan inspection lebih lanjut terutama allowance yang didapat setelah
pembelian ke-4 saat live. PIC : BO &amp; Sales team.</t>
  </si>
  <si>
    <t>0386/MK.05/BE-05/IV/2023</t>
  </si>
  <si>
    <t>Status Kesiapan Komersial (RFC) Permohonan Implementasi Proposal of
Prepaid Acquisition Revamp 2023 Java - Digipos &amp; Omni (0579/MK.05/EN01/III/2023)</t>
  </si>
  <si>
    <t>Scope pengetesan terbatas pada product, dan akan dilakukan inspection lebih lanjut
terutama proses end to end aktivasi paket channel reseller dan allowance yang didapat
setelah pembelian ke-4 saat live. PIC : BO &amp; Sales team.
Beberapa paket dilakukan pengetesan dengan DIFA (Digital Inspection and FUT Simulator).</t>
  </si>
  <si>
    <t>0366/MK.05/BE-05/IV/2023</t>
  </si>
  <si>
    <t>Laporan Hasil Inspeksi (ITR) Implementasi Proposal Voice Pack Modern
Channel and Price Harmonization PUMA – Price Harmonization Detail per
City (1200/MK.05/EN-01/III/2023)_x000D_</t>
  </si>
  <si>
    <t xml:space="preserve">
Value Total yang didapat untuk BID 00024920 tidak sesuai dengan product
spec. On progress checking by development team. Akan dibuatkan RFI baru
untuk BID tersebut.
</t>
  </si>
  <si>
    <t>0373/MK.05/BE-05/IV/2023</t>
  </si>
  <si>
    <t>Status Kesiapan Komersial (RFC) Flash Sale GamesMax Booster MLBB
All-Star (0103/MK.05/BE-32/III/2023)_x000D_</t>
  </si>
  <si>
    <t>Scope pengetesan terbatas pada product serta memastikan akun games
mendapatkan voucher bonus skin, dan akan dilakukan testing terpisah untuk
MSISDN postpaid dan redeem voucher Special Skin. PIC: BO, BSM Dev (Games
Development).
Disarankan untuk menambahkan informasi allowance telco yang akan
didapatkan pada halaman details item dan notifikasi SMS sukses pembelian.
Diperlukan penyesuaian notifikasi Email sukses pembelian dan wording bonus
pokemon GO pada notifikasi SMS.</t>
  </si>
  <si>
    <t>0368/MK.05/BE-05/IV/2023</t>
  </si>
  <si>
    <t>Laporan Hasil Inspeksi (ITR) Program Rezeki Sakti RAFI 2023 (Segment
BTL) (1664/MK.05/EN-01/III/2023)</t>
  </si>
  <si>
    <t>0378/MK.05/BE-05/IV/2023</t>
  </si>
  <si>
    <t>Laporan Hasil Inspeksi (ITR) Flash Sale Winlapser di Channel Dunia
Games (0106/MK.05/BE-32/III/2023)</t>
  </si>
  <si>
    <t>0389/MK.05/BE-05/IV/2023</t>
  </si>
  <si>
    <t>Status Kesiapan Komersial (RFC) Program Halo Digital Registration Form -
Granular (1798/MK.01/EN-01/IV/2023)_x000D_</t>
  </si>
  <si>
    <t>Diperlukan penyesuaian data tanggal lahir yang tertera pada dokumen
PDF email registrasi kartu.
Akan dilakukan penyesuaian nama paket di sisi DSC taxo saat sudah live
di production dan parameter item price pada halaman ringkasan
pesanan,halaman validasi data dalam proses, dan email proses validasi
pesanan telkomsel halo. PIC: BSM Dev &amp; WEC Team.</t>
  </si>
  <si>
    <t>0365/MK.05/BE-05/IV/2023</t>
  </si>
  <si>
    <t>Laporan Hasil Inspeksi (ITR) Konfigurasi Promo Gopay untuk POI RAFI
2023 (1978/MK.05/EN-01/IV/2023)</t>
  </si>
  <si>
    <t>0383/MK.05/BE-05/IV/2023</t>
  </si>
  <si>
    <t>Status Kesiapan Komersial (RFC) Paket Haji Data Combo Revamp 2023
(1992/MK.05/EN-01/IV/2023)_x000D_</t>
  </si>
  <si>
    <t>Beberapa paket dilakukan pengetesan dengan DIFA- Digital Inspection
and FUT Simulator.
Akan dilakukan penyesuaian deskripsi dan T&amp;C paket pada saat live.
Akan dilakukan inspection untuk pembelian paket dengan e-voucher
pada saat live. PIC: BSM Roaming Dev &amp; BO.
Tampilan notifikasi deaktivasi menggunakan konfigurasi yang sudah di set
pada product.</t>
  </si>
  <si>
    <t>0382/MK.05/BE-05/IV/2023</t>
  </si>
  <si>
    <t>Status Kesiapan Komersial (RFC) Implementasi Disable Inject PV Hot
Promo 45K 18GB di Madura (2042/MK.05/EN-01/IV/2023)_x000D_</t>
  </si>
  <si>
    <t>Akan dilakukan penyesuaian deskripsi, dan T&amp;C paket saat live.
Beberapa paket dilakukan pengetesan dengan DIFA (Digital Inspection and FUT
Simulator).
Diperlukan inspection lebih lanjut khususnya untuk aktivasi paket end to end melalui
channel Digipos. PIC: Sales, BO, BSM Dev (Prepaid Java Development).</t>
  </si>
  <si>
    <t>0369/MK.05/BE-05/IV/2023</t>
  </si>
  <si>
    <t>Laporan Hasil Inspeksi (ITR) Adjustment Segment Multisim
(2043/MK.05/EN-01/IV/2023)</t>
  </si>
  <si>
    <t>0376/MK.05/BE-05/IV/2023</t>
  </si>
  <si>
    <t>Status Kesiapan Komersial (RFC) Program Redeem Voucher LinkAja
(2110/MK.05/EN-01/IV/2023)</t>
  </si>
  <si>
    <t>Untuk keperluan testing menggunakan voucher dummy dan akan
dilakukan penyesuaian saat live. PIC: BSM Dev (Consumer Loyalty).</t>
  </si>
  <si>
    <t>0388/MK.05/BE-05/IV/2023</t>
  </si>
  <si>
    <t>Status Kesiapan Komersial (RFC) Paket TVOD Srimulat April 2023
(0035/MK.05/BE-31/IV/2023)_x000D_</t>
  </si>
  <si>
    <t>Akan dilakukan penyesuaian deskripsi paket dan T&amp;C pada saat live.
Tagihan postpaid bertambah belum termasuk PPN 11%.</t>
  </si>
  <si>
    <t>0384/MK.05/BE-05/IV/2023</t>
  </si>
  <si>
    <t>Laporan Hasil Inspeksi (ITR) Penambahan Keyword POIN BundlingMAX
RAFI (0100/MK.05/BE-23/IV/2023)_x000D_</t>
  </si>
  <si>
    <t>Pada deskripsi paket belum terdapat keterangan pemotongan 1 POIN untuk
mendapatkan bonus LinkAja Rp.50.000</t>
  </si>
  <si>
    <t>0385/MK.05/BE-05/IV/2023</t>
  </si>
  <si>
    <t>Laporan Hasil Inspeksi (ITR) Support Konfigurasi Layanan VAS Content
W1 April 2023 (0070/MK.05/BE-33/IV/2023)</t>
  </si>
  <si>
    <t>0381/MK.05/BE-05/IV/2023</t>
  </si>
  <si>
    <t>Laporan Hasil Inspeksi (ITR) Special Deal for MPL Event (2325/MK.05/EN_x0002_01/IV/2023)_x000D_</t>
  </si>
  <si>
    <t>0371/MK.05/BE-05/IV/2023</t>
  </si>
  <si>
    <t>Status Kesiapan Komersial (RFC) Program Add on Paket DPI pada BQSV
di Channel UMB (2370/MK.05/EN-01/IV/2023)_x000D_</t>
  </si>
  <si>
    <t>Beberapa paket dilakukan pengetesan dengan DIFA (Digital Inspection and FUT
Simulator).
Diperlukan inspection end2end pada saat live untuk channel UMB. PIC: BO dan
BSM Dev.</t>
  </si>
  <si>
    <t>0380/MK.05/BE-05/IV/2023</t>
  </si>
  <si>
    <t>Laporan Hasil Inspeksi (ITR) Program Undi Undi Hepi Q2 2023 Periode 11
(2401/MK.05/EN-01/IV/2023)</t>
  </si>
  <si>
    <t>0370/MK.05/BE-05/IV/2023</t>
  </si>
  <si>
    <t>Laporan Hasil Inspeksi (ITR) Penyesuaian Value Voice Pareto Package BID
24920 (2450/MK.04/EN-01/IV/2023)_x000D_</t>
  </si>
  <si>
    <t>0372/MK.05/BE-05/IV/2023</t>
  </si>
  <si>
    <t>Status Kesiapan Komersial (RFC) Implementasi Paket Nelpon RAFI 2023 -
Surprise Deal (2503/MK.05/EN-01/IV/2023)</t>
  </si>
  <si>
    <t>2566/MK.05/EN-01/IV/2023</t>
  </si>
  <si>
    <t>Request for Inspection (RFI) Implementasi Bantuan Konfigurasi BID untuk IFRS (BO_0238/MK.05/EN-01/III/2023)</t>
  </si>
  <si>
    <t>Permohonan
Bantuan Konfigurasi BID untuk IFRS</t>
  </si>
  <si>
    <t>0010/MK.05/BE-44/IV/2023</t>
  </si>
  <si>
    <t>Permohonan RFI (Ready for Inspection) NBO Automation Enhancement</t>
  </si>
  <si>
    <t>4585/IS.01/EN-01/II/2023</t>
  </si>
  <si>
    <t>Permohonan development automasi pada skema NBO Enhancement</t>
  </si>
  <si>
    <t>Analytics and Reporting</t>
  </si>
  <si>
    <t xml:space="preserve"> General Manager Digital Lifestyle and Loyalty Advanced Analytics</t>
  </si>
  <si>
    <t>Rizli Avriananda Anshari</t>
  </si>
  <si>
    <t>2680/MK.05/EN-01/IV/2023</t>
  </si>
  <si>
    <t>Ready for Service (RFS ) Implementasi Proposal Voice Pack Modern Channel and Price Harmonization PUMA - New OMNI Modern Channel Special PUMA (BO_0249/MK.05/EN-01/III/2023)</t>
  </si>
  <si>
    <t>0387/MK.05/BE-05/IV/2023</t>
  </si>
  <si>
    <t>Status Kesiapan Komersial (RFC) Voice Pack Modern Channel and Price
Harmonization PUMA - New OMNI Modern Channel (2680/MK.05/EN_x0002_01/IV/2023)_x000D_</t>
  </si>
  <si>
    <t>Beberapa paket dilakukan pengetesan dengan DIFA (Digital
Inspection and FUT Simulator) dan akan dilakukan inspection
pada saat live.</t>
  </si>
  <si>
    <t>Implementasi
Proposal Voice Pack Modern Channel and Price Harmonization PUMA</t>
  </si>
  <si>
    <t>2681/MK.05/EN-01/IV/2023</t>
  </si>
  <si>
    <t>Request for Inspection (RFI) Implementasi Paket Nelpon RAFI 2023 - Paket Seharian (BO_2436/MK.05/EN-01/IV/2023)</t>
  </si>
  <si>
    <t>0379/MK.05/BE-05/IV/2023</t>
  </si>
  <si>
    <t>Laporan Hasil Inspeksi (ITR) Paket Nelpon RAFI 2023 – Paket Seharian
(2681/MK.05/EN-01/IV/2023)</t>
  </si>
  <si>
    <t>2687/MK.05/EN-01/IV/2023</t>
  </si>
  <si>
    <t>Pemberitahuan RFI Perubahan Penamaan Paket RoaMAX Voice &amp; SMS Add On Packages</t>
  </si>
  <si>
    <t>1206/MK.05/EN-01/III/2023</t>
  </si>
  <si>
    <t>Permohonan
Perubahan Naming Paket Talkmania Roaming</t>
  </si>
  <si>
    <t>Manager International Roaming Product</t>
  </si>
  <si>
    <t>Novy Vembriana Elisabet</t>
  </si>
  <si>
    <t>2689/MK.05/EN-01/IV/2023</t>
  </si>
  <si>
    <t>Pemberitahuan RFS Revamp Paket RoaMAX 2023 Single Country 1 Days (0003/MK.05/MO-03/II/2023)</t>
  </si>
  <si>
    <t>Permohonan
Revamp Paket RoaMAX 2023_x000D_</t>
  </si>
  <si>
    <t>2692/MK.05/EN-01/IV/2023</t>
  </si>
  <si>
    <t>Pemberitahuan RFS Revamp Paket RoaMAX 2023 Single Country 3 Days (0003/MK.05/MO-03/II/2023)</t>
  </si>
  <si>
    <t>2695/MK.05/EN-01/IV/2023</t>
  </si>
  <si>
    <t>Pemberitahuan RFS Enhancement Batch Tools for multioffer (MF+ add on Data 3 bulan)</t>
  </si>
  <si>
    <t>0074/MK.05/BE-33/IV/2023</t>
  </si>
  <si>
    <t>Pemberitahuan RFS untuk Support Paket Kompas Premium di Omni Channel</t>
  </si>
  <si>
    <t xml:space="preserve"> Permohonan
Development Paket Bundle Data Premium Kompas</t>
  </si>
  <si>
    <t>0112/MK.05/BE-32/IV/2023</t>
  </si>
  <si>
    <t>RFI Perubahan Metode Konfirmasi Pembelian Item di Dunia Games (Phase-3)</t>
  </si>
  <si>
    <t>0110/MK.05/BE-32/IV/2023</t>
  </si>
  <si>
    <t>RFI Flash Sale Free Fire WeTV (7 Days)</t>
  </si>
  <si>
    <t>0111/MK.05/BE-32/IV/2023</t>
  </si>
  <si>
    <t>RFI Flash Sale Free Fire Disney+ (Bonus Handled by DG)</t>
  </si>
  <si>
    <t>0255/MK.05/ML-02/XII/2022</t>
  </si>
  <si>
    <t>Permohonan Konfigurasi
Flash Sale Bonus Langganan Disney+ Hotstar di Dunia Games dan Telkomsel.com (WEC)</t>
  </si>
  <si>
    <t>2809/MK.05/EN-01/IV/2023</t>
  </si>
  <si>
    <t>Request for Inspection (RFI) Revisi Implementasi Proposal Voice Pack Modern Channel and Price -UMB Package Price Harmonization (BO_2319/MK.05/EN-01/IV/2023)</t>
  </si>
  <si>
    <t>2319/MK.05/EN-01/IV/2023</t>
  </si>
  <si>
    <t>Revisi Implementasi
Proposal Voice Pack Modern Channel and Price Harmonization PUMA</t>
  </si>
  <si>
    <t>Manager Prepaid Growth Mass Market Pamasuka</t>
  </si>
  <si>
    <t>Taufik Amir Denata</t>
  </si>
  <si>
    <t>0113/MK.05/BE-32/IV/2023</t>
  </si>
  <si>
    <t>RFS Konfigurasi Item Program GOALS (FF UMB)</t>
  </si>
  <si>
    <t>0074/MK.05/ML-02/III/2023</t>
  </si>
  <si>
    <t>Permohonan Konfigurasi
Free Fire Kanal UMB</t>
  </si>
  <si>
    <t>0114/MK.05/BE-32/IV/2023</t>
  </si>
  <si>
    <t>RFS Flash Sale GamesMax Booster MLBB All-Star (Postpaid)</t>
  </si>
  <si>
    <t>2936/MK.01/EN-01/IV/2023</t>
  </si>
  <si>
    <t>Pemberitahuan RFS Program PSB Web - Paket Kontrak dan Referral</t>
  </si>
  <si>
    <t>Mgr. Channel and Acquisition Development_x000D_</t>
  </si>
  <si>
    <t>2843/MK.01/EN-01/IV/2023</t>
  </si>
  <si>
    <t>Permohonan
Development Paket Halo+ Kontrak 12 bulan pada PSB &amp; P2P Web</t>
  </si>
  <si>
    <t>Manager Postpaid Product Excellence</t>
  </si>
  <si>
    <t>Iwan Kurniawan S.</t>
  </si>
  <si>
    <t>2937/MK.01/EN-01/IV/2023</t>
  </si>
  <si>
    <t>Pemberitahuan RFS Program P2P Web - Paket Kontrak dan Referral</t>
  </si>
  <si>
    <t>0047/MK.05/BE-42/IV/2023</t>
  </si>
  <si>
    <t>Pemberitahuan Ready for Service (RFS) Fitur Captive Portal</t>
  </si>
  <si>
    <t>9339/MK.05/EN-01/III/2023</t>
  </si>
  <si>
    <t>Permohonan
Development Fitur Orbit Sprint 66</t>
  </si>
  <si>
    <t>0046/MK.05/BE-42/IV/2023</t>
  </si>
  <si>
    <t>Pemberitahuan Ready for Service (RFS) Fitur Home and Mobility Part I</t>
  </si>
  <si>
    <t>2968/MK.05/EN-01/IV/2023</t>
  </si>
  <si>
    <t>Request for Inspection (RFI) Implementasi Paket Nelpon RAFI 2023 - Paket Sahur dan Ngabuburit (BO_2436/MK.05/EN-01/IV/2023)</t>
  </si>
  <si>
    <t>Implementasi Paket
Nelpon RAFI 2023_x000D_</t>
  </si>
  <si>
    <t>2982/MK.05/EN-01/IV/2023</t>
  </si>
  <si>
    <t>Request for Inspection (RFI) Implementasi Surprise Deal 11-12 April 2023 (BO_2899/MK.05/EN-01/IV/2023)</t>
  </si>
  <si>
    <t>2899/MK.05/EN-01/IV/2023</t>
  </si>
  <si>
    <t>Permohonan
Support Activity Surprise Deal RAFI 2023</t>
  </si>
  <si>
    <t>2995/MK.05/EN-01/IV/2023</t>
  </si>
  <si>
    <t>Request for Inspection (RFI) Implementasi New Sales Pack Enhancement (BO_2977/MK.05/EN-01/IV/2023)</t>
  </si>
  <si>
    <t>2977/MK.05/EN-01/IV/2023</t>
  </si>
  <si>
    <t>Implementasi New
Sales Pack Enhancement</t>
  </si>
  <si>
    <t>3001/MK.05/EN-01/IV/2023</t>
  </si>
  <si>
    <t>Pemberitahuan RFI New Surprise Deal Package Telkomsel HALO 11 dan 12 Apr 2023</t>
  </si>
  <si>
    <t>0075/MK.05/BE-33/IV/2023</t>
  </si>
  <si>
    <t>Pemberitahuan RFI untuk Support Konfigurasi Layanan VAS Content W2 April 2023</t>
  </si>
  <si>
    <t>0048/MK.05/BE-42/IV/2023</t>
  </si>
  <si>
    <t>Pemberitahuan Ready for Service (RFS) Cloud Enablement Web-UI Outpost</t>
  </si>
  <si>
    <t>3161/MK.05/EN-01/IV/2023</t>
  </si>
  <si>
    <t>Ready for Service (RFS) Implementasi Capability Whitelist &amp; Blacklist Subdistrict - Self (BO_3144/MK.05/EN-01/IV/2023)</t>
  </si>
  <si>
    <t>3144/MK.05/EN-01/IV/2023</t>
  </si>
  <si>
    <t>Permohonan
Implementasi Capability Whitelist &amp; Blacklist Subdistrict</t>
  </si>
  <si>
    <t>Pj. Manager Prepaid Customer Acquisition Pamasuka_x000D_</t>
  </si>
  <si>
    <t>0038/MK.05/BE-31/IV/2023</t>
  </si>
  <si>
    <t>Ready for Service (RFS) Paket HRC Video</t>
  </si>
  <si>
    <t>0048/MK.05/ML-01/IV/2023</t>
  </si>
  <si>
    <t>Permohonan Pengembangan Produk Video (April 2023)</t>
  </si>
  <si>
    <t>3282/MK.05/EN-01/IV/2023</t>
  </si>
  <si>
    <t>Request for Inspection (RFI) Implementasi Voice TM Weekend RAFI Adjustment (BO_2951/MK.05/EN-01/IV/2023)</t>
  </si>
  <si>
    <t>2951/MK.05/EN-01/IV/2023</t>
  </si>
  <si>
    <t>Implementasi Voice TM
Weekend RAFI Adjustment</t>
  </si>
  <si>
    <t>3283/MK.05/EN-01/IV/2023</t>
  </si>
  <si>
    <t>Request For Inspection (RFI) Permohonan Implementasi Hot Promo Optimization RAFI 2023 (1980/MK.05/EN-01/IV/2023)</t>
  </si>
  <si>
    <t>1980/MK.05/EN-01/IV/2023</t>
  </si>
  <si>
    <t>Permohonan Implementasi Hot Promo Optimization RAFI 2023</t>
  </si>
  <si>
    <t>3505/MK.05/EN-01/IV/2023</t>
  </si>
  <si>
    <t>Pemberitahuan RFS Enhancement Logic ESB for Product Contract Period 1 (For Sales Force Program)</t>
  </si>
  <si>
    <t>3554/MK.05/EN-01/IV/2023</t>
  </si>
  <si>
    <t>RFI Program Undi Undi Hepi Q2 2023 Periode 12</t>
  </si>
  <si>
    <t>Permohonan
Bantuan Implementasi Program Undi-Undi Hepi Q2 2023</t>
  </si>
  <si>
    <t>0447/MK.05/BE-05/V/2023</t>
  </si>
  <si>
    <t>0396/MK.05/BE-05/IV/2023</t>
  </si>
  <si>
    <t>Status Kesiapan Komersial (RFC) Support Paket Data Fita dan Kuncie
Praktis di Omni Channel (0063/MK.05/BE-33/III/2023)_x000D_</t>
  </si>
  <si>
    <t xml:space="preserve">Scope pengetesan terbatas pada product, dan akan dilakukan inspection
lebih lanjut khususnya proses end to end aktivasi paket melalui channel
reseller (digipos/omni). PIC : Sales, BO, BSM Dev (Music and VAS
Development).
Beberapa paket dilakukan pengetesan dengan DIFA (Digital Inspection
and FUT Simulator).
</t>
  </si>
  <si>
    <t>0436/MK.05/BE-05/IV/2023</t>
  </si>
  <si>
    <t>Status Kesiapan Komersial (RFC) Paket Postpaid Magnet Majamojo
(MyTelkomsel) (0092/MK.05/BE-32/III/2023)</t>
  </si>
  <si>
    <t xml:space="preserve">Akan dilakukan penyesuaian deskripsi, dan T&amp;C paket saat live.
Diperlukan penyesuaian icon image game pada halaman menu game
booster dan double wording nama item pada halaman konfirmasi
pembayaran.
Masih terconsume kuota internet regular kurang lebih 15.71 % pada saat
akses games Boxing Start.
</t>
  </si>
  <si>
    <t>0428/MK.05/BE-05/IV/2023</t>
  </si>
  <si>
    <t>Status Kesiapan Komersial (RFC) Paket Postpaid Magnet Majamojo (Dunia
Games) (0093/MK.05/BE-32/III/2023)</t>
  </si>
  <si>
    <t xml:space="preserve">Dilakukan proses manual callback untuk menampilkan halaman
pembayaran berhasil.
Diperlukan penyesuaian icon image game pada halaman menu game
booster dan double wording nama item pada halaman konfirmasi
pembayaran.
Masih terconsume kuota internet regular kurang lebih 15% pada saat
akses games Boxing Start.
</t>
  </si>
  <si>
    <t>0412/MK.05/BE-05/IV/2023</t>
  </si>
  <si>
    <t>Status Kesiapan Komersial (RFC) FMC MVP Products Tahap 2
(0089/MK.05/BE-23/III/2023)_x000D_</t>
  </si>
  <si>
    <t>Beberapa paket dilakukan pengetesan dengan DIFA (Digital
Inspection and FUT Simulator).
Disarankan dilakukan penyesuaian tampilan bonus kuota internet
pada tampilan di UMB.
Diperlukan masking hide untuk kuota flag pada cek kuota di UMB
dan MyTsel. (PIC: BSM Dev,Home &amp; Bundling).
Scope pengetesan terbatas pada produk, dan disarankan dilakukan
proses inspection secara lanjut khususnya charging dari pihak
Telkom. (PIC: BSM Dev, Home&amp;Bundling,Telkom)._x000D_</t>
  </si>
  <si>
    <t>0411/MK.05/BE-05/IV/2023</t>
  </si>
  <si>
    <t>Status Kesiapan Komersial (RFC) MyTelkomsel Journey existing purchase
to Loyalist user (segment 1.5) (0015/MK.05/BE-43/III/2023)_x000D_</t>
  </si>
  <si>
    <t>Scope terbatas pada template campaign PES, akan dilakukan penyesuaian
konten wording initial campaign pada saat live.</t>
  </si>
  <si>
    <t>0395/MK.05/BE-05/IV/2023</t>
  </si>
  <si>
    <t>Status Kesiapan Komersial (RFC) Implementasi Proposal Hot Promo Java
Dan Exjava - Digipos &amp; Omni (1189/MK.05/EN-01/III/2023)</t>
  </si>
  <si>
    <t>Untuk kebutuhan testing eligibility ARPU dilepas dan akan disesuaikan
kembali saat live.
Beberapa paket dilakukan pengetesan dengan DIFA (Digital Inspection
and FUT Simulator).
Terdapat delay notifikasi SMS sukses pembelian kurang lebih 10 menit
dari sender 3636.
Diperlukan inspection lebih lanjut khususnya proses aktivasi end to end
melalui channel reseller (digipos/omni) maupun eligibility product
berdasar ARPU saat live. PIC : Sales, BO, BSM Dev (Prepaid ExJava
Development).</t>
  </si>
  <si>
    <t>0394/MK.05/BE-05/IV/2023</t>
  </si>
  <si>
    <t>Status Kesiapan Komersial (RFC) Implementasi Proposal Hot Promo Java
Dan Exjava - Self (1190/MK.05/EN-01/III/2023)</t>
  </si>
  <si>
    <t>Untuk kebutuhan testing, eligibility ARPU dilepas dan akan disesuaikan
saat live. PIC : BSM Dev (Prepaid ExJava Development).
Akan dilakukan penyesuaian nama, deskripsi, dan T&amp;C paket saat live.
Beberapa paket dilakukan pengetesan dengan DIFA (Digital Inspection
and FUT Simulator).
Diperlukan inspection lebih lanjut khususnya eligibility product
berdasarkan ARPU saat live. PIC : BO, BSM Dev (Prepaid ExJava
Development).</t>
  </si>
  <si>
    <t>0409/MK.05/BE-05/IV/2023</t>
  </si>
  <si>
    <t>Laporan Hasil Inspeksi (ITR) Dunia Games Sprint-23 (Web)
(0104/MK.05/BE-32/III/2023)_x000D_</t>
  </si>
  <si>
    <t>Pada pembelian item Flash Sale Amazon Prime (Lords Mobile &amp; Google
Play) dan Flash Sale WeTV, pelanggan tidak mendapatkan notifikasi SMS
subscription Amazon Prime maupun WeTV. Saat ini sedang dilakukan
perbaikan oleh tim development.
Belum terdapat transaksi pembelian Flash Sale Weekend Deal untuk
serviceID berikut: GAMGENRDG4TDR337C_IOD &amp;
GAMGENRDG4TFFFSWD355_IOD pada periode April 2023
Tidak terdapat keterangan deskripsi mendapatkan kuota 3GB pada Flash
Sale Amazon Prime Lords Mobile 355 Diamond + Amazon Prime + 3GB
Internet.</t>
  </si>
  <si>
    <t>0442/MK.05/BE-05/IV/2023</t>
  </si>
  <si>
    <t>Laporan Hasil Inspeksi (ITR) Program Flash Sale di Android App Dunia
Games (Google Play Store) (0105/MK.05/BE-32/III/2023)</t>
  </si>
  <si>
    <t>Pelanggan yang melakukan Pembelian Paket Flash Sale Amazon Prime dan
Flash Sale WeTV, tidak mendapatkan kuota internet tambahan dan subsc
amazon maupun WeTV Premium Subscription (hanya mendapat item games
aja)
Pada pembelian paket Flash Sale Weekend Deal dan Flash Sale SeRaMat
pelanggan hanya mendapatkan item games saja (tidak mendapat kuota
internet tambahan)
Pada pembelian Flash Sale Wekend Deal Lords Mobile 355D+3GB, diamond
yg diterima pelanggan hanya 335 diamond
Untuk serviceID dan keyword paket FF 140+29 Diamond+1.5GB dan FF
355+70 Diamond + 3 GB tidak sesuai dengan product specification.
On progress dilakukan investigasi terhadap temuan-temuan inspection di atas
oleh team development.</t>
  </si>
  <si>
    <t>Mendapat tampilan error terjadi 
kesalahan pada halaman connect 
DANA account (MID harus di setting 
di DANA dan Finnet)_x000D_</t>
  </si>
  <si>
    <t>Mendapat tampilan error terjadi 
kesalahan pada halaman connect 
DANA account (MID harus di setting 
di DANA dan Finnet)</t>
  </si>
  <si>
    <t>0418/MK.05/BE-05/IV/2023</t>
  </si>
  <si>
    <t>Laporan Hasil Inspeksi (ITR) Perubahan BID Pre-Requisite untuk Program
Rezeki Sakti BTL Ex Java (1888/MK.05/EN-01/IV/2023)</t>
  </si>
  <si>
    <t>Periode Voucher yang tertulis pada Detail Syarat dan Ketentuan sudah kadaluwarsa
(08 Desember 2022 – 31 Maret 2023).
Pembelian Voucher Shopee (BID 00053415) dan Voucher GoFood (BID 00054496
mendapatkan notifikasi “Pelanggan Yth, saat ini program yang Anda pilih telah
berakhir. Silahkan tukar Poin Anda dengan program lainnya di *700#. Info klik
www.telkomsel.com/telkomsel-poin. S&amp;K”.
Tidak mendapatkan Subs Disney+ setelah pembelian paket Pre-Requisite BID:
00037704 (Combo SAKTI 17GB, 150MntTsel, 400SMSTsel, Subs Disney+ Hotstar).
Tidak ditemukan Log Transaksi sukses redeem kode untuk Voucher GoFood (BID
00054496, 00054497), Voucher Alfamart” (BID 00054902), Voucher PUBG” (BID
00055494)
Pada periode 3 April – 17 April 2023 tidak ditemukan log transaksi BID 00053381
(Voucher Gopay), 00053413 (Voucher GoRide), 00053414 (Voucher GoFood),
00053418 (Voucher Garena), 00053419 (Voucher Lazada).</t>
  </si>
  <si>
    <t>0399/MK.05/BE-05/IV/2023</t>
  </si>
  <si>
    <t>Laporan Hasil Inspeksi (ITR) Scale Up PV 30D 2GB Jateng (1899/MK.05/EN01/IV/2023)</t>
  </si>
  <si>
    <t>0402/MK.05/BE-05/IV/2023</t>
  </si>
  <si>
    <t>Laporan Hasil Inspeksi (ITR) Perubahan Keyword Voucher dan BID untuk
Program Rezeki Sakti BTL Ex Java (1924/MK.05/EN-01/IV/2023)</t>
  </si>
  <si>
    <t xml:space="preserve">
Kode Voucher pada MyTelkomsel tidak sesuai dengan kode voucher pada
SMS notifikasi
Keyword pada Log penukaran Poin tidak sesuai dengan spesifikasi produk
Kode Voucher kadaluarsa/gagal redeem
Tidak terdapat log transaksi BID Voucher 00053381 pada periode April 2023</t>
  </si>
  <si>
    <t>Aktivasi reedem poin gagal</t>
  </si>
  <si>
    <t>0392/MK.05/BE-05/IV/2023</t>
  </si>
  <si>
    <t>Status Kesiapan Komersial (RFC) Fitur FMC Ultimate (0043/MK.05/BE_x0002_42/IV/2023</t>
  </si>
  <si>
    <t>Akan di lakukan penyesuaian deskripsi paket dan S&amp;K paket pada saat
live (PIC: Consumer Channel-BSM Dev).
Pembelian paket diwakilkan oleh versi Android, pada platform iOS
pengetesan hanya sampai Cek Detail &amp; Halaman pembayaran, terkait hal
ini disarankan dilakukan pengetesan lebih lanjut saat live. (PIC:
Consumer Channel-BSM Dev)</t>
  </si>
  <si>
    <t>0403/MK.05/BE-05/IV/2023</t>
  </si>
  <si>
    <t>Laporan Hasil Inspeksi (ITR) MyOrbit Sprint 63 – My Package
(0045/MK.05/BE-42/IV/2023)_x000D_</t>
  </si>
  <si>
    <t>0393/MK.05/BE-05/IV/2023</t>
  </si>
  <si>
    <t>Status Kesiapan Komersial (RFC) Program Program Kuota Hepi Bulan
April 2023 (2405/MK.05/EN-01/IV/2023)</t>
  </si>
  <si>
    <t>0398/MK.05/BE-05/IV/2023</t>
  </si>
  <si>
    <t>Laporan Hasil Inspeksi (ITR) Konfigurasi BID untuk IFRS (2566/MK.05/EN01/IV/2023)</t>
  </si>
  <si>
    <t>0441/MK.05/BE-05/IV/2023</t>
  </si>
  <si>
    <t>Laporan Hasil Inspeksi (ITR) NBO Automation Enhancement
(0010/MK.05/BE-44/IV/2023)</t>
  </si>
  <si>
    <t>0449/MK.05/BE-05/V/2023</t>
  </si>
  <si>
    <t>Laporan Hasil Inspeksi (ITR) Perubahan Penamaan Paket RoaMAX Voice &amp;
SMS Add On Packages (2687/MK.05/EN-01/IV/2023)_x000D_</t>
  </si>
  <si>
    <t>Nama paket di MyTelkomsel dan pada notifikasi SMS masih tertulis sebagai
Paket Telkomsel Roaming</t>
  </si>
  <si>
    <t>0432/MK.05/BE-05/IV/2023</t>
  </si>
  <si>
    <t>Status Kesiapan Komersial (RFC) Revamp Paket RoaMAX 2023 Single
Country 1 Days (2689/MK.05/EN-01/IV/2023)</t>
  </si>
  <si>
    <t>Beberapa paket dilakukan pengetesan dengan DIFA- Digital Inspection
and FUT Simulator.
Akan dilakukan penyesuaian deskripsi dan T&amp;C paket saat live.
Akan dilakukan inspection untuk pembelian paket dengan e-voucher.
Tampilan notifikasi deaktivasi menggunakan konfigurasi yang sudah di
set di product.</t>
  </si>
  <si>
    <t>0426/MK.05/BE-05/IV/2023</t>
  </si>
  <si>
    <t>Laporan Hasil Inspeksi (ITR) Perubahan Metode Konfirmasi Pembelian
Item di Dunia Games (Phase-3) (0112/MK.05/BE-32/IV/2023)</t>
  </si>
  <si>
    <t>Pembelian Item belum dapat dilakukan melalui DG Apps. Info dari team
development, belum dilakukan konfigurasi di DG Apps.
Tidak mendapatkan bonus kuota 3GB untuk pembelian item. On progress
investigation by development team.
Gagal redeem kode voucher setelah pembelian item Minecraft 1720 coin
(error: invalid code). On progress investigation by development team.</t>
  </si>
  <si>
    <t>0407/MK.05/BE-05/IV/2023</t>
  </si>
  <si>
    <t>Laporan Hasil Inspeksi (ITR) Flash Sale Free Fire WeTV (7 Days)
(0110/MK.05/BE-32/IV/2023)</t>
  </si>
  <si>
    <t>Pembelian Item Free Fire Flashsale 140 D + Subs WeTV (7 Days) tidak
mendapatkan subscription WeTV. On progress checking by development
team. Akan dikirimkan nodin RFI baru setelah dilakukan fixing.
Pada detil item terdapat informasi mendapatkan kuota 1.5GB, namun
setelah dilakukan pembelian, kuota tidak didapatkan</t>
  </si>
  <si>
    <t>0417/MK.05/BE-05/IV/2023</t>
  </si>
  <si>
    <t>Laporan Hasil Inspeksi (ITR) Flash Sale Free Fire Disney+ (Bonus Handled
by DG) (0111/MK.05/BE-32/IV/2023)</t>
  </si>
  <si>
    <t>Pembelian Item Free Fire Flashsale 355D + Subs Disney+ melalui channel
Dunia Games Apps tidak mendapatkan subs Disney+. On progress
investigation by development team.</t>
  </si>
  <si>
    <t>0408/MK.05/BE-05/IV/2023</t>
  </si>
  <si>
    <t>Laporan Hasil Inspeksi (ITR) Revisi Voice Pack Modern Channel and Price
UMB Package Price Harmonization (2809/MK.05/EN-01/IV/2023)_x000D_</t>
  </si>
  <si>
    <t>0430/MK.05/BE-05/IV/2023</t>
  </si>
  <si>
    <t>Status Kesiapan Komersial (RFC) Konfigurasi Item Program GOALS (FF
UMB) (0113/MK.05/BE-32/IV/2023)</t>
  </si>
  <si>
    <t>Akan dilakukan testing terpisah untuk item 1450 Diamond Free Fire dan
pembelian pada postpaid number. PIC: BO, BSM Dev (Games
Development).</t>
  </si>
  <si>
    <t>0414/MK.05/BE-05/IV/2023</t>
  </si>
  <si>
    <t>Status Kesiapan Komersial (RFC) Flash Sale GamesMax Booster MLBB
All-Star (Postpaid) (0114/MK.05/BE-32/IV/2023)</t>
  </si>
  <si>
    <t>Scope pengetesan terbatas pada product serta memastikan akun games
mendapatkan voucher bonus skin, dan akan dilakukan inspection lebih
lanjut khususnya pembelian kedua maupun limit pembelian per MSISDN
saat live. PIC : BO, BSM Dev (Games Development).
Disarankan untuk menambahkan informasi allowance telco yang akan
didapatkan pada halaman details item dan notifikasi SMS sukses
pembelian.
Diperlukan penyesuaian wording bonus pokemon GO pada notifikasi
SMS sukses pembelian.
Tagihan yang bertambah belum termasuk PPN 11 %.</t>
  </si>
  <si>
    <t>0404/MK.05/BE-05/IV/2023</t>
  </si>
  <si>
    <t>Laporan Hasil Inspeksi (ITR) Implementasi Paket Nelpon RAFI 2023 - Paket
Sahur dan Ngabuburit (2968/MK.05/EN-01/IV/2023)</t>
  </si>
  <si>
    <t>0401/MK.05/BE-05/IV/2023</t>
  </si>
  <si>
    <t>Laporan Hasil Inspeksi (ITR) Surprise Deal 11-12 April 2023
(2982/MK.05/EN-01/IV/2023)_x000D_</t>
  </si>
  <si>
    <t>0397/MK.05/BE-05/IV/2023</t>
  </si>
  <si>
    <t>Laporan Hasil Inspeksi (ITR) New Sales Pack Enhancement
(2995/MK.05/EN-01/IV/2023)</t>
  </si>
  <si>
    <t>0400/MK.05/BE-05/IV/2023</t>
  </si>
  <si>
    <t>Laporan Hasil Inspeksi (ITR) New Surprise Deal Package Telkomsel HALO
11 dan 12 Apr 2023 (3001/MK.05/EN-01/IV/2023)</t>
  </si>
  <si>
    <t>0422/MK.05/BE-05/IV/2023</t>
  </si>
  <si>
    <t>Laporan Hasil Inspeksi (ITR) Layanan VAS Content W2 April 2023
(0075/MK.05/BE-33/IV/2023)</t>
  </si>
  <si>
    <t>0416/MK.05/BE-05/IV/2023</t>
  </si>
  <si>
    <t>Status Kesiapan Komersial (RFC) Implementasi Capability Whitelist &amp;
Blacklist Subdistrict -Self (3161/MK.05/EN-01/IV/2023)</t>
  </si>
  <si>
    <t>Akan dilakukan penyesuaian deskripsi, dan T&amp;C paket saat live.
Untuk kebutuhan testing, menggunakan BID dummy dan akan disesuaikan
saat live.
Beberapa paket dilakukan pengetesan dengan DIFA (Digital Inspection and
FUT Simulator).</t>
  </si>
  <si>
    <t>0413/MK.05/BE-05/IV/2023</t>
  </si>
  <si>
    <t>Status Kesiapan Komersial (RFC) Paket HRC Video (0038/MK.05/BE_x0002_31/IV/2023)_x000D_</t>
  </si>
  <si>
    <t>Akan dilakukan penyesuaian nama, deskripsi, dan T&amp;C paket saat live.
Beberapa paket dilakukan pengetesan dengan DIFA (Digital Inspection
and FUT Simulator).
Tagihan yang bertambah belum termasuk PPN 11 %.
Masih terconsume kuota Youtube lokal kurang lebih 3 % pada saat akses
aplikasi video.</t>
  </si>
  <si>
    <t>0419/MK.05/BE-05/IV/2023</t>
  </si>
  <si>
    <t>Laporan Hasil Inspeksi (ITR) Voice TM Weekend RAFI Adjustment
(3282/MK.05/EN-01/IV/2023)</t>
  </si>
  <si>
    <t>0427/MK.05/BE-05/IV/2023</t>
  </si>
  <si>
    <t>Laporan Hasil Inspeksi (ITR) Hot Promo Optimization RAFI 2023
(3283/MK.05/EN-01/IV/2023)</t>
  </si>
  <si>
    <t xml:space="preserve">Belum ada transaksi pembelian per tanggal 1 Maret – 18 April untuk BID
00042732, 00042733, 00042734
</t>
  </si>
  <si>
    <t>0406/MK.05/BE-05/IV/2023</t>
  </si>
  <si>
    <t>Laporan Hasil Inspeksi (ITR) Program Undi Undi Hepi Q2 2023 Periode 12
(3554/MK.05/EN-01/IV/2023)_x000D_</t>
  </si>
  <si>
    <t>3585/MK.05/EN-01/IV/2023</t>
  </si>
  <si>
    <t>Request for Inspection (RFI) Implementasi Expand Cities Physical Voucher Warchest Package in Bangka Utara &amp; Bangka Selatan Cluster (BO_3340/MK.05/EN-01/IV/2023)</t>
  </si>
  <si>
    <t>0421/MK.05/BE-05/IV/2023</t>
  </si>
  <si>
    <t>Laporan Hasil Inspeksi (ITR) Expand Cities Physical Voucher Warchest
Package in Bangka Utara &amp; Bangka Selatan Cluster (3585/MK.05/EN_x0002_01/IV/2023)</t>
  </si>
  <si>
    <t>3340/MK.05/EN-01/IV/2023</t>
  </si>
  <si>
    <t>Permohonan Implementasi Expand Cities Physical Voucher Warchest
Package in Bangka Utara &amp; Bangka Selatan Cluster_x000D_</t>
  </si>
  <si>
    <t>VF</t>
  </si>
  <si>
    <t>3564/MK.05/EN-01/IV/2023</t>
  </si>
  <si>
    <t>Request For Inspection (RFI) Permohonan Implementasi CVM Price Harmonization for HRC P10 &amp; P50 subs (3353/MK.05/EN-01/IV/2023)</t>
  </si>
  <si>
    <t>0437/MK.05/BE-05/IV/2023</t>
  </si>
  <si>
    <t>Laporan Hasil Inspeksi (ITR) CVM Price Harmonization for HRC P10 &amp; P50
subs (3564/MK.05/EN-01/IV/2023)</t>
  </si>
  <si>
    <t>3353/MK.05/EN-01/IV/2023</t>
  </si>
  <si>
    <t>Permohonan
Implementasi CVM Price Harmonization for HRC P10 &amp; P50 subs</t>
  </si>
  <si>
    <t>0079/MK.05/BE-33/IV/2023</t>
  </si>
  <si>
    <t>Pemberitahuan RFI untuk Support Implementasi Price Adjustment Paket Extend Validity</t>
  </si>
  <si>
    <t>Not ready to test : 
Menunggu RFC dari nodin Pemberitahuan RFS 
untuk Support Penambahan Variant 1 day dan 
Perubahan Skema Extend Validity New Rule on 
Grace Period</t>
  </si>
  <si>
    <t>0042/MK.05/ML-01/III/2023</t>
  </si>
  <si>
    <t>Permohonan Development Extend Validity Price Adjustment_x000D_</t>
  </si>
  <si>
    <t>0041/MK.05/BE-31/IV/2023</t>
  </si>
  <si>
    <t>Ready for Service (RFS) Paket Nonton Video 12 April 2023</t>
  </si>
  <si>
    <t>0420/MK.05/BE-05/IV/2023</t>
  </si>
  <si>
    <t>Status Kesiapan Komersial (RFC) Paket Nonton Video 12 April 2023
(0041/MK.05/BE-31/IV/2023)</t>
  </si>
  <si>
    <t>Beberapa paket dilakukan pengetesan dengan DIFA (Digital Inspection and
FUT Simulator).
Tagihan yang bertambah belum termasuk PPN 11 %.</t>
  </si>
  <si>
    <t>Permohonan Pengembangan
Produk Video (April 2023)</t>
  </si>
  <si>
    <t>0118/MK.05/BE-32/IV/2023</t>
  </si>
  <si>
    <t>RFS Konfigurasi Item Indico di Channel Digipos (Nintendo)</t>
  </si>
  <si>
    <t>General Manager Games and Publishing_x000D_</t>
  </si>
  <si>
    <t>0119/MK.05/BE-32/IV/2023</t>
  </si>
  <si>
    <t>RFS Konfigurasi Item Indico di Channel Digipos (PUBG Mobile)</t>
  </si>
  <si>
    <t>3753/MK.05/EN-01/IV/2023</t>
  </si>
  <si>
    <t>Pemberitahuan RFI Implementasi Penambahan Coverage Konsumsi pada RoaMAX Multi Group Country (0003/MK.05/MO-03/II/2023)</t>
  </si>
  <si>
    <t>0451/MK.05/BE-05/V/2023</t>
  </si>
  <si>
    <t>Laporan Hasil Inspeksi (ITR) Penambahan Coverage Konsumsi pada
RoaMAX Multi Group Country (3753/MK.05/EN-01/IV/2023)_x000D_</t>
  </si>
  <si>
    <t>General Manager International Roaming_x000D_</t>
  </si>
  <si>
    <t>3787/IS.01/EN-01/IV/2023</t>
  </si>
  <si>
    <t>Request for Inspection (RFI) Implementasi Konfigurasi Promo Gopay untuk paket VIU di MyTelkomsel (BO_0001/MK.05/ML-44/IV/2023)</t>
  </si>
  <si>
    <t>0410/MK.05/BE-05/IV/2023</t>
  </si>
  <si>
    <t>Laporan Hasil Inspeksi (ITR) Konfigurasi Promo Gopay untuk paket VIU di
MyTelkomsel (3787/IS.01/EN-01/IV/2023)_x000D_</t>
  </si>
  <si>
    <t>0001/MK.05/ML-44/IV/2023</t>
  </si>
  <si>
    <t>Penambahan Parameter ID untuk Paket
VIU dalam Program Cashback Gopay di My Telkomsel</t>
  </si>
  <si>
    <t>Manager Maxstream Growth and Engagement</t>
  </si>
  <si>
    <t>Grari Garisetya</t>
  </si>
  <si>
    <t>3834/MK.05/EN-01/IV/2023</t>
  </si>
  <si>
    <t>RFI Program Kuota Hepi bulan April 2023</t>
  </si>
  <si>
    <t>0415/MK.05/BE-05/IV/2023</t>
  </si>
  <si>
    <t>Laporan Hasil Inspeksi (ITR) Program Kuota Hepi bulan April 2023
(3834/MK.05/EN-01/IV/2023)</t>
  </si>
  <si>
    <t>Permohonan Implementasi
Program Kuota Hepi bulan April 2023</t>
  </si>
  <si>
    <t>0105/MK.05/BE-23/IV/2023</t>
  </si>
  <si>
    <t>Permohonan Implementasi
Penambahan Channel NGRS Paket BundlingMAX 2023</t>
  </si>
  <si>
    <t>0106/MK.05/BE-23/IV/2023</t>
  </si>
  <si>
    <t>Head of Home LTE Marketing_x000D_</t>
  </si>
  <si>
    <t>0051/MK.05/BE-42/IV/2023</t>
  </si>
  <si>
    <t>Pemberitahuan Ready for Service (RFS) Daily Check In Periode 44 - Prepaid</t>
  </si>
  <si>
    <t>0448/MK.05/BE-05/V/2023</t>
  </si>
  <si>
    <t>Status Kesiapan Komersial (RFC) Daily Check In Periode 44 - Prepaid
(0051/MK.05/BE-42/IV/2023)_x000D_</t>
  </si>
  <si>
    <t>Mgr. Consumer Channel Developmen</t>
  </si>
  <si>
    <t>Dilakukan proses simulasi counter untuk pengkondisian stamp.
Terdapat double notifikasi sms setelah sukses claim reward Telco dan
Telkomsel POIN dari sender 777, serta perbedaan tampilan kuota yang
didapat pada reward 4 GB di environment preprod.
Diperlukan penyesuaian wording pengurangan 1 POIN pada Pop Up
claim reward Telkomsel POIN.
Menggunakan voucher dummy dan akan dilakukan penyesuaian link
claim voucher pada notifikasi SMS, tampilan snack bar notifikasi Daily
Check in, dan informasi program tanggal DCI saat live.
Diperlukan inspection lebih lanjut khususnya untuk kondisi Poin tidak
cukup dan reward habis, serta keseluruhan program. PIC: BO&amp;BSM
dev (Consumer Channel).</t>
  </si>
  <si>
    <t>3359/MK.06/EN-01/IV/2023</t>
  </si>
  <si>
    <t>Permohonan Konfigurasi dan Testing
Program Daily Check In Periode 44</t>
  </si>
  <si>
    <t>General Manager - MyTelkomsel Product Strategy and Engagement_x000D_</t>
  </si>
  <si>
    <t>0050/MK.05/BE-42/IV/2023</t>
  </si>
  <si>
    <t>Pemberitahuan Ready for Service (RFS) Daily Check In Periode 44 - Postpaid</t>
  </si>
  <si>
    <t>0446/MK.05/BE-05/IV/2023</t>
  </si>
  <si>
    <t>Status Kesiapan Komersial (RFC) Daily Check In Periode 44 - Postpaid
(0050/MK.05/BE-42/IV/2023)_x000D_</t>
  </si>
  <si>
    <t>Dilakukan proses simulasi counter untuk pengkondisian stamp.
Terdapat double notifikasi sms setelah sukses claim reward Telco dan
Telkomsel POIN dari sender 777, serta perbedaan tampilan kuota yang
didapat pada reward 4 GB di environment preprod.
Diperlukan penyesuaian wording pengurangan 1 POIN pada Pop Up
claim reward Telkomsel POIN, dan pengurangan 1 POIN/Rp. 10 pada
reward cashback Gopay.
Menggunakan voucher dummy dan akan dilakukan penyesuaian link
claim voucher pada notifikasi SMS, tampilan snack bar notifikasi Daily
Check in, dan informasi program tanggal DCI saat live.
Diperlukan inspection lebih lanjut khususnya untuk tagihan mencapai
limit, dan keseluruhan program. PIC: BO&amp;BSM dev (Consumer
Channel).</t>
  </si>
  <si>
    <t>0016/MK.05/BE-43/IV/2023</t>
  </si>
  <si>
    <t>RFS BTL DataAllnet allowance for Non RGB usecase</t>
  </si>
  <si>
    <t>0433/MK.05/BE-05/IV/2023</t>
  </si>
  <si>
    <t>Status Kesiapan Komersial (RFC) BTL Data Allnet allowance for Non RGB
usecase (0016/MK.05/BE-43/IV/2023)</t>
  </si>
  <si>
    <t>Akan dilakukan penyesuaian deskripsi paket dan T&amp;C pada saat live</t>
  </si>
  <si>
    <t>1735/MK.05/EN-01/III/2023</t>
  </si>
  <si>
    <t>Permohonan Pembuatan
BID BTL Campaign Revamp Non RGB</t>
  </si>
  <si>
    <t>0121/MK.05/BE-32/IV/2023</t>
  </si>
  <si>
    <t>Status Kesiapan Komersial (RFC) Dunia Games Sprint-25 (Android)
(0059/MK.05/BE-32/II/2023)</t>
  </si>
  <si>
    <t>Admin - Create paid tournament (Android): Untuk payment method
saat create tournament terbatas pada MSISDN telkomsel, dan akan
dilakukan testing terpisah untuk payment method lainnya. PIC : BO,
BSM Dev (Games Development).
As an user, i can view paid tournament :
Untuk Total participant, menggunakan sample 1 captain, 1
member.
Disarankan untuk menambahkan informasi harga tiket pada
detail informasi tournament yang sedang open.
Captain/Member team – Join paid tournament :
Akan dilakukan penyesuaian link payment pada email
remainder. PIC : BSM Dev (Games Development).
Beberapa transaksi dilakukan pengecekan melalui riwayat
transaksi untuk melihat status pembayaran._x000D_</t>
  </si>
  <si>
    <t>0120/MK.05/BE-32/IV/2023</t>
  </si>
  <si>
    <t>RFS Lanjutan Dunia Games Sprint-25 (Web)</t>
  </si>
  <si>
    <t>0431/MK.05/BE-05/IV/2023</t>
  </si>
  <si>
    <t>Status Kesiapan Komersial (RFC) Lanjutan Dunia Games Sprint-25 (Web)
(0120/MK.05/BE-32/IV/2023)</t>
  </si>
  <si>
    <t xml:space="preserve">Disarankan untuk di dilakukan penambahan notifikasi email berhasil
pembayaran.
</t>
  </si>
  <si>
    <t>3930/MK.01/EN-01/IV/2023</t>
  </si>
  <si>
    <t>Pemberitahuan RFI Program Postpaid to Prepaid via Web Self Service</t>
  </si>
  <si>
    <t>0445/MK.05/BE-05/IV/2023</t>
  </si>
  <si>
    <t>Laporan Hasil Inspeksi (ITR) Program Postpaid to Prepaid via Web Self
Service (3930/MK.01/EN-01/IV/2023)</t>
  </si>
  <si>
    <t>5789/MK.05/EN-01/II/2023</t>
  </si>
  <si>
    <t>Permohonan Development Improvement Backend Post to Pre about
Payment_x000D_</t>
  </si>
  <si>
    <t>Manager Postpaid Journey and Experience</t>
  </si>
  <si>
    <t>Arya Dewa Erlangga</t>
  </si>
  <si>
    <t>0083/MK.05/BE-33/IV/2023</t>
  </si>
  <si>
    <t>Pemberitahuan RFS untuk Support Penambahan Variant 1day dan Perubahan Skema Extend Validity New Rule on Grace Period</t>
  </si>
  <si>
    <t>0444/MK.05/BE-05/IV/2023</t>
  </si>
  <si>
    <t>Status Kesiapan Komersial (RFC) Penambahan Variant 1day dan
Perubahan Skema Extend Validity New Rule on Grace Period
(0083/MK.05/BE-33/IV/2023)</t>
  </si>
  <si>
    <t>Akan dilakukan penyesuaian nama, deskripsi, dan T&amp;C paket pada saat
live.
Disarankan dilakukan penyesuaian perubahan notifikasi pop up UMB
konfirmasi pembelian content NSP pada saat live. PIC: BSM Dev, BO VAS.</t>
  </si>
  <si>
    <t>0038/MK.05/ML-01/III/2023</t>
  </si>
  <si>
    <t>Permohonan Development Extend Validity Small Denom – 1
Day</t>
  </si>
  <si>
    <t>0057/MK.05/BE-24/IV/2023</t>
  </si>
  <si>
    <t>RFI Test untuk Perubahan Wording Notifikasi Hari Pertama Aging untuk Informasi Masa Reaktivasi</t>
  </si>
  <si>
    <t>0425/MK.05/BE-05/IV/2023</t>
  </si>
  <si>
    <t>Laporan Hasil Inspeksi (ITR) Perubahan Wording Notifikasi Hari Pertama
Aging untuk Informasi Masa Reaktivasi (00057/MK.05/BE-24/IV/2023)</t>
  </si>
  <si>
    <t>Mgr. Product Catalogue Management_x000D_</t>
  </si>
  <si>
    <t>3646/MK.05/EN-01/IV/2023</t>
  </si>
  <si>
    <t>Permohonan
Perubahan Wording Notifikasi Hari Pertama Aging untuk Informasi Masa Reaktivasi</t>
  </si>
  <si>
    <t>BSM Prepaid</t>
  </si>
  <si>
    <t>Manager - Prepaid and Broadband Customer Experience_x000D_</t>
  </si>
  <si>
    <t>Siti Rahmaniah_x000D_</t>
  </si>
  <si>
    <t>Notifikasi</t>
  </si>
  <si>
    <t>0122/MK.05/BE-32/IV/2023</t>
  </si>
  <si>
    <t>RFI Flash Sale GamesMax Booster MLBB All-Star (DG App)</t>
  </si>
  <si>
    <t>0423/MK.05/BE-05/IV/2023</t>
  </si>
  <si>
    <t>Laporan Hasil Inspeksi (ITR) Flash Sale GamesMax Booster MLBB All-Star
(DG App) (0122/MK.05/BE-32/IV/2023)</t>
  </si>
  <si>
    <t>0052/MK.05/BE-42/IV/2023</t>
  </si>
  <si>
    <t>Pemberitahuan Ready for Service (RFS) Fitur Sprint 61 pada MyTelkomsel Web</t>
  </si>
  <si>
    <t>4199/MK.05/EN-01/IV/2023</t>
  </si>
  <si>
    <t>Permohonan Development Fitur MyTelkomsel Web Sprint 61 dan Sprint 62_x000D_</t>
  </si>
  <si>
    <t>4285/MK.05/EN-01/IV/2023</t>
  </si>
  <si>
    <t>Permohonan
Development Activation and Quota Consume Based on Lacci Group Capability</t>
  </si>
  <si>
    <t>4379/MK.05/EN-01/IV/2023</t>
  </si>
  <si>
    <t>Request for Inspection (RFI) Implementasi Physical Voucher Voice Adjustment SUMBAGSEL (BO_3989/MK.05/EN-01/IV/2023)</t>
  </si>
  <si>
    <t>0438/MK.05/BE-05/IV/2023</t>
  </si>
  <si>
    <t>Laporan Hasil Inspeksi (ITR) Implementasi Physical Voucher Voice
Adjustment SUMBAGSEL (4379/MK.05/EN-01/IV/2023)</t>
  </si>
  <si>
    <t>3989/MK.05/EN-01/IV/2023</t>
  </si>
  <si>
    <t>Implementasi
Physical Voucher Voice Adjustment SUMBAGSEL</t>
  </si>
  <si>
    <t>4391/MK.05/EN-01/IV/2023</t>
  </si>
  <si>
    <t>Ready for Service (RFS ) Implementasi Paket Data Khusus Zona Kapal (BO_4234/MK.05/EN-01/IV/2023)</t>
  </si>
  <si>
    <t>0429/MK.05/BE-05/IV/2023</t>
  </si>
  <si>
    <t>Status Kesiapan Komersial (RFC) Implementasi Paket Data Khusus Zona
Kapal (4391/MK.05/EN-01/IV/2023)</t>
  </si>
  <si>
    <t>Akan dilakukan penyesuaian nama, deskripsi, dan T&amp;C paket pada saat
live.
Terdapat double notifikasi SMS sukses pembelian dari sender 3636.
Diperlukan penyesuaian nama paket pada notifikasi SMS sukses
pembelian.</t>
  </si>
  <si>
    <t>4234/MK.05/EN-01/IV/2023</t>
  </si>
  <si>
    <t>Permohonan
Implementasi Paket Data Khusus Zona Kapal</t>
  </si>
  <si>
    <t xml:space="preserve"> General Manager Prepaid Consumer Area Pamasuka</t>
  </si>
  <si>
    <t>Muhammad Farid Budianto</t>
  </si>
  <si>
    <t>0085/MK.05/BE-33/IV/2023</t>
  </si>
  <si>
    <t>Pemberitahuan RFI untuk Support Konfigurasi Layanan VAS Content W3 April 2023</t>
  </si>
  <si>
    <t>0424/MK.05/BE-05/IV/2023</t>
  </si>
  <si>
    <t>Laporan Hasil Inspeksi (ITR) Layanan VAS Content W3 April
2023(0085/MK.05/BE-33/IV/2023)</t>
  </si>
  <si>
    <t>4493/MK.05/EN-01/IV/2023</t>
  </si>
  <si>
    <t>Request for Inspection (RFI) Implementasi Surprise Deal 19-20 April 2023 (BO_2899/MK.05/EN-01/IV/2023)(1)</t>
  </si>
  <si>
    <t>0439/MK.05/BE-05/IV/2023</t>
  </si>
  <si>
    <t>Laporan Hasil Inspeksi (ITR) Implementasi Surprise Deal 19-20 April 2023
(4493/MK.05/EN-01/IV/2023)</t>
  </si>
  <si>
    <t>0042/MK.05/BE-31/IV/2023</t>
  </si>
  <si>
    <t>Ready for Service (RFS) TVOD 9 Video April 2023</t>
  </si>
  <si>
    <t>0435/MK.05/BE-05/IV/2023</t>
  </si>
  <si>
    <t>Status Kesiapan Komersial (RFC) TVOD 9 Video April 2023
(0042/MK.05/BE-31/IV/2023)</t>
  </si>
  <si>
    <t xml:space="preserve">Akan dilakukan penyesuaian nama, deskripsi, dan T&amp;C paket saat live.
Masih terconsume kuota internet regular kurang lebih 0.3 % pada saat
akses Aplikasi MAXstream.
Beberapa paket dilakukan pengetesan dengan DIFA (Digital Inspection
and FUT Simulator).
</t>
  </si>
  <si>
    <t>0025/MK.05/ML-04/IV/2023</t>
  </si>
  <si>
    <t>Permohonan Pengembangan
Paket TVOD 9</t>
  </si>
  <si>
    <t>4571/MK.05/EN-01/IV/2023</t>
  </si>
  <si>
    <t>Pemberitahuan RFI New Surprise Deal Package Telkomsel HALO 19 dan 20 Apr 2023</t>
  </si>
  <si>
    <t>0440/MK.05/BE-05/IV/2023</t>
  </si>
  <si>
    <t>Laporan Hasil Inspeksi (ITR) New Surprise Deal Package Telkomsel HALO
19 dan 20 Apr 2023 (4571/MK.05/EN-01/IV/2023)</t>
  </si>
  <si>
    <t>4600/MK.05/EN-01/IV/2023</t>
  </si>
  <si>
    <t>RFI Program Undi Undi Hepi Q2 2023 Periode 13</t>
  </si>
  <si>
    <t>0443/MK.05/BE-05/IV/2023</t>
  </si>
  <si>
    <t>Laporan Hasil Inspeksi (ITR) Program Undi Undi Hepi Q2 2023 Periode 13
(4600/MK.05/EN-01/IV/2023)</t>
  </si>
  <si>
    <t>0124/MK.05/BE-32/IV/2023</t>
  </si>
  <si>
    <t>RFS Lanjutan Konfigurasi Item Indico di Channel Digipos (Garena Shell)</t>
  </si>
  <si>
    <t>0434/MK.05/BE-05/IV/2023</t>
  </si>
  <si>
    <t>Status Kesiapan Komersial (RFC) Konfigurasi Item Indico di Channel
Digipos (Garena Shell) (0124/MK.05/BE-32/IV/2023)</t>
  </si>
  <si>
    <t>Beberapa paket dilakukan pengetesan dengan DIFA (Digital Inspection and
FUT Simulator).
Akan dilakukan testing terpisah untuk payment method LinkAja dan
inspection lebih lanjut ketika kondisi voucher sudah habis. PIC : Sales, BO,
BSM Dev (Games Development)</t>
  </si>
  <si>
    <t>Permohonan Development &amp;
Konfigurasi Layanan Indico di Digipos, Omni, &amp; Modern Channel</t>
  </si>
  <si>
    <t>0114/MK.05/BE-23/IV/2023</t>
  </si>
  <si>
    <t>Pemberitahuan Re-Ready for Service (RFS) Produk Orbit Long Validity</t>
  </si>
  <si>
    <t>Permohonan Development Tarif Bulk
Purchase Telkomsel Orbit</t>
  </si>
  <si>
    <t>4980/MK.05/EN-01/IV/2023</t>
  </si>
  <si>
    <t>Pemberitahuan RFS Program Paket Telco Offer Telkomsel Poin (Prepaid)</t>
  </si>
  <si>
    <t>2397/MK.05/EN-01/IV/2023</t>
  </si>
  <si>
    <t>Permohonan Bantuan
Implementasi Paket Telco Offer Telkomsel Poin</t>
  </si>
  <si>
    <t xml:space="preserve">General Manager Loyalty and Device Partnership </t>
  </si>
  <si>
    <t>4981/MK.05/EN-01/IV/2023</t>
  </si>
  <si>
    <t>Pemberitahuan RFS Program Paket Telco Offer Telkomsel Poin (Postpaid)</t>
  </si>
  <si>
    <t>5049/MK.05/EN-01/IV/2023</t>
  </si>
  <si>
    <t>Request for Service (RFS) Permohonan Pembuatan BID Hot Promo Non SA - Self (5044/MK.05/EN-01/IV/2023)</t>
  </si>
  <si>
    <t>5044/MK.05/EN-01/IV/2023</t>
  </si>
  <si>
    <t>Permohonan Pembuatan BID Hot Promo Non SA</t>
  </si>
  <si>
    <t>5050/MK.05/EN-01/IV/2023</t>
  </si>
  <si>
    <t>Request for Service (RFS) Permohonan Pembuatan BID Hot Promo Non SA - Digipos &amp; Omni (5044/MK.05/EN-01/IV/2023)</t>
  </si>
  <si>
    <t>5082/MK.05/EN-01/IV/2023</t>
  </si>
  <si>
    <t>RFI Program Undi Undi Hepi Q2 2023 Periode 14</t>
  </si>
  <si>
    <t>0452/MK.05/BE-05/V/2023</t>
  </si>
  <si>
    <t>Laporan Hasil Inspeksi (ITR) Program Undi Undi Hepi Q2 2023 Periode 14
(5082/MK.05/EN-01/IV/2023)_x000D_</t>
  </si>
  <si>
    <t>Permohonan Bantuan Implementasi Program Undi-Undi Hepi Q2 2023</t>
  </si>
  <si>
    <t>5135/MK.05/EN-01/IV/2023</t>
  </si>
  <si>
    <t>Ready for Service (RFS) Implementasi Capability Whitelist &amp; Blacklist Subdistrict - Reseller (BO_3144/MK.05/EN-01/IV/2023)</t>
  </si>
  <si>
    <t>0087/MK.05/BE-33/IV/2023</t>
  </si>
  <si>
    <t>Pemberitahuan RFI untuk Support Implementasi Price Adjustment dan New Logic Scheme Paket Extend Validity</t>
  </si>
  <si>
    <t>0453/MK.05/BE-05/V/2023</t>
  </si>
  <si>
    <t>Laporan Hasil Inspeksi (ITR) Price Adjustment dan New Logic Scheme
Paket Extend Validity (0087/MK.05/BE-33/IV/2023)</t>
  </si>
  <si>
    <t>Permohonan Development Extend Validity Price Adjustment</t>
  </si>
  <si>
    <t>5287/MK.05/EN-01/IV/2023</t>
  </si>
  <si>
    <t xml:space="preserve">Request for Inspection (RFI) Implementasi Penutupan Paket Sahur dan Paket Ngabuburit (RAFI 2023) (BO_4519/MK.05/EN-01/IV/2023) </t>
  </si>
  <si>
    <t>4519/MK.05/EN-01/IV/2023</t>
  </si>
  <si>
    <t>Permohonan Implementasi Penutupan Paket Sahur dan Paket Ngabuburit
(RAFI 2023)</t>
  </si>
  <si>
    <t>5303/MK.05/EN-01/IV/2023</t>
  </si>
  <si>
    <t>Request for Inspection (RFI) Implementasi Penutupan Paket Nelpon RAFI 2023 - Paket Sahur, Paket Ngabuburit, dan Paket Seharian (BO_2436/MK.05/EN-01/IV/2023)</t>
  </si>
  <si>
    <t>0450/MK.05/BE-05/V/2023</t>
  </si>
  <si>
    <t>Laporan Hasil Inspeksi (ITR) Penutupan Paket Nelpon RAFI 2023 - Paket
Sahur, Paket Ngabuburit, dan Paket Seharian (5303/MK.05/EN-01/IV/2023)_x000D_</t>
  </si>
  <si>
    <t>Implementasi Paket Nelpon RAFI 2023</t>
  </si>
  <si>
    <t>0127/MK.05/BE-32/IV/2023</t>
  </si>
  <si>
    <t>RFS DG Check Status Handler</t>
  </si>
  <si>
    <t>0126/MK.05/BE-32/IV/2023</t>
  </si>
  <si>
    <t>0125/MK.05/BE-32/IV/2023</t>
  </si>
  <si>
    <t>Muhamad Risang Pratrama</t>
  </si>
  <si>
    <t>0017/MK.05/BE-43/V/2023</t>
  </si>
  <si>
    <t>RFS BTL DataAllnet allowance for Churn Usecase</t>
  </si>
  <si>
    <t>4971/MK.05/EN-01/IV/2023</t>
  </si>
  <si>
    <t>Permohonan Pembuatan
BID BTL Campaign Churn Inhouse BAU New PPMB Framework</t>
  </si>
  <si>
    <t>General Manager Customer Value Management_x000D_</t>
  </si>
  <si>
    <t>Rustama Lumbantoruan_x000D_</t>
  </si>
  <si>
    <t>0044/MK.05/BE-31/V/2023</t>
  </si>
  <si>
    <t>RFI Produk Disney Mei 2023</t>
  </si>
  <si>
    <t>0050/MK.05/ML-01/IV/2023</t>
  </si>
  <si>
    <t>Permohonan Penyesuaian
Produk Disney+ Hotstar 3.0_x000D_</t>
  </si>
  <si>
    <t>5628/MK.05/EN-01/V/2023</t>
  </si>
  <si>
    <t>RFI Program Undi Undi Hepi Q2 2023 Periode 15</t>
  </si>
  <si>
    <t>Manager Loyalty Business Operations_x000D_</t>
  </si>
  <si>
    <t>0054/MK.05/BE-42/V/2023</t>
  </si>
  <si>
    <t>Permohonan
Development Fitur MyTelkomsel Web Sprint 57 dan Sprint 58</t>
  </si>
  <si>
    <t>5671/MK.05/EN-01/V/2023</t>
  </si>
  <si>
    <t>Permohonan RFI Purchase di MyTelkomsel sehubungan dengan Support Aktifitas Update SSL Certificate Virtual Assistant</t>
  </si>
  <si>
    <t>Mgr. System Integration_x000D_</t>
  </si>
  <si>
    <t>0116/MK.05/BE-23/V/2023</t>
  </si>
  <si>
    <t>Pemberitahuan Ready for Service (RFS) Produk Orbit Entertainment Postpaid</t>
  </si>
  <si>
    <t>0931/IS.01/EN-01/III/2023</t>
  </si>
  <si>
    <t>Permohonan
Development Paket Entertainment Package di Produk Postpaid Telkomsel Orbit</t>
  </si>
  <si>
    <t>5694/MK.05/EN-01/V/2023</t>
  </si>
  <si>
    <t>Request for Service (RFS) Permohonan Update Value Perdana Akuisisi di Modern Channel (5149/MK.05/EN-01/IV/2023)</t>
  </si>
  <si>
    <t>5149/MK.05/EN-01/IV/2023_x000D_</t>
  </si>
  <si>
    <t>Permohonan Update Value Perdana Akuisisi di Modern Channel dan TOOS</t>
  </si>
  <si>
    <t>Manager Prepaid Customer Acquisition Jabotabek Jabar_x000D_</t>
  </si>
  <si>
    <t>0089/MK.05/BE-33/V/2023</t>
  </si>
  <si>
    <t>Pemberitahuan RFI untuk Support Konfigurasi Layanan Music &amp; Entertainment W4 April 2023</t>
  </si>
  <si>
    <t>Astheria</t>
  </si>
  <si>
    <t>0088/MK.05/BE-33/V/2023</t>
  </si>
  <si>
    <t>Pemberitahuan RFI untuk Support Konfigurasi Layanan VAS Content W4 April 2023</t>
  </si>
  <si>
    <t>5717/MK.05/EN-01/V/2023</t>
  </si>
  <si>
    <t>Pemberitahuan RFS Program Paket Telco Offer Telkomsel Poin (Amazon Prime Video Mobile Subscription)</t>
  </si>
  <si>
    <t>0020/MK.05/PU-53/IV/2023</t>
  </si>
  <si>
    <t>Permohonan Bantuan
Implementasi Keyword Telco Offer HRC</t>
  </si>
  <si>
    <t>5721/MK.05/EN-01/V/2023</t>
  </si>
  <si>
    <t>Request For Inspection (RFI) Permohonan Rollback Price Hot Promo RAFI 2023 (5557/MK.05/EN-01/V/2023)</t>
  </si>
  <si>
    <t>5557/MK.05/EN-01/V/2023</t>
  </si>
  <si>
    <t>Permohonan Rollback Price Hot Promo RAFI 2023_x000D_</t>
  </si>
  <si>
    <t>Status Transaksi Gagal melakukan 
pembelian di Digipos.</t>
  </si>
  <si>
    <t>BID : 00055461 gagal 
ter Renewal , hanya BID 
00055462 yang ter 
Renewal_x000D_</t>
  </si>
  <si>
    <t>0459/MK.05/BE-05/V/2023</t>
  </si>
  <si>
    <t>Status Kesiapan Komersial (RFC) MyTelkomsel App v6.19 – Android
(0038/MK.05/BE-42/III/2023)</t>
  </si>
  <si>
    <t xml:space="preserve">Customer Transaction Log - My History &amp; Detail History: Transaksi
pembelian paket postpaid belum inline antara tagihan yang
bertambah dan history billing yang muncul (masih dimunculkan
tagihan include PPN); Level: Medium; PIC: BSM Dev, IT Team.
Customer Transaction Log - Filter &amp; Sort:
Beberapa Transaksi Rp.0 diluar pembelian paket muncul pada
history credit/billing. Sprint 6.20; Level: Medium; PIC: BSM Dev, IT
Team.
Sent gift pulsa muncul pada history credit #A number sebagai top
up(+) bukan deduct(-). Sprint 6.20; Level: Medium; PIC: BSM Dev,
IT Team.
Customer Transaction Log - Coachmark &amp; Micro Interaction: Setelah
klik usage section pada postpaid number akan menuju usage details
bukan billing history seperti pada prepaid. Target Fixing: Sprint 6.20;
Level: Low; PIC: BSM Dev.
Monitoring Detail usage history - Detail Pemakaian &amp; Detail
Riwayat: Wording roaming tidak muncul pada detail pemakaian dan
riwayat setelah melakukan call/SMS ke #B number roaming. Target
Fixing: Next Backlog; Level: Low; PIC: BSM Dev.
</t>
  </si>
  <si>
    <t>0458/MK.05/BE-05/V/2023</t>
  </si>
  <si>
    <t>Status Kesiapan Komersial (RFC) MyTelkomsel App v6.19 - iOS
(0039/MK.05/BE-42/III/2023)</t>
  </si>
  <si>
    <t>Customer Transaction Log - My History &amp; Detail History: Transaksi
pembelian paket postpaid belum inline antara tagihan yang
bertambah dan history billing yang muncul (masih dimunculkan
tagihan include PPN); Level: Medium; PIC: BSM Dev, IT Team.
Customer Transaction Log - Filter &amp; Sort:
Beberapa Transaksi Rp.0 diluar pembelian paket muncul pada
history credit/billing. Sprint 6.20; Level : Medium; PIC: BSM Dev,
IT Team.
Sent gift pulsa muncul pada history credit #A number sebagai
top up(+) bukan deduct(-). Sprint 6.20; Level : Medium; PIC: BSM
Dev, IT Team.
Customer Transaction Log - Coachmark &amp; Micro Interaction :
Setelah klik usage section pada postpaid number akan menuju usage
details bukan billing history seperti pada prepaid. Target Fixing:
Sprint 6.20; Level : Low; PIC: BSM Dev.
Monitoring Detail usage history - Detail Pemakaian &amp; Detail
Riwayat: Wording roaming tidak muncul pada detail pemakaian dan
riwayat setelah melakukan call/SMS ke #B number roaming. Target
Fixing: Next Backlog; Level : Low; PIC: BSM Dev.
Monitoring Detail usage history - Quota Detail &amp; Recommended
Package :
Keaslian E-Nodin ini dapat diperiksa
dengan memindai (scan) gambar QR
Code di sebelah kiri
Page Number 2 of 3
Terdapat special character ketik klik menu more info (?) pada tab
aplikasi. Target Fixing: Sprint 6.20; Level : Low; PIC: BSM Dev.
MyTelkomsel Widget :
Konten reward pada widget tidak update. Target Fixing: Sprint
6.20; Level : Medium; PIC: BSM Dev.
Icon (+) sebelah info kuota pada widget mini belum muncul.
Target Fixing: Sprint 6.20; Level : Low; PIC: BSM Dev.</t>
  </si>
  <si>
    <t>Setelah aktivasi, mendapat halaman 
pembayaran berhasil dan transaksi 
berhasil, tetapi bonus kuota tidak 
masuk dan pulsa tidak tercharge</t>
  </si>
  <si>
    <t>Setelah melakukan aktivasi 
tidak mendapatkan notifikasi 
berhasil dapat Paket NSP</t>
  </si>
  <si>
    <t>Fitur Web Stories tidak ada pada 
aplikasi My Telkomsel memakai build 
6.23.0-2146</t>
  </si>
  <si>
    <t>0468/MK.05/BE-05/V/2023</t>
  </si>
  <si>
    <t>Status Kesiapan Komersial (RFC) Revamp Paket RoaMAX 2023 Single
Country 3 Days (2692/MK.05/EN-01/IV/2023)</t>
  </si>
  <si>
    <t>Akan dilakukan penyesuaian deskripsi, dan T&amp;C paket saat live.
Beberapa paket dilakukan pengetesan dengan DIFA (Digital Inspection
and FUT Simulator).
Diperlukan penyesuaian keterangan harga transaksi pada notifikasi SMS
sukses pembelian di #A number reseller.
Diperlukan inspection lebih lanjut khususnya pembelian paket melalui e_x0002_voucher maupun reservation method saat live. PIC : Sales, BO, BSM Dev
(Roaming and Interconnect Development)._x000D_</t>
  </si>
  <si>
    <t>Paket gimmick gagal terinject saat 
migrasi granular to granular</t>
  </si>
  <si>
    <t>Tidak mendapatkan kode reservasi 
pada saat ingin membayar</t>
  </si>
  <si>
    <t>Mendapat error "Service Provider 
Error: There is no running process 
with the specified order ID" saat 
approve order PSB di DSC_x000D_</t>
  </si>
  <si>
    <t>Mendapat error "Service Provider 
Error: There is no running process 
with the specified order ID" saat 
approve order PSB di DSC</t>
  </si>
  <si>
    <t>Tampilan syarat &amp; ketentuan 
masih dummy
- Wording negative case saat 
input username/password yang 
salah masih belum sesuai_x000D_</t>
  </si>
  <si>
    <t>Error saat ESB kirim ke PRO (Contract 
with Mirror) tidak bawa 
mirror_offer_id_x000D_</t>
  </si>
  <si>
    <t>Pada saat aktivasi paket sudah
mendapat halaman status 
pembayaran berhasil tetapi pulsa 
tidak terdeduct dan bonus tidak 
masuk_x000D_</t>
  </si>
  <si>
    <t>BA Not Ready for Testing_x000D_</t>
  </si>
  <si>
    <t>Mendapati “Order Validation 
Violation, Subscriber is not eligible to 
purchase the product dan Maaf, saat 
ini system sedang sibuk. Silahkan 
anda mencoba beberapa saat lagi”</t>
  </si>
  <si>
    <t>0455/MK.05/BE-05/V/2023</t>
  </si>
  <si>
    <t>Status Kesiapan Komersial (RFC) Produk Orbit Long Validity
(0114/MK.05/BE-23/IV/2023)_x000D_</t>
  </si>
  <si>
    <t>Terdapat perbedaan tampilan total kuota yang akan didapatkan
antara self dan reseller apps, dan akan dilakukan penyesuaian saat
live. PIC : Sales, BO, BSM Dev (Home and Bundling Development)
Beberapa paket dilakukan pengetesan dengan DIFA (Digital
Inspection and FUT Simulator).
Diperlukan penyesuaian tampilan list paket yang dimiliki pada
aplikasi My Orbit ketika memiliki paket orbit recurring lebih dari
tiga.
Akan dilakukan inspection lebih lanjut khususnya paket recurring
yang didapat untuk validity 12 dan 24 Months, serta pembelian
melalui My Telkomsel (gift) dan My Orbit (non pulsa). PIC : BO,
BSM Dev (Home and Bundling Development).</t>
  </si>
  <si>
    <t>Status Kesiapan Komersial (RFC) Program Paket Telco Offer Telkomsel
Poin (Prepaid) (4980/MK.05/EN-01/IV/2023)_x000D_</t>
  </si>
  <si>
    <t>Akan dilakukan penyesuaian details paket seperti total pemotongan
pulsa, kuota DPI yang didapat, maupun validity paket pada halaman
konfirmasi redeem saat live. PIC : BO, BSM Dev (Consumer Loyalty
System Development).
Disarankan untuk menambahkan informasi potensi terconsume internet
reguler maupun pulsa ketika mengakses aplikasi ketengan menggunakan
kuota DPI dikarenakan Ads</t>
  </si>
  <si>
    <t>0472/MK.05/BE-05/V/2023</t>
  </si>
  <si>
    <t>Status Kesiapan Komersial (RFC) Program Paket Telco Offer Telkomsel
Poin (Postpaid) (4981/MK.05/EN-01/IV/2023)</t>
  </si>
  <si>
    <t>Pada detail paket tidak terdapat keterangan biaya Rp 10</t>
  </si>
  <si>
    <t>0465/MK.05/BE-05/V/2023</t>
  </si>
  <si>
    <t>Status Kesiapan Komersial (RFC) Permohonan Pembuatan BID Hot Promo
Non SA - Self (5049/MK.05/EN-01/IV/2023)_x000D_</t>
  </si>
  <si>
    <t xml:space="preserve">Akan dilakukan penyesuaian deskripsi, dan T&amp;C paket saat live.
Beberapa paket dilakukan pengetesan dengan DIFA (Digital Inspection
and FUT Simulator).
</t>
  </si>
  <si>
    <t>0457/MK.05/BE-05/V/2023</t>
  </si>
  <si>
    <t>Status Kesiapan Komersial (RFC) Implementasi Capability Whitelist &amp;
BlacklistSubdistrict - Reseller (5135/MK.05/EN-01/IV/2023)_x000D_</t>
  </si>
  <si>
    <t>Scope pengetesan adalah memastikan pelanggan eligible terhadap paket
sesuai dengan lokasi MSISDN pelanggan.
Disarankan untuk dilakukan penyesuaian details paket yang didapat pada
notifikasi SMS sukses pembelian.
Beberapa paket dilakukan pengetesan dengan DIFA (Digital Inspection
and FUT Simulator).
Diperlukan inspection lebih lanjut khususnya untuk pembelian end to
end melalui channel digipos saat live. PIC: Sales, BO, BSM Dev (Prepaid
Jawa and Bali Nusra Development)._x000D_</t>
  </si>
  <si>
    <t>0461/MK.05/BE-05/V/2023</t>
  </si>
  <si>
    <t>Laporan Hasil Inspeksi (ITR) Penutupan Paket Sahur dan Paket Ngabuburit
(RAFI 2023) (5287/MK.05/EN-01/IV/2023)_x000D_</t>
  </si>
  <si>
    <t>0470/MK.05/BE-05/V/2023</t>
  </si>
  <si>
    <t>Status Kesiapan Komersial (RFC) BTL DataAllnet allowance for Churn
Usecase (0017/MK.05/BE-43/V/2023)_x000D_</t>
  </si>
  <si>
    <t>Akan dilakukan penyesuaian deskripsi paket dan T&amp;C pada saat live.
Diperlukan penyesuaian notifkasi sukses sms pada saat live.
Dilakukan setting pembelian 1 kali selama promo campaign.</t>
  </si>
  <si>
    <t>0464/MK.05/BE-05/V/2023</t>
  </si>
  <si>
    <t>Laporan Hasil Inspeksi (ITR) Produk Disney Mei 2023 (0044/MK.05/BE31/V/2023)</t>
  </si>
  <si>
    <t>Paket Topping Disney+ Hotstar mytelkomsel belum tersedia di
granular/postpaid dan akan dijadwalkan live pada Q3 2023</t>
  </si>
  <si>
    <t>0463/MK.05/BE-05/V/2023</t>
  </si>
  <si>
    <t>Laporan Hasil Inspeksi (ITR) Program Undi Undi Hepi Q2 2023 Periode 15
(5628/MK.05/EN-01/V/2023)_x000D_</t>
  </si>
  <si>
    <t>0456/MK.05/BE-05/V/2023</t>
  </si>
  <si>
    <t>Status Kesiapan Komersial (RFC) Fitur Sprint 58 pada MyTelkomsel Web
(0054/MK.05/BE-42/V/2023)_x000D_</t>
  </si>
  <si>
    <t>Splitting config enable/disable UPP : Scope testing adalah memastikan
transaksi melalui Universal Payment Page (UPP) maunpun non UPP
berhasil, dan diperlukan inspection lebih lanjut saat live. PIC : BO, BSM
Dev (Consumer Channel Development).
Web Stories - Phase 2 : Menggunakan konten dummy dan akan
disesuaikan saat live.
Starterpack - Pickup Method at Nearest GraPARI Integration : Scope
testing adalah memastikan customer mendapatkan order id dan akan
dilakukan testing terpisah untuk proses end to end pembelian kartu
Perdana Starterpack dengan metode “diambil” di GraPARI. PIC : Sales
(Customer Care Assisted Tools Management).</t>
  </si>
  <si>
    <t>0460/MK.05/BE-05/V/2023</t>
  </si>
  <si>
    <t>Laporan Hasil Inspeksi (ITR) Purchase di MyTelkomsel Sehubungan
dengan Support Aktifitas Update SSL Certificate Virtual Assistant
(5671/MK.05/EN-01/V/2023)_x000D_</t>
  </si>
  <si>
    <t>0462/MK.05/BE-05/V/2023</t>
  </si>
  <si>
    <t>Laporan Hasil Inspeksi (ITR) Support Konfigurasi Layanan Music &amp;
Entertainment W4 April 2023 (0089/MK.05/BE-33/V/2023)</t>
  </si>
  <si>
    <t>0471/MK.05/BE-05/V/2023</t>
  </si>
  <si>
    <t>Laporan Hasil Inspeksi (ITR) Support Konfigurasi Layanan VAS Content
W4 April 2023 (0088/MK.05/BE-33/V/2023)</t>
  </si>
  <si>
    <t>Doc Review</t>
  </si>
  <si>
    <t>5834/MK.05/EN-01/V/2023</t>
  </si>
  <si>
    <t>Request for Service (RFS) Permohonan Implementasi Improvement Predefined CVM in Java and Ex Java Phase 5 (Internet Sakti Daily YouTube) (5570/MK.05/EN-01/V/2023)</t>
  </si>
  <si>
    <t>0469/MK.05/BE-05/V/2023</t>
  </si>
  <si>
    <t>Status Kesiapan Komersial (RFC) Predefined CVM in Java and Ex Java
Phase 5 (Internet Sakti Daily YouTube) (5834/MK.05/EN-01/V/2023)_x000D_</t>
  </si>
  <si>
    <t>Akan dilakukan penyesuaian deskripsi, T&amp;C dan detail paket saat live.
Beberapa paket dilakukan pengetesan dengan DIFA (Digital Inspection
and FUT Simulator).</t>
  </si>
  <si>
    <t>5570/MK.05/EN-01/V/2023</t>
  </si>
  <si>
    <t>Permohonan Implementasi Improvement Predefined CVM in Java and Ex
Java Phase 5 (Internet Sakti Daily YouTube)</t>
  </si>
  <si>
    <t>Manager Prepaid Customer HVC and Retention Jabotabek Jabar_x000D_</t>
  </si>
  <si>
    <t>5877/MK.05/EN-01/V/2023</t>
  </si>
  <si>
    <t>Request for Service (RFS) Permohonan Update Value Perdana Akuisisi di TOOS (BO_5149/MK.05/EN-01/IV/2023)</t>
  </si>
  <si>
    <t>5149/MK.05/EN-01/IV/2023</t>
  </si>
  <si>
    <t>Permohonan
Update Value Perdana Akuisisi di Modern Channel dan TOOS</t>
  </si>
  <si>
    <t>0090/MK.05/BE-33/V/2023</t>
  </si>
  <si>
    <t>Pemberitahuan RFS untuk Support Layanan Paket Bundle Voice dan RBT</t>
  </si>
  <si>
    <t>0045/MK.05/ML-06/IV/2023</t>
  </si>
  <si>
    <t>Update
Permohonan Development Layanan Paket Bundle Voice dan RBT</t>
  </si>
  <si>
    <t>General Manager VAS Entertainment_x000D_</t>
  </si>
  <si>
    <t>0131/MK.05/BE-32/V/2023</t>
  </si>
  <si>
    <t>RFS Konfigurasi Item Luna Fantasy di Dunia Games</t>
  </si>
  <si>
    <t>0078/MK.05/ML-02/III/2023</t>
  </si>
  <si>
    <t>Permohonan Konfigurasi
Luna Fantasy</t>
  </si>
  <si>
    <t>0118/MK.05/BE-23/V/2023</t>
  </si>
  <si>
    <t>Pemberitahuan Re-Ready for Service (RFS) Produk Orbit Mifi Non Location</t>
  </si>
  <si>
    <t>0466/MK.05/BE-05/V/2023</t>
  </si>
  <si>
    <t>Status Kesiapan Komersial (RFC) Produk Orbit Mifi Non Location
(0118/MK.05/BE-23/V/2023)_x000D_</t>
  </si>
  <si>
    <t>Akan dilakukan penyesuaian deskripsi, dan T&amp;C paket saat live.
Beberapa paket dilakukan pengetesan dengan DIFA (Digital Inspection
and FUT Simulator).
Diperlukan inspection lebih lanjut khususnya pembelian paket
menggunakan payment method non-pulsa saat live. PIC : BO, BSM
Dev (Home and Bundling Development)._x000D_</t>
  </si>
  <si>
    <t>6116/MK.05/EN-01/V/2023</t>
  </si>
  <si>
    <t>Request for Service (RFS) Permohonan Implementasi Improvement Predefined CVM in Java and Ex Java Phase 5 (Internet Sakti Daily YouTube)- Digipos &amp; Omni (5570/MK.05/EN-01/V/2023)</t>
  </si>
  <si>
    <t xml:space="preserve"> 5570/MK.05/EN-01/V/2023</t>
  </si>
  <si>
    <t>6142/MK.01/EN-01/V/2023</t>
  </si>
  <si>
    <t xml:space="preserve">Pemberitahuan RFI Program PSB Web 2023 </t>
  </si>
  <si>
    <t>0055/MK.05/BE-42/V/2023</t>
  </si>
  <si>
    <t>Pemberitahuan Ready for Service (RFS) - Program Telkomsel Milestone Spesial HUT ke-28 Telkomsel</t>
  </si>
  <si>
    <t>4810/MK.05/EN-01/IV/2023</t>
  </si>
  <si>
    <t>Permohonan
Development Milestones untuk Program Telkomsel Milestones 2023</t>
  </si>
  <si>
    <t>General Manager Web E-Commerce Product_x000D_</t>
  </si>
  <si>
    <t>0119/MK.05/BE-23/V/2023</t>
  </si>
  <si>
    <t>Pemberitahuan Ready for Service (RFS) Produk Orbit Home Tahap 1</t>
  </si>
  <si>
    <t>5679/IS.06/EN-01/V/2023</t>
  </si>
  <si>
    <t>Permohonan Support
untuk Development Tarif Soft Launch Home dan Mobility Telkomsel Orbit</t>
  </si>
  <si>
    <t xml:space="preserve"> Head of Home LTE Marketing</t>
  </si>
  <si>
    <t>0133/MK.05/BE-32/V/2023</t>
  </si>
  <si>
    <t>RFI Konfigurasi Item Free Fire di Channel Unipin Store</t>
  </si>
  <si>
    <t>0070/MK.05/ML-02/III/2023</t>
  </si>
  <si>
    <t>Permohonan Konfigurasi
Layanan Higgs Domino dan FF Channel Unipin</t>
  </si>
  <si>
    <t>6256/MK.05/EN-01/V/2023</t>
  </si>
  <si>
    <t>Pemberitahuan RFS Program Tukar 1 POIN Free 7 days Content Periode Q2 2023</t>
  </si>
  <si>
    <t>0021/IS.03/PU-53/V/2023</t>
  </si>
  <si>
    <t>Permohonan Implementasi
Program Tukar 1 POIN Free 7 days Content Periode Q2 2023_x000D_</t>
  </si>
  <si>
    <t>0056/MK.05/BE-42/V/2023</t>
  </si>
  <si>
    <t>Pemberitahuan Ready for Service (RFS) MyTelkomsel App v6.20 - Android</t>
  </si>
  <si>
    <t>6174/IS.04/EN-01/V/2023</t>
  </si>
  <si>
    <t>Permohonan
Development Fitur MyTelkomsel App Sprint 69-73</t>
  </si>
  <si>
    <t>General Manager - MyTelkomsel Product Strategy and Engagement,
General Manager - MyTelkomsel Transaction and Services</t>
  </si>
  <si>
    <t>Andhika Adrianto
Ricky Roland</t>
  </si>
  <si>
    <t>0057/MK.05/BE-42/V/2023</t>
  </si>
  <si>
    <t>Pemberitahuan Ready for Service (RFS) MyTelkomsel App v6.20 - iOS</t>
  </si>
  <si>
    <t>0094/MK.05/BE-33/V/2023</t>
  </si>
  <si>
    <t>Pemberitahuan RFS untuk Support Support Development Paket Una EVOS Bundling Data Layanan Bioskop Maxstream (0068/MK.05/ML-63/IV/2023)</t>
  </si>
  <si>
    <t>0068/MK.05/ML-63/IV/2023_x000D_</t>
  </si>
  <si>
    <t>Permohonan Konfigurasi System Administrasi Layanan SMS, UMB, HTTP
dan Pembukaan Channel MAXstream App Bundling Paket Data Una EVOS
dari PT Raba Komunikatama</t>
  </si>
  <si>
    <t>Manager Legacy Content_x000D_</t>
  </si>
  <si>
    <t>Taufan Ganisaf</t>
  </si>
  <si>
    <t>6369/MK.05/EN-01/V/2023</t>
  </si>
  <si>
    <t>Request for Inspection (RFI) Implementasi Special Deal for KTT Asean Event 9-11 Mei 2023 (BO_6062/MK.05/EN-01/V/2023)</t>
  </si>
  <si>
    <t>6062/MK.05/EN-01/V/2023</t>
  </si>
  <si>
    <t>Permohonan
Support Activity Paket Special Deal for KTT Asean Event_x000D_</t>
  </si>
  <si>
    <t>0134/MK.05/BE-32/V/2023</t>
  </si>
  <si>
    <t>6444/MK.05/EN-01/V/2023</t>
  </si>
  <si>
    <t>Pemberitahuan RFS Paket MF Halo+ Device with Contract Period (Support Digital Form Program)</t>
  </si>
  <si>
    <t>Pj. Mgr. Postpaid Product Development</t>
  </si>
  <si>
    <t>Fenmellin Muhardafen Manulang</t>
  </si>
  <si>
    <t>5577/MK.05/EN-01/X/2022</t>
  </si>
  <si>
    <t>Permohonan Development Paket Halo+ Device setiap Periode Kontrak</t>
  </si>
  <si>
    <t>6480/MK.05/EN-01/V/2023</t>
  </si>
  <si>
    <t>Pemberitahuan Revisi RFS Aplikasi SmileLoyalty Drop 3A-Part 3 (Keyword &amp; Deposit Creation)</t>
  </si>
  <si>
    <t>0135/MK.05/BE-32/V/2023</t>
  </si>
  <si>
    <t>RFS Konfigurasi Item Program Free Fire GOALS UMB (Denom 10K dan 200K)</t>
  </si>
  <si>
    <t>6525/MK.05/EN-01/V/2023</t>
  </si>
  <si>
    <t>Revisi-Request for Service (RFS) Permohonan Implementasi Pembuatan BID Voucher Program Rezeki Sakti (0187/MK.05/EN-01/III/2023)</t>
  </si>
  <si>
    <t xml:space="preserve"> 0187/MK.05/EN-01/III/2023</t>
  </si>
  <si>
    <t>Permohonan
Implementasi Pembuatan BID Voucher Program Rezeki Sakti</t>
  </si>
  <si>
    <t>Manager Prepaid Customer HVC and Retention Sumatera_x000D_</t>
  </si>
  <si>
    <t>Pitrial Fadhlillah_x000D_</t>
  </si>
  <si>
    <t>6557/MK.05/EN-01/V/2023</t>
  </si>
  <si>
    <t>Pemberitahuan RFI Pembukaan Paket RoaMAX Revamp dan RoaMAX Haji pada Omnichannel</t>
  </si>
  <si>
    <t>Mgr.  Roaming and Interconnect Development</t>
  </si>
  <si>
    <t>Permohonan Development Revamp Paket RoaMAX Haji 2023</t>
  </si>
  <si>
    <t>6567/MK.05/EN-01/V/2023</t>
  </si>
  <si>
    <t>RFI Program Undi Undi Hepi Q2 2023 Periode 16</t>
  </si>
  <si>
    <t>6588/MK.05/EN-01/V/2023</t>
  </si>
  <si>
    <t>Request For Inspection (RFI) Permohonan Implementasi Alignment Weekly &amp; Short Validity Hot Promo and Acquisition Java (6568/MK.05/EN-01/V/2023)</t>
  </si>
  <si>
    <t>6568/MK.05/EN-01/V/2023</t>
  </si>
  <si>
    <t>Permohonan Implementasi Alignment Weekly &amp; Short Validity Hot Promo
and Acquisition Java</t>
  </si>
  <si>
    <t>6627/MK.05/EN-01/V/2023</t>
  </si>
  <si>
    <t>Pemberitahuan RFS Talkmania RoaMAX Haji Revamp 2023</t>
  </si>
  <si>
    <t>6640/MK.05/EN-01/V/2023</t>
  </si>
  <si>
    <t>Pemberitahuan RFI Paket MF Halo+ Device with Contract Period (Support Digital Form Program)</t>
  </si>
  <si>
    <t>Pj. Mgr. Postpaid Product Development_x000D_</t>
  </si>
  <si>
    <t>Permohonan Development Paket Halo+ Device setiap Periode Kontrak_x000D_</t>
  </si>
  <si>
    <t>General Manager Postpaid Product and Pricing_x000D_</t>
  </si>
  <si>
    <t>0125/MK.05/BE-23/V/2023</t>
  </si>
  <si>
    <t>Pemberitahuan RFI Perubahan Validity Value on Extended Lifecycle</t>
  </si>
  <si>
    <t>5741/IS.01/EN-01/X/2022
7145/IS.01/EN-01/X/2022</t>
  </si>
  <si>
    <t>Permohonan Development Paket
Entertainment Package Telkomsel Orbit
Perubahan Permohonan Development
Paket Entertainment Telkomsel Orbit</t>
  </si>
  <si>
    <t>12-Okt-22
21-Okt-22</t>
  </si>
  <si>
    <t>6829/MK.05/EN-01/V/2023</t>
  </si>
  <si>
    <t>Request for Service (RFS) Permohonan Inject Counter Hot Promo 2023 (6698/MK.05/EN-01/V/2023)</t>
  </si>
  <si>
    <t>6698/MK.05/EN-01/V/2023</t>
  </si>
  <si>
    <t>Permohonan Inject Counter Hot Promo 2023_x000D_</t>
  </si>
  <si>
    <t>0476/MK.05/BE-05/V/2023</t>
  </si>
  <si>
    <t>Abdul Jabar</t>
  </si>
  <si>
    <t>0467/MK.05/BE-05/V/2023</t>
  </si>
  <si>
    <t>0481/MK.05/BE-05/V/2023</t>
  </si>
  <si>
    <t>0484/MK.05/BE-05/V/2023</t>
  </si>
  <si>
    <t>0490/MK.05/BE-05/V/2023</t>
  </si>
  <si>
    <t>0474/MK.05/BE-05/V/2023</t>
  </si>
  <si>
    <t>0475/MK.05/BE-05/V/2023</t>
  </si>
  <si>
    <t>0482/MK.05/BE-05/V/2023</t>
  </si>
  <si>
    <t>0506/MK.05/BE-05/V/2023</t>
  </si>
  <si>
    <t>0493/MK.05/BE-05/V/2023</t>
  </si>
  <si>
    <t>0501/MK.05/BE-05/V/2023</t>
  </si>
  <si>
    <t>0503/MK.05/BE-05/V/2023</t>
  </si>
  <si>
    <t>0477/MK.05/BE-05/V/2023</t>
  </si>
  <si>
    <t>0478/MK.05/BE-05/V/2023</t>
  </si>
  <si>
    <t>Perubahan Nodin ke RFI</t>
  </si>
  <si>
    <t>0473/MK.05/BE-05/V/2023</t>
  </si>
  <si>
    <t>0494/MK.05/BE-05/V/2023</t>
  </si>
  <si>
    <t>0510/MK.05/BE-05/V/2023</t>
  </si>
  <si>
    <t>0487/MK.05/BE-05/V/2023</t>
  </si>
  <si>
    <t>0489/MK.05/BE-05/V/2023</t>
  </si>
  <si>
    <t>0491/MK.05/BE-05/V/2023</t>
  </si>
  <si>
    <t>0479/MK.05/BE-05/V/2023</t>
  </si>
  <si>
    <t>0480/MK.05/BE-05/V/2023</t>
  </si>
  <si>
    <t>0018/MK.01/BE-43/V/2023</t>
  </si>
  <si>
    <t>Permohonan RFI (Ready for Inspection) TC-R1 Prod Deployement Site TBS</t>
  </si>
  <si>
    <t>0485/MK.05/BE-05/V/2023</t>
  </si>
  <si>
    <t>Project</t>
  </si>
  <si>
    <t>Camapign</t>
  </si>
  <si>
    <t>0126/MK.05/BE-23/V/2023</t>
  </si>
  <si>
    <t>Pemberitahuan Ready for Service (RFS) Produk SEMOLIS VOLTA</t>
  </si>
  <si>
    <t>5830/MK.05/EN-01/V/2023</t>
  </si>
  <si>
    <t>6915/MK.05/EN-01/V/2023</t>
  </si>
  <si>
    <t>Pemberitahuan RFI Implementasi Perubahan Skema Harga Normal Paket RoaMAX Terpilih</t>
  </si>
  <si>
    <t>017/MK.05/MO-03/IV/2023</t>
  </si>
  <si>
    <t>0095/MK.05/BE-33/V/2023</t>
  </si>
  <si>
    <t>Pemberitahuan RFS untuk Support Development IVR-PES Robocall Campaign</t>
  </si>
  <si>
    <t>0096/MK.05/BE-33/V/2023</t>
  </si>
  <si>
    <t>Pemberitahuan RFI untuk Support Konfigurasi Layanan VAS Content W1 Mei 2023</t>
  </si>
  <si>
    <t>0486/MK.05/BE-05/V/2023</t>
  </si>
  <si>
    <t>0019/MK.05/BE-43/V/2023</t>
  </si>
  <si>
    <t>RFS - For LBA Event Campaign</t>
  </si>
  <si>
    <t>6612/MK.01/EN-01/V/2023</t>
  </si>
  <si>
    <t>7152/MK.05/EN-01/V/2023</t>
  </si>
  <si>
    <t>Pemberitahuan RFS Program Kuota Hepi bulan Mei 2023</t>
  </si>
  <si>
    <t>0488/MK.05/BE-05/V/2023</t>
  </si>
  <si>
    <t>6342/MK.03/EN-01/V/2023</t>
  </si>
  <si>
    <t>7182/MK.05/EN-01/V/2023</t>
  </si>
  <si>
    <t>Pemberitahuan RFS Voucher Fisik Paket Haji Data Combo Revamp 2023 (0005/MK.05/MO-03/III/2023)</t>
  </si>
  <si>
    <t>0020/MK.05/BE-43/V/2023</t>
  </si>
  <si>
    <t>RFS - Whatsapp campaign template with three paragraph and reply (3Param 1Reply)</t>
  </si>
  <si>
    <t>6697/MK.01/EN-01/II/2023</t>
  </si>
  <si>
    <t>7190/MK.05/EN-01/V/2023</t>
  </si>
  <si>
    <t>Request For Inspection (RFI) Revisi Permohonan Implementasi TNL Combo MAX UMB Blind Price (7136/MK.05/EN-01/V/2023)</t>
  </si>
  <si>
    <t>0498/MK.05/BE-05/V/2023</t>
  </si>
  <si>
    <t>7136/MK.05/EN-01/V/2023</t>
  </si>
  <si>
    <t>Revisi Permohonan Implementasi TNL Combo MAX UMB Blind Price</t>
  </si>
  <si>
    <t>0098/MK.05/BE-33/V/2023</t>
  </si>
  <si>
    <t>Pemberitahuan Re-RFS untuk Support Paket Kompas Premium di Omni Channel</t>
  </si>
  <si>
    <t>0483/MK.05/BE-05/V/2023</t>
  </si>
  <si>
    <t>0136/MK.05/BE-32/V/2023</t>
  </si>
  <si>
    <t>RFS Paket Magnet Majamojo Voucher (Channel Digipos)</t>
  </si>
  <si>
    <t>0101/MK.05/ML-02/IV/2023</t>
  </si>
  <si>
    <t>0137/MK.05/BE-32/V/2023</t>
  </si>
  <si>
    <t>RFS Paket Magnet Majamojo Voucher (Channel MyTelkomsel)</t>
  </si>
  <si>
    <t>0138/MK.05/BE-32/V/2023</t>
  </si>
  <si>
    <t>RFS Paket Magnet Majamojo Voucher (Channel Dunia Games)</t>
  </si>
  <si>
    <t>7298/MK.05/EN-01/V/2023</t>
  </si>
  <si>
    <t>Pemberitahuan RFI New Surprise Deal Package Telkomsel HALO 16 dan 17 May 2023</t>
  </si>
  <si>
    <t>0496/MK.05/BE-05/V/2023</t>
  </si>
  <si>
    <t>7156/MK.05/EN-01/V/2023</t>
  </si>
  <si>
    <t>0047/MK.05/BE-31/V/2023</t>
  </si>
  <si>
    <t>Ready for Service (RFS) Produk Berlangganan Viu</t>
  </si>
  <si>
    <t>0505/MK.05/BE-05/V/2023</t>
  </si>
  <si>
    <t>0029/MK.05/ML-04/V/2023</t>
  </si>
  <si>
    <t>Rifki</t>
  </si>
  <si>
    <t>7302/MK.05/EN-01/V/2023</t>
  </si>
  <si>
    <t>Request for Inspection (RFI) Implementasi Surprise Deal 16-17 Mei 2023 (BO_7156/MK.05/EN-01/V/2023)</t>
  </si>
  <si>
    <t>0499/MK.05/BE-05/V/2023</t>
  </si>
  <si>
    <t>0048/MK.05/BE-31/V/2023</t>
  </si>
  <si>
    <t>RFI Aktivasi 3rd Party Payment dan GIFT Paket Video</t>
  </si>
  <si>
    <t>0015/MK.05/ML-45/V/2023</t>
  </si>
  <si>
    <t>Manager MaxStream Platform</t>
  </si>
  <si>
    <t>Alif Yordan</t>
  </si>
  <si>
    <t>7367/MK.05/EN-01/V/2023</t>
  </si>
  <si>
    <t>0492/MK.05/BE-05/V/2023</t>
  </si>
  <si>
    <t>7354/MK.05/EN-01/V/2023</t>
  </si>
  <si>
    <t>RFI Porgram Paket Telco Offer New Regular Catalog Prepaid</t>
  </si>
  <si>
    <t>0509/MK.05/BE-05/V/2023</t>
  </si>
  <si>
    <t>7368/MK.05/EN-01/V/2023</t>
  </si>
  <si>
    <t>RFI Porgram Paket Telco Offer New Regular Catalog Postpaid</t>
  </si>
  <si>
    <t>0508/MK.05/BE-05/V/2023</t>
  </si>
  <si>
    <t>0140/MK.05/BE-32/V/2023</t>
  </si>
  <si>
    <t>RFI Konfigurasi Layanan CP Movitek-Funbox (Update Subs Period PLAY3)</t>
  </si>
  <si>
    <t>0097/MK.05/ML-02/IV/2023</t>
  </si>
  <si>
    <t>Permohonan Konfigurasi HTML5 Movitek</t>
  </si>
  <si>
    <t>0141/MK.05/BE-32/V/2023</t>
  </si>
  <si>
    <t>RFI Konfigurasi Item Luna Fantasia Mobile di Channel Majamojo</t>
  </si>
  <si>
    <t>0514/MK.05/BE-05/V/2023</t>
  </si>
  <si>
    <t>0129/MK.05/BE-23/V/2023</t>
  </si>
  <si>
    <t>0502/MK.05/BE-05/V/2023</t>
  </si>
  <si>
    <t>7593/MK.05/EN-01/V/2023</t>
  </si>
  <si>
    <t>Request For Inspection (RFI) Permohonan Penutupan BID Hot Promo Weekly &amp; Short Validity and Acquisition Java (6568/MK.05/EN-01/V/2023)</t>
  </si>
  <si>
    <t>0497/MK.05/BE-05/V/2023</t>
  </si>
  <si>
    <t>7630/MK.05/EN-01/V/2023</t>
  </si>
  <si>
    <t>Ready for Service (RFS ) Implementasi Proposal Voice Pack Modern Channel and Price Harmonization PUMA - OmniChannel (BO_0249/MK.05/EN-01/III/2023)</t>
  </si>
  <si>
    <t>7644/MK.05/EN-01/V/2023</t>
  </si>
  <si>
    <t>RFI Program Undi Undi Hepi Q2 2023 Periode 17</t>
  </si>
  <si>
    <t>0513/MK.05/BE-05/V/2023</t>
  </si>
  <si>
    <t>7648/MK.05/EN-01/V/2023</t>
  </si>
  <si>
    <t>Request for Service (RFS) Permohonan Pembuatan BID ATL Hyper Micro Segmentation (HMS) Cluster Path To Downgrade (7000/MK.01/EN-01/V/2023)</t>
  </si>
  <si>
    <t>7000/MK.01/EN-01/V/2023</t>
  </si>
  <si>
    <t>7677/MK.05/EN-01/V/2023</t>
  </si>
  <si>
    <t>Pemberitahuan RFS Revamp Paket RoaMAX 2023 Single Country 15 Days (0003/MK.05/MO-03/II/2023)</t>
  </si>
  <si>
    <t>7678/MK.05/EN-01/V/2023</t>
  </si>
  <si>
    <t>Pemberitahuan RFS Revamp Paket RoaMAX 2023 Single Country 30 Days (0003/MK.05/MO-03/II/2023)</t>
  </si>
  <si>
    <t>7693/MK.05/EN-01/V/2023</t>
  </si>
  <si>
    <t>Ready for Service (RFS) Implementasi HRC POC Framework Startegy and Product - Acquisition SA (BO_6902/MK.05/EN-01/V/2023)</t>
  </si>
  <si>
    <t>0500/MK.05/BE-05/V/2023</t>
  </si>
  <si>
    <t>6902/MK.05/EN-01/V/2023</t>
  </si>
  <si>
    <t>Prepiad</t>
  </si>
  <si>
    <t>7721/MK.05/EN-01/V/2023</t>
  </si>
  <si>
    <t>Pemberitahuan RFS Program New Telco Offer Regular Retention dan Personal Rewards</t>
  </si>
  <si>
    <t>7724/MK.05/EN-01/V/2023</t>
  </si>
  <si>
    <t>RFI Program Kuota Hepi Bulan Mei 2023</t>
  </si>
  <si>
    <t>0512/MK.05/BE-05/V/2023</t>
  </si>
  <si>
    <t>0132/MK.05/BE-23/V/2023</t>
  </si>
  <si>
    <t>Pemberitahuan Re-Ready for Service (RFS) Produk Orbit Low Denom</t>
  </si>
  <si>
    <t>0144/MK.05/BE-32/V/2023</t>
  </si>
  <si>
    <t>RFS Lanjutan Konfigurasi Item Indico di Channel Digipos (PUBG Mobile)</t>
  </si>
  <si>
    <t>0143/MK.05/BE-32/V/2023</t>
  </si>
  <si>
    <t>RFS Lanjutan Konfigurasi Item Indico di Channel Digipos (Nintendo)</t>
  </si>
  <si>
    <t>0147/MK.05/BE-32/V/2023</t>
  </si>
  <si>
    <t>RFS Dunia Games Sprint-26 (Android)</t>
  </si>
  <si>
    <t>0171/MK.05/ML-01/XI/2022</t>
  </si>
  <si>
    <t>0146/MK.05/BE-32/V/2023</t>
  </si>
  <si>
    <t>RFS Dunia Games Sprint-26 (Web)</t>
  </si>
  <si>
    <t>0148/MK.05/BE-32/V/2023</t>
  </si>
  <si>
    <t>RFS Konfigurasi Item Luna Fantasia Mobile di Channel UMB</t>
  </si>
  <si>
    <t>0100/MK.05/BE-33/V/2023</t>
  </si>
  <si>
    <t>Pemberitahuan Re-RFS untuk Support Paket Layanan NSP Sebagai Bonus Penawaran Terhadap Paket Halo Ekstra Kuota</t>
  </si>
  <si>
    <t>0495/MK.05/BE-05/V/2023</t>
  </si>
  <si>
    <t>0145/MK.05/BE-32/V/2023</t>
  </si>
  <si>
    <t>RFI Disable Fitur Gift Paket Garena &amp; Unipin Voucher di Channel MyTelkomsel</t>
  </si>
  <si>
    <t>0511/MK.05/BE-05/V/2023</t>
  </si>
  <si>
    <t>Fahmi Fadilla</t>
  </si>
  <si>
    <t>7815/IS.01/EN-01/V/2023</t>
  </si>
  <si>
    <t>Pemberitahuan RFS dan Permintaan FUT CROX (Crowdsourcing Experience) Web Service Drop 2.2</t>
  </si>
  <si>
    <t>0049/MK.05/BE-31/V/2023</t>
  </si>
  <si>
    <t>Ready for Service (RFS) Produk Muse Anime</t>
  </si>
  <si>
    <t>0049/MK.05/ML-01/IV/2023</t>
  </si>
  <si>
    <t>0134/MK.05/BE-23/V/2023</t>
  </si>
  <si>
    <t>Pemberitahuan Ready for Service (RFS) Produk Semolis Nett Price</t>
  </si>
  <si>
    <t>0504/MK.05/BE-05/V/2023</t>
  </si>
  <si>
    <t>7901/MK.05/EN-01/V/2023</t>
  </si>
  <si>
    <t>7980/MK.05/EN-01/V/2023</t>
  </si>
  <si>
    <t>Request for Inspection (RFI) Implementasi Special Deal for Di Indonesia Travel Fair 19-21 Mei 2023 (BO_7029/MK.05/EN-01/V/2023)</t>
  </si>
  <si>
    <t>7029/MK.05/EN-01/V/2023</t>
  </si>
  <si>
    <t>8020/MK.05/EN-01/V/2023</t>
  </si>
  <si>
    <t>Request for Service (RFS) Permohonan Duplicate BID Hot Promo Short Validity Java (8016/MK.05/EN-01/V/2023)</t>
  </si>
  <si>
    <t>0515/MK.05/BE-05/V/2023</t>
  </si>
  <si>
    <t>8016/MK.05/EN-01/V/2023</t>
  </si>
  <si>
    <t>8072/MK.05/EN-01/V/2023</t>
  </si>
  <si>
    <t>Pemberitahuan RFS Paket RoaMAX BTL untuk Silent Roamers Phase 2 (0006/MK.05/MO-03/III/2023)</t>
  </si>
  <si>
    <t>8116/MK.05/EN-01/V/2023</t>
  </si>
  <si>
    <t>Request For Inspection (RFI) Permohonan Implementasi Whitelist pada Paket InternetMAX, SeruMAX, dan Hot Promo Lama ( 8033/MK.05/EN-01/V/2023)</t>
  </si>
  <si>
    <t>8033/MK.05/EN-01/V/2023</t>
  </si>
  <si>
    <t>8158/MK.05/EN-01/V/2023</t>
  </si>
  <si>
    <t>Ready for Service (RFS) Implementasi HRC POC Framework Startegy and Product - Acquisition Renewal(BO_6902/MK.05/EN-01/V/2023)</t>
  </si>
  <si>
    <t>Permohonan Implementasi HRC POC Framework Startegy and Product</t>
  </si>
  <si>
    <t>Pemberitahuan RFI Perubahan Price Paket VOLTA Miles</t>
  </si>
  <si>
    <t>0058/MK.05/BE-42/V/2023</t>
  </si>
  <si>
    <t>Request for Inspection (RFI) Voucher Fisik &amp; E-Voucher Pada Channel MyTelkomsel App &amp; WEC – URP Enhancement Deployment</t>
  </si>
  <si>
    <t>8325/MK.05/EN-01/V/2023</t>
  </si>
  <si>
    <t>Request for Inspection (RFI) Permohonan Duplicate BID Hot Promo Short Validity Java (8016/MK.05/EN-01/V/2023)</t>
  </si>
  <si>
    <t>0021/MK.05/BE-43/V/2023</t>
  </si>
  <si>
    <t>RFS BTL DataAllnet allowance for Churn Usecase CLV Segment</t>
  </si>
  <si>
    <t>6999/MK.05/EN-01/V/2023</t>
  </si>
  <si>
    <t>Dara &amp; Kiki</t>
  </si>
  <si>
    <t>8414/MK.05/EN-01/V/2023</t>
  </si>
  <si>
    <t>Pemberitahuan RFS Aplikasi SmileLoyalty Drop 3B Pengembangan Loyalty Platform Baru (POKU-User Registration)</t>
  </si>
  <si>
    <t>0052/MK.05/BE-31/V/2023</t>
  </si>
  <si>
    <t>RFI VIU Renewal</t>
  </si>
  <si>
    <t>Widget lokasi utama tidak 
muncul pada halaman 
dashboard dan halaman 
TUWL Package Add On List
- Sub kategori home belum 
muncul saat location sudah 
diatur</t>
  </si>
  <si>
    <t>Status Kesiapan Komersial (RFC) Cloud Enablement Web-UI Outpost
(0048/MK.05/BE-42/IV/2023)_x000D_</t>
  </si>
  <si>
    <t xml:space="preserve">ALP – Add Credit LinkAja &amp; Buy Package
Terdapat case belum sukses binding pada environment prod utk add
credit LinkAja pada telkomsel.com
ALP – Add Credit Gopay &amp; ALP Postpaid
Nama pelanggan akan menjadi 'tidak terdefinisi' yang merupakan
pengembalian dari preprod ciam jika nama tidak di set.
Payment Starterpack Via Gopay
Diperlukan pengecekan lebih lanjut pada backend di prod,
dikarenakan masih terdapat kegagalan payment (case readiness di
sisi prod environment).
Diperlukan inspection secara menyeluruh khususnya untuk payment
keseluruhan thirdparty pada saat live.
</t>
  </si>
  <si>
    <t xml:space="preserve">Aktivasi melalui OS
tidak mendapatkan 
notifikasi berhasil dan 
bonus tidak didapatkan
-Bulk Berkurang </t>
  </si>
  <si>
    <t>- Menu pada Digipos 
tidak terbuka
- Mencoba dengan 
NGRS (Bulk Berkurang , 
tetapi bonus tidak di 
dapatkan )
- Aktivasi melalui OS 
(NGRS) Bonus dan 
notifikasi berhasil tidak 
di dapatkan._x000D_</t>
  </si>
  <si>
    <t>Redeem bonus imei belum dapat 
dilakukan (paket belum muncul di App 
MyTelkomsel)_x000D_</t>
  </si>
  <si>
    <t>Status Kesiapan Komersial (RFC) Pembuatan BID Hot Promo Non SA -
Digipos &amp; Omni (5050/MK.05/EN-01/IV/2023)</t>
  </si>
  <si>
    <t>Akan dilakukan penyesuaian deskripsi, dan T&amp;C paket saat live.
Beberapa paket dilakukan pengetesan dengan DIFA (Digital Inspection and
FUT Simulator).
Terdapat informasi harga paket pada notifikasi SMS sukses pembelian #B
number melalui omni channel.
Diperlukan inspection lebih lanjut khususnya proses end to end
pembelian paket melalui channel omni dengan payment gerai, e-wallet,
maupun e-commerce saat live. PIC : Sales, BO, BSM Dev (Prepaid Jawa
and Bali Nusra Development)._x000D_</t>
  </si>
  <si>
    <t>Tidak mendapatkan 
bonus Kouta tambahan, 
Pada REFCS1 REFCS5</t>
  </si>
  <si>
    <t>Status Kesiapan Komersial (RFC) Konfigurasi Item Megaxus Mi-Cash di
Dunia Games (0126/MK.05/BE-32/IV/2023)</t>
  </si>
  <si>
    <t>• Dilakukan proses manual callback untuk menampilkan
halaman pembayaran berhasil dan gagal.
• Diperlukan inspection lebih lanjut khususnya pembelian
secara keseluruhan item pada saat live. PIC : BO, BSM Dev
(Games Development).</t>
  </si>
  <si>
    <t>Status Kesiapan Komersial (RFC) Lanjutan Dunia Games Sprint-22
(WhatsApp Interactives) (0125/MK.05/BE-32/IV/2023)</t>
  </si>
  <si>
    <t>Dilakukan simulasi promo sudah berakhir maupun set makimal
membalas chat bot What’s App dan akan disesuaikan saat live.
Disarankan untuk menambahkan informasi harga item promo pada
broadcast chat What’s App.
Invoice pembayaran melalui email maupun link download belum
available. Target Fixing: Next Backlog; Level : Low; PIC: BSM Dev (Games
Development).
Diperlukan inspection lebih lanjut khususnya ketika kuota promo sudah
habis dan aktivasi item games secara keseluruhan saat live. PIC: BO, BSM
Dev (Games Development).</t>
  </si>
  <si>
    <t>Paket belum muncul di My Orbit 
Preprod</t>
  </si>
  <si>
    <t>Status Kesiapan Komersial (RFC) Program Paket Telco Offer Telkomsel
Poin (Amazon Prime Video Mobile Subscription) (5717/MK.05/EN-01/V/2023)</t>
  </si>
  <si>
    <t>Akan dilakukan penyesuaian syarat &amp; ketentuan paket pada saat
live.</t>
  </si>
  <si>
    <t>Laporan Hasil Inspeksi (ITR) Rollback Price Hot Promo RAFI 2023
(5721/MK.05/EN-01/V/2023)</t>
  </si>
  <si>
    <t>Terdapat kesalahan naming kuota di smsnotif Paket HOTPROMO
Bulanan 8.6.5GB untuk BID 00042287 dan akan dilakukan fixing setelah freze
KTT (9-11 Mei 2023)</t>
  </si>
  <si>
    <t>Status Kesiapan Komersial (RFC) Permohonan Update Value Perdana
Akuisisi di TOOS (5877/MK.05/EN-01/V/2023)</t>
  </si>
  <si>
    <t>Akan dilakukan penyesuaian deskripsi paket dan T&amp;C pada saat live.
Beberapa paket dilakukan pengetesan dengan DIFA (Digital Inspection
and FUT Simulator).</t>
  </si>
  <si>
    <t>Status Kesiapan Komersial (RFC) Support Layanan Paket Bundle Voice
dan RBT (0090/MK.05/BE-33/V/2023)</t>
  </si>
  <si>
    <t>Scope FUT terbatas untuk MSISDN Prepaid.
Beberapa paket dilakukan pengetesan dengan DIFA (Digital Inspection
and FUT Simulator)
Diperlukan penyesuaian wording sukses notifikasi sebelum live dan
wording negative test case tidak cukup pulsa. PIC: BSM Dev VAS.</t>
  </si>
  <si>
    <t>Status Kesiapan Komersial (RFC) Konfigurasi Item Luna Fantasy di Dunia
Games (0131/MK.05/BE-32/V/2023)</t>
  </si>
  <si>
    <t>Dilakukan proses manual callback untuk menampilkan halaman
pembayaran berhasil</t>
  </si>
  <si>
    <t>Status Kesiapan Komersial (RFC) Improvement Predefined CVM in Java
and Ex Java Phase 5 (Internet Sakti Daily YouTube)-Digipos &amp; Omni
(6116/MK.05/EN-01/V/2023)</t>
  </si>
  <si>
    <t>Beberapa paket dilakukan pengetesan dengan DIFA (Digital Inspection and
FUT Simulator)
Akan dilakukan penyesuaian deskripsi paket dan T&amp;C pada saat live._x000D_</t>
  </si>
  <si>
    <t>Status Kesiapan Komersial (RFC) Program Telkomsel Milestone Spesial
HUT ke-28 Telkomsel (0055/MK.05/BE-42/V/2023)_x000D_</t>
  </si>
  <si>
    <t>Menggunakan data dummy untuk menampilkan slide milestone maupun
promo section dan akan disesuaikan saat live.
Disarankan dilakukan penyesuaian wording imbauan untuk redeem poin
sebelum hangus untuk kategori pelanggan yang belum pernah melakukan
redeem.</t>
  </si>
  <si>
    <t>Laporan Hasil Inspeksi (ITR) Special Deal for KTT Asean Event 9-11 Mei
2023 (6369/MK.05/EN-01/V/2023)</t>
  </si>
  <si>
    <t>Laporan Hasil Inspeksi (ITR) Konfigurasi Item Free Fire di Channel Unipin
Store (0134/MK.05/BE-32/V/2023)_x000D_</t>
  </si>
  <si>
    <t>Status Kesiapan Komersial (RFC) Aplikasi SmileLoyalty Drop 3A-Part 2
(Keyword &amp; Deposit Creation) (6480/MK.05/EN-01/V/2023)</t>
  </si>
  <si>
    <t>Program period hanya dapat di edit oleh super admin_x000D_</t>
  </si>
  <si>
    <t>Status Kesiapan Komersial (RFC) Konfigurasi Item Program Free Fire
GOALS UMB (Denom 10K dan 200K) (0135/MK.05/BE-32/V/2023)_x000D_</t>
  </si>
  <si>
    <t>Untuk MSISDN Postpaid, pembelian paket belum termasuk PPN 11%._x000D_</t>
  </si>
  <si>
    <t>Laporan Hasil Inspeksi (ITR) Pembukaan Paket RoaMAX Revamp dan
RoaMAX Haji pada Omnichannel (6557/MK.05/EN-01/V/2023)</t>
  </si>
  <si>
    <t>Laporan Hasil Inspeksi (ITR) Program Undi Undi Hepi Q2 2023 Periode 16
(6567/MK.05/EN-01/V/2023)</t>
  </si>
  <si>
    <t>Laporan Hasil Inspeksi (ITR) Implementasi Alignment Weekly &amp; Short
Validity Hot Promo and Acquisition Java (6588/MK.05/EN-01/V/2023)_x000D_</t>
  </si>
  <si>
    <t>Status Kesiapan Komersial (RFC) Talkmania RoaMAX Haji Revamp 2023
(6627/MK.05/EN-01/V/2023)_x000D_</t>
  </si>
  <si>
    <t>Beberapa paket dilakukan pengetesan dengan DIFA (Digital
Inspection and FUT Simulator).
Akan dilakukan penyesuaian deskripsi paket dan T&amp;C paket
pada saat live.
Akan dilakukan Inspection lebih lanjut untuk pembelian paket
dengan channel Digipos pada saat live. (PIC: BSM Dev &amp; Sales
Team)
Tampilan notifikasi deaktivasi menggunakan konfigurasi yang
sudah di set di product.</t>
  </si>
  <si>
    <t>Laporan Hasil Inspeksi (ITR) Paket MF Halo+ Device with Contract Period
(Support Digital Form Program) (6640/MK.05/EN-01/V/2023)_x000D_</t>
  </si>
  <si>
    <t>Tidak mendapatkan Notifikasi via Email setelah melakukan aktivasi paket._x000D_</t>
  </si>
  <si>
    <t>Status Kesiapan Komersial (RFC) Permohonan Inject Counter Hot Promo
2023 (6829/MK.05/EN-01/V/2023)_x000D_</t>
  </si>
  <si>
    <t>Akan dilakukan penyesuaian paket dan T&amp;C pada saat live.
Beberapa paket dilakukan pengetesan dengan DIFA (Digital Inspection and
FUT Simulator).
Scope pengetesan terbatas pada capability counter pembelian hot promo,
dan diperlukan inspection lebih lanjut pada saat live._x000D_</t>
  </si>
  <si>
    <t>Laporan Hasil Inspeksi (ITR) TC-R1 Prod Deployement Site TBS
(0018/MK.01/BE-43/V/2023)_x000D_</t>
  </si>
  <si>
    <t>Permohonan
Implementasi Paket SEMOLIS VOLTA</t>
  </si>
  <si>
    <t>Permohonan
Implementasi Perubahan Skema Harga Normal Paket RoaMAX</t>
  </si>
  <si>
    <t>7382/MK.03/EN-01/III/2022
8312/MK.05/EN-01/III/2022</t>
  </si>
  <si>
    <t>Permohonan Pengembangan IVR Campaign
Permohonan Implementasi SCP Enhancement 2022 (IVR Campaign
Marketing)</t>
  </si>
  <si>
    <t>08-Mar-22
14-Mar-22</t>
  </si>
  <si>
    <t xml:space="preserve">General Manager Core Services Journey and Experience,
General Manager Customer Value Management
General Manager BSM Digital and VAS
</t>
  </si>
  <si>
    <t xml:space="preserve">Ricky Roland
Rustama Lumbantoruan
Budi Darmawan
</t>
  </si>
  <si>
    <t>Laporan Hasil Inspeksi (ITR) Konfigurasi Layanan VAS Content W1 Mei
2023 (0096/MK.05/BE-33/V/2023)_x000D_</t>
  </si>
  <si>
    <t>Untuk layanan SMS Content Program Tukar POIN, poin tidak berkurang
setelah pembelian (info dari development, program belum live di MyTelkomsel).
Rekomendasi untuk dapat dilakukan end-to-end inspection saat produk sudah
live di MyTelkomsel. Target: W3 Mei.</t>
  </si>
  <si>
    <t>Permohonan Pembuatan
Template PES Campaign International Roaming &amp; DLS menggunakan Event Trigger LBA Myads</t>
  </si>
  <si>
    <t>Status Kesiapan Komersial (RFC) Program Kuota Hepi bulan Mei 2023
(7152/MK.05/EN-01/V/2023)_x000D_</t>
  </si>
  <si>
    <t>Tagihan yang bertambah belum termasuk PPN 11%._x000D_</t>
  </si>
  <si>
    <t>Permohonan Implementasi
Program Kuota Hepi bulan Mei 2023</t>
  </si>
  <si>
    <t>Permohonan
Development Revamp Paket RoaMAX Haji 2023_x000D_</t>
  </si>
  <si>
    <t>Permohonan Permohonan
Pembuatan Template WABA di PES</t>
  </si>
  <si>
    <t>Laporan Hasil Inspeksi (ITR) Revisi Permohonan Implementasi TNL
Combo MAX UMB Blind Price (7190/MK.05/EN-01/V/2023)_x000D_</t>
  </si>
  <si>
    <t>Manager Prepaid Customer HVC and Retention Pamasuka_x000D_</t>
  </si>
  <si>
    <t>Nastiti Yuniansari_x000D_</t>
  </si>
  <si>
    <t>Status Kesiapan Komersial (RFC) Paket Kompas Premium di Omni
Channell (0098/MK.05/BE-33/V/2023)</t>
  </si>
  <si>
    <t>Disarankan untuk dilakukan penyesuaian pada saat memuat kode
pembayaran pada web omni production (saat live).</t>
  </si>
  <si>
    <t>Manager Music Partnership and Product_x000D_</t>
  </si>
  <si>
    <t>Permohonan Improvement
Paket Data Magnet</t>
  </si>
  <si>
    <t>Laporan Hasil Inspeksi (ITR) New Surprise Deal Package Telkomsel HALO
16 dan 17 May 2023 (7298/MK.05/EN-01/V/2023)_x000D_</t>
  </si>
  <si>
    <t>Permohonan Support
Activity Special Deal Program May 2023</t>
  </si>
  <si>
    <t>Tuty Rahma Afriza_x000D_</t>
  </si>
  <si>
    <t>Status Kesiapan Komersial (RFC) Produk Berlangganan Viu
(0047/MK.05/BE-31/V/2023)_x000D_</t>
  </si>
  <si>
    <t>Akan dilakukan penyesuaian deskripsi paket, detail dan T&amp;C paket pada
saat live.
Akan dilakukan inspection lebih lanjut untuk khususnya day renewal pada
saat live (7 , 30, 90 dan 180) days. (PIC:BSM Dev Video Development)._x000D_</t>
  </si>
  <si>
    <t>Permohonan Pengembangan
Produk Berlangganan Viu</t>
  </si>
  <si>
    <t>Laporan Hasil Inspeksi (ITR) Implementasi Surprise Deal 16-17 Mei 2023
(7302/MK.05/EN-01/V/2023)</t>
  </si>
  <si>
    <t>Terdapat perubahan spesifikasi product 
dari Development. Akan dibuatkan RFI yang 
baru untuk pengetesan selanjutnya._x000D_</t>
  </si>
  <si>
    <t>Permohonan Aktivasi 3rd Party
Payment dan GIFT Paket Video_x000D_</t>
  </si>
  <si>
    <t>Status Kesiapan Komersial (RFC) Enhancement Logic ESB for Product
Contract Period 1 (For Sales Force Program) (7367/MK.05/EN-01/V/2023)_x000D_</t>
  </si>
  <si>
    <t>Scope testing adalah memastikan ketika paket contract period 1 bulan
berakhir, main package akan ter-mirror menjadi paket halo+ regular
sesuai dengan mapping.
Dilakukan percepatan kontrak berakhir dan diperlukan inspection
lebih lanjut khususnya aktivasi paket dan ketika contract period 1
bulan berakhir pada keseluruhan paket saat live._x000D_</t>
  </si>
  <si>
    <t>Laporan Hasil Inspeksi (ITR) Program Paket Telco Offer New Regular
Catalog Prepaid (7354/MK.05/EN-01/V/2023)</t>
  </si>
  <si>
    <t>Permohonan Bantuan Implementasi Paket Telco
Offer Telkomsel Poin</t>
  </si>
  <si>
    <t>Laporan Hasil Inspeksi (ITR) Program Paket Telco Offer New Regular
Catalog Postpaid (7368/MK.05/EN-01/V/2023)_x000D_</t>
  </si>
  <si>
    <t>Laporan Hasil Inspeksi (ITR) Konfigurasi Item Luna Fantasia Mobile di
Channel Majamojo (0141/MK.05/BE-32/V/2023)_x000D_</t>
  </si>
  <si>
    <t>Status Kesiapan Komersial (RFC) BundlingMAX Modern Channel
(0129/MK.05/BE-23/V/2023)_x000D_</t>
  </si>
  <si>
    <t>Scope pengetesan adalah memastikan customer bisa melakukan redeem
paket bundling dan bonus new IMEI setelah dilakukan inject melalui
modern channel.
Disarankan untuk menambahkan informasi potensi terconsume internet
reguler maupun pulsa ketika mengakses aplikasi ketengan menggunakan
kuota DPI dikarenakan iklan/ads.
Akan dilakukan inspection lebih lanjut khususnya proses end to end
aktivasi paket melalui modern channel dan redeem paket bundling
maupun bonus new imei saat live. PIC : Sales, BO, BSM Dev (Home and
Bundling Development).</t>
  </si>
  <si>
    <t>Laporan Hasil Inspeksi (ITR) Penutupan BID Hot Promo Weekly &amp; Short
Validity and Acquisition Java (7593/MK.05/EN-01/V/2023)_x000D_</t>
  </si>
  <si>
    <t>Permohonan Implementasi Alignment Weekly &amp; Short Validity Hot Promo
and Acquisition Java_x000D_</t>
  </si>
  <si>
    <t>Laporan Hasil Inspeksi (ITR) Program Undi Undi Hepi Q2 2023 Periode 17
(7644/MK.05/EN-01/V/2023)_x000D_</t>
  </si>
  <si>
    <t>Permohonan Pembuatan BID ATL Hyper Micro Segmentation (HMS)
Cluster Path To Downgrade</t>
  </si>
  <si>
    <t>MK.05/MO-03/II/2023 perihal Permohonan
Revamp Paket RoaMAX 2023_x000D_</t>
  </si>
  <si>
    <t>Status Kesiapan Komersial (RFC) Implementasi HRC POC Framework
Startegy and Product - Acquisition SA (7693/MK.05/EN-01/V/2023)</t>
  </si>
  <si>
    <t>Beberapa paket dilakukan pengetesan dengan DIFA (Digital Inspection and
FUT Simulator).
Scope pengetesan adalah memastikan kuota yang didapat sesuai dengan
lokasi MSISDN pelanggan dan akan dilakukan inspection lebih lanjut
khususnya proses aktivasi end to end dan consume kuota secara
keseluruhan paket zoning saat live. PIC : Sales, BO, BSM Dev (Prepaid Jawa
and Bali Nusra Development).</t>
  </si>
  <si>
    <t>Permohonan
Implementasi HRC POC Framework Startegy and Product</t>
  </si>
  <si>
    <t>Manager Prepaid Customer Acquisition Pamasuka_x000D_</t>
  </si>
  <si>
    <t>Kristoffel C. Pandiangan_x000D_</t>
  </si>
  <si>
    <t>Mgr. Consumer Loyalty System Development_x000D_</t>
  </si>
  <si>
    <t>Laporan Hasil Inspeksi (ITR) Program Kuota Hepi Bulan Mei 2023
(7724/MK.05/EN-01/V/2023)</t>
  </si>
  <si>
    <t>Permohonan Implementasi Program Kuota Hepi Bulan Mei 2023_x000D_</t>
  </si>
  <si>
    <t>Permohonan Support untuk
Development Tarif Low Denom Telkomsel Orbit</t>
  </si>
  <si>
    <t>Permohonan Development &amp; Konfigurasi
Layanan Indico di Digipos, Omni, &amp; Modern Channel</t>
  </si>
  <si>
    <t>Permohonan Pengembangan Produk BQSV
untuk Program Bonus Data All Net Dunia Games dan UMB</t>
  </si>
  <si>
    <t>Status Kesiapan Komersial (RFC) Paket Layanan NSP Sebagai Bonus
Penawaran Terhadap Paket Halo Ekstra Kuota (0100/MK.05/BE-33/V/2023)</t>
  </si>
  <si>
    <t>Redeem counter NSP mengikuti batasan counter pembelian paket/ekstra
kuota yang ada di ESB (5X pembelian).</t>
  </si>
  <si>
    <t>Request
Development Layanan KartuHALO Ekstra Kuota Bundling NSP_x000D_</t>
  </si>
  <si>
    <t>Laporan Hasil Inspeksi (ITR) Disable Fitur Gift Paket Garena &amp; Unipin
Voucher di Channel MyTelkomsel (0145/MK.05/BE-32/V/2023)</t>
  </si>
  <si>
    <t xml:space="preserve">0099/MK.05/ML-02/IV/2023
0005/MK.05/ML-27/V/2023
</t>
  </si>
  <si>
    <t xml:space="preserve">Penonaktifan Fitur Gift Item Garena di Channel MyTelkomsel
Penonaktifan Fitur Gift Item Unipin Voucher di Channel MyTelkomsel
</t>
  </si>
  <si>
    <t>13-Apr-23
16-Mei-23</t>
  </si>
  <si>
    <t xml:space="preserve">General Manager Games and Publishing
Manager Payment Partnerships
</t>
  </si>
  <si>
    <t xml:space="preserve">Auliya Ilman Fadli
Ardin Yekti Prabowo
</t>
  </si>
  <si>
    <t>Permohonan Pengembangan CROX (Crowd
Sourcing eXperience) Web Service Fase Drop 2</t>
  </si>
  <si>
    <t>Manager CX Policy and Alignment_x000D_</t>
  </si>
  <si>
    <t>Hendrino_x000D_</t>
  </si>
  <si>
    <t>Permohonan Pengembangan
Paket New Bundling Premium Muse Anime</t>
  </si>
  <si>
    <t>Status Kesiapan Komersial (RFC) Produk Semolis Nett Price
(0134/MK.05/BE-23/V/2023)_x000D_</t>
  </si>
  <si>
    <t>Akan dilakukan penyesuaian nama, deskripsi, dan T&amp;C paket
saat live.
Beberapa paket dilakukan pengetesan dengan DIFA (Digital
Inspection and FUT Simulator).
Diperlukan inspection lebih lanjut khususnya proses aktivasi end
to end melalui Modern channel saat live. PIC : Sales, BO, BSM Dev
(Home and Bundling Development).</t>
  </si>
  <si>
    <t>Permohonan
Implementasi Paket Standalone Electronic Vechicle Telkomsel</t>
  </si>
  <si>
    <t>Permohonan
Support Activity Special Deal for Di Indonesia Travel Fair and Festival Salo Karajae 2023</t>
  </si>
  <si>
    <t>Status Kesiapan Komersial (RFC) Permohonan Duplicate BID Hot Promo
Short Validity Java (8020/MK.05/EN-01/V/2023)_x000D_</t>
  </si>
  <si>
    <t>Menggunakan BID dummy inject counter untuk memastikan eligible
terhadap pembelian paket hot promo dan akan dilakukan inspection lebih
lanjut saat live. PIC : BO, BSM Dev (Prepaid Jawa and Bali Nusra
Development).
Beberapa paket dilakukan pengetesan dengan DIFA (Digital Inspection and
FUT Simulator).</t>
  </si>
  <si>
    <t>Permohonan Duplicate BID Hot Promo Short Validity Java_x000D_</t>
  </si>
  <si>
    <t>Aditya Muhammad Nur_x000D_</t>
  </si>
  <si>
    <t>Permohonan Implementasi Whitelist pada Paket InternetMAX, SeruMAX,
dan Hot Promo Lama</t>
  </si>
  <si>
    <t>0135/MK.05/BE-23/V/2023_x000D_</t>
  </si>
  <si>
    <t>BA Pengubahan Product Spesifikasi_x000D_</t>
  </si>
  <si>
    <t>Permohonan Pembuatan
BID BTL Campaign Churn CLV</t>
  </si>
  <si>
    <t>Permohonan Pengembangan
Produk Berlangganan Viu_x000D_</t>
  </si>
  <si>
    <t>General Manager Video and Partnership_x000D_</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</si>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</sst>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409]d\-mmm\-yy;@"/>
    <numFmt numFmtId="165" formatCode="[$-409]dd\-mmm\-yy"/>
    <numFmt numFmtId="166" formatCode="[$-409]d\-mmm\-yy"/>
    <numFmt numFmtId="167" formatCode="[$-F800]dddd\,\ mmmm\ dd\,\ yyyy"/>
    <numFmt numFmtId="168" formatCode="m/d;@"/>
  </numFmts>
  <fonts count="1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i/>
      <sz val="10"/>
      <color theme="1"/>
      <name val="Calibri"/>
      <family val="2"/>
    </font>
    <font>
      <b/>
      <i/>
      <sz val="10"/>
      <color theme="5" tint="-0.249977111117893"/>
      <name val="Calibri"/>
      <family val="2"/>
    </font>
    <font>
      <sz val="10"/>
      <color theme="1"/>
      <name val="Calibri"/>
      <family val="2"/>
    </font>
    <font>
      <sz val="11"/>
      <color theme="1"/>
      <name val="Calibri"/>
      <family val="2"/>
    </font>
    <font>
      <u/>
      <sz val="11"/>
      <color theme="10"/>
      <name val="Calibri"/>
      <family val="2"/>
      <scheme val="minor"/>
    </font>
    <font>
      <sz val="10"/>
      <name val="Calibri"/>
      <family val="2"/>
    </font>
    <font>
      <sz val="10"/>
      <color rgb="FFFF0000"/>
      <name val="Calibri"/>
      <family val="2"/>
    </font>
    <font>
      <sz val="10"/>
      <color theme="1"/>
      <name val="Calibri"/>
      <family val="2"/>
      <scheme val="minor"/>
    </font>
    <font>
      <sz val="8"/>
      <name val="Calibri"/>
      <family val="2"/>
      <scheme val="minor"/>
    </font>
  </fonts>
  <fills count="22">
    <fill>
      <patternFill patternType="none"/>
    </fill>
    <fill>
      <patternFill patternType="gray125"/>
    </fill>
    <fill>
      <patternFill patternType="solid">
        <fgColor rgb="FFD0CECE"/>
        <bgColor rgb="FFD0CECE"/>
      </patternFill>
    </fill>
    <fill>
      <patternFill patternType="solid">
        <fgColor theme="9" tint="0.39997558519241921"/>
        <bgColor rgb="FFD0CECE"/>
      </patternFill>
    </fill>
    <fill>
      <patternFill patternType="solid">
        <fgColor rgb="FFFF0000"/>
        <bgColor indexed="64"/>
      </patternFill>
    </fill>
    <fill>
      <patternFill patternType="solid">
        <fgColor theme="0"/>
        <bgColor theme="0"/>
      </patternFill>
    </fill>
    <fill>
      <patternFill patternType="solid">
        <fgColor theme="0"/>
        <bgColor rgb="FFFFC000"/>
      </patternFill>
    </fill>
    <fill>
      <patternFill patternType="solid">
        <fgColor rgb="FFFFFF00"/>
        <bgColor indexed="64"/>
      </patternFill>
    </fill>
    <fill>
      <patternFill patternType="solid">
        <fgColor rgb="FFFF0000"/>
        <bgColor rgb="FFFFFF00"/>
      </patternFill>
    </fill>
    <fill>
      <patternFill patternType="solid">
        <fgColor rgb="FFFFFFFF"/>
        <bgColor indexed="64"/>
      </patternFill>
    </fill>
    <fill>
      <patternFill patternType="solid">
        <fgColor theme="0"/>
        <bgColor indexed="64"/>
      </patternFill>
    </fill>
    <fill>
      <patternFill patternType="solid">
        <fgColor rgb="FFFFFF00"/>
        <bgColor rgb="FFFFFF00"/>
      </patternFill>
    </fill>
    <fill>
      <patternFill patternType="solid">
        <fgColor theme="5"/>
        <bgColor rgb="FFFFC000"/>
      </patternFill>
    </fill>
    <fill>
      <patternFill patternType="solid">
        <fgColor theme="5" tint="0.79998168889431442"/>
        <bgColor indexed="64"/>
      </patternFill>
    </fill>
    <fill>
      <patternFill patternType="solid">
        <fgColor rgb="FFFF0000"/>
        <bgColor theme="0"/>
      </patternFill>
    </fill>
    <fill>
      <patternFill patternType="solid">
        <fgColor rgb="FF92D050"/>
        <bgColor theme="0"/>
      </patternFill>
    </fill>
    <fill>
      <patternFill patternType="solid">
        <fgColor theme="7" tint="0.39997558519241921"/>
        <bgColor indexed="64"/>
      </patternFill>
    </fill>
    <fill>
      <patternFill patternType="solid">
        <fgColor rgb="FFFCE4D6"/>
        <bgColor indexed="64"/>
      </patternFill>
    </fill>
    <fill>
      <patternFill patternType="solid">
        <fgColor rgb="FFFFC000"/>
        <bgColor rgb="FFFFC000"/>
      </patternFill>
    </fill>
    <fill>
      <patternFill patternType="solid">
        <fgColor theme="0"/>
        <bgColor rgb="FFFFFF00"/>
      </patternFill>
    </fill>
    <fill>
      <patternFill patternType="solid">
        <fgColor rgb="FFFFE699"/>
        <bgColor indexed="64"/>
      </patternFill>
    </fill>
    <fill>
      <patternFill patternType="solid">
        <fgColor rgb="FF92D050"/>
        <bgColor indexed="64"/>
      </patternFill>
    </fill>
  </fills>
  <borders count="9">
    <border>
      <left/>
      <right/>
      <top/>
      <bottom/>
      <diagonal/>
    </border>
    <border>
      <left style="thin">
        <color rgb="FF000000"/>
      </left>
      <right style="thin">
        <color rgb="FF000000"/>
      </right>
      <top/>
      <bottom style="thin">
        <color rgb="FF000000"/>
      </bottom>
      <diagonal/>
    </border>
    <border>
      <left style="thin">
        <color rgb="FFCCCCCC"/>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diagonal/>
    </border>
    <border>
      <left/>
      <right/>
      <top/>
      <bottom style="thin">
        <color rgb="FF000000"/>
      </bottom>
      <diagonal/>
    </border>
  </borders>
  <cellStyleXfs count="5">
    <xf numFmtId="0" fontId="0" fillId="0" borderId="0"/>
    <xf numFmtId="0" fontId="3" fillId="0" borderId="0"/>
    <xf numFmtId="0" fontId="8" fillId="0" borderId="0" applyNumberFormat="0" applyFill="0" applyBorder="0" applyAlignment="0" applyProtection="0"/>
    <xf numFmtId="0" fontId="2" fillId="0" borderId="0"/>
    <xf numFmtId="0" fontId="2" fillId="0" borderId="0"/>
  </cellStyleXfs>
  <cellXfs count="134">
    <xf numFmtId="0" fontId="0" fillId="0" borderId="0" xfId="0"/>
    <xf numFmtId="0" fontId="4" fillId="2" borderId="1" xfId="1" applyFont="1" applyFill="1" applyBorder="1" applyAlignment="1">
      <alignment horizontal="center" vertical="center" wrapText="1"/>
    </xf>
    <xf numFmtId="0" fontId="5" fillId="2" borderId="1" xfId="1" applyFont="1" applyFill="1" applyBorder="1" applyAlignment="1">
      <alignment horizontal="center" vertical="center" wrapText="1"/>
    </xf>
    <xf numFmtId="164" fontId="5" fillId="2" borderId="1" xfId="1" applyNumberFormat="1" applyFont="1" applyFill="1" applyBorder="1" applyAlignment="1">
      <alignment horizontal="center" vertical="center" wrapText="1"/>
    </xf>
    <xf numFmtId="165" fontId="4" fillId="2" borderId="1" xfId="1" applyNumberFormat="1" applyFont="1" applyFill="1" applyBorder="1" applyAlignment="1">
      <alignment horizontal="center" vertical="top"/>
    </xf>
    <xf numFmtId="165" fontId="4" fillId="2" borderId="1" xfId="1" applyNumberFormat="1" applyFont="1" applyFill="1" applyBorder="1" applyAlignment="1">
      <alignment horizontal="center" vertical="center"/>
    </xf>
    <xf numFmtId="166" fontId="5" fillId="2" borderId="1" xfId="1" applyNumberFormat="1" applyFont="1" applyFill="1" applyBorder="1" applyAlignment="1">
      <alignment horizontal="center" vertical="center" wrapText="1"/>
    </xf>
    <xf numFmtId="1" fontId="4" fillId="2" borderId="1" xfId="1" applyNumberFormat="1" applyFont="1" applyFill="1" applyBorder="1" applyAlignment="1">
      <alignment horizontal="center" vertical="center" wrapText="1"/>
    </xf>
    <xf numFmtId="0" fontId="4" fillId="3" borderId="1" xfId="1" applyFont="1" applyFill="1" applyBorder="1" applyAlignment="1">
      <alignment horizontal="center" vertical="center" wrapText="1"/>
    </xf>
    <xf numFmtId="0" fontId="4" fillId="2" borderId="1" xfId="1" applyFont="1" applyFill="1" applyBorder="1" applyAlignment="1">
      <alignment horizontal="center" vertical="center"/>
    </xf>
    <xf numFmtId="0" fontId="4" fillId="2" borderId="1" xfId="1" applyFont="1" applyFill="1" applyBorder="1" applyAlignment="1">
      <alignment horizontal="center" vertical="center" wrapText="1" readingOrder="1"/>
    </xf>
    <xf numFmtId="0" fontId="4" fillId="2" borderId="2" xfId="1" applyFont="1" applyFill="1" applyBorder="1" applyAlignment="1">
      <alignment horizontal="center" vertical="center" wrapText="1" readingOrder="1"/>
    </xf>
    <xf numFmtId="0" fontId="4" fillId="3" borderId="2" xfId="1" applyFont="1" applyFill="1" applyBorder="1" applyAlignment="1">
      <alignment horizontal="center" vertical="center" wrapText="1" readingOrder="1"/>
    </xf>
    <xf numFmtId="167" fontId="4" fillId="3" borderId="2" xfId="1" applyNumberFormat="1" applyFont="1" applyFill="1" applyBorder="1" applyAlignment="1">
      <alignment horizontal="center" vertical="center" wrapText="1" readingOrder="1"/>
    </xf>
    <xf numFmtId="168" fontId="4" fillId="3" borderId="2" xfId="1" applyNumberFormat="1" applyFont="1" applyFill="1" applyBorder="1" applyAlignment="1">
      <alignment horizontal="center" vertical="center" wrapText="1" readingOrder="1"/>
    </xf>
    <xf numFmtId="1" fontId="4" fillId="3" borderId="2" xfId="1" applyNumberFormat="1" applyFont="1" applyFill="1" applyBorder="1" applyAlignment="1">
      <alignment horizontal="center" vertical="center" wrapText="1" readingOrder="1"/>
    </xf>
    <xf numFmtId="0" fontId="3" fillId="0" borderId="0" xfId="1"/>
    <xf numFmtId="0" fontId="3" fillId="0" borderId="0" xfId="1" applyAlignment="1">
      <alignment horizontal="center" vertical="center"/>
    </xf>
    <xf numFmtId="0" fontId="6" fillId="6" borderId="4" xfId="1" applyFont="1" applyFill="1" applyBorder="1" applyAlignment="1">
      <alignment vertical="center"/>
    </xf>
    <xf numFmtId="0" fontId="3" fillId="0" borderId="0" xfId="1" applyAlignment="1">
      <alignment horizontal="center"/>
    </xf>
    <xf numFmtId="167" fontId="3" fillId="0" borderId="0" xfId="1" applyNumberFormat="1"/>
    <xf numFmtId="168" fontId="3" fillId="0" borderId="0" xfId="1" applyNumberFormat="1"/>
    <xf numFmtId="0" fontId="6" fillId="5" borderId="5" xfId="1" applyFont="1" applyFill="1" applyBorder="1" applyAlignment="1">
      <alignment horizontal="center" vertical="center"/>
    </xf>
    <xf numFmtId="0" fontId="6" fillId="11" borderId="5" xfId="1" applyFont="1" applyFill="1" applyBorder="1" applyAlignment="1">
      <alignment horizontal="center" vertical="center"/>
    </xf>
    <xf numFmtId="164" fontId="3" fillId="0" borderId="0" xfId="1" applyNumberFormat="1"/>
    <xf numFmtId="0" fontId="3" fillId="0" borderId="0" xfId="1" applyAlignment="1">
      <alignment vertical="top"/>
    </xf>
    <xf numFmtId="1" fontId="3" fillId="0" borderId="0" xfId="1" applyNumberFormat="1"/>
    <xf numFmtId="0" fontId="6" fillId="7" borderId="7" xfId="1" applyFont="1" applyFill="1" applyBorder="1" applyAlignment="1">
      <alignment horizontal="left" vertical="center" wrapText="1"/>
    </xf>
    <xf numFmtId="165" fontId="5" fillId="2" borderId="1" xfId="1" applyNumberFormat="1" applyFont="1" applyFill="1" applyBorder="1" applyAlignment="1">
      <alignment horizontal="center" vertical="center" wrapText="1"/>
    </xf>
    <xf numFmtId="165" fontId="3" fillId="0" borderId="0" xfId="1" applyNumberFormat="1"/>
    <xf numFmtId="164" fontId="4" fillId="2" borderId="1" xfId="1" applyNumberFormat="1" applyFont="1" applyFill="1" applyBorder="1" applyAlignment="1">
      <alignment horizontal="center" vertical="center" wrapText="1"/>
    </xf>
    <xf numFmtId="0" fontId="0" fillId="0" borderId="0" xfId="0" applyAlignment="1">
      <alignment horizontal="center"/>
    </xf>
    <xf numFmtId="0" fontId="6" fillId="0" borderId="5" xfId="1" applyFont="1" applyBorder="1" applyAlignment="1">
      <alignment horizontal="center" vertical="center"/>
    </xf>
    <xf numFmtId="0" fontId="6" fillId="0" borderId="6" xfId="1" applyFont="1" applyBorder="1" applyAlignment="1">
      <alignment horizontal="center" vertical="center"/>
    </xf>
    <xf numFmtId="165" fontId="6" fillId="0" borderId="5" xfId="1" applyNumberFormat="1" applyFont="1" applyBorder="1" applyAlignment="1">
      <alignment horizontal="center" vertical="center"/>
    </xf>
    <xf numFmtId="164" fontId="6" fillId="0" borderId="5" xfId="1" applyNumberFormat="1" applyFont="1" applyBorder="1" applyAlignment="1">
      <alignment horizontal="center" vertical="center"/>
    </xf>
    <xf numFmtId="164" fontId="6" fillId="0" borderId="4" xfId="1" applyNumberFormat="1" applyFont="1" applyBorder="1" applyAlignment="1">
      <alignment horizontal="center" vertical="center"/>
    </xf>
    <xf numFmtId="0" fontId="6" fillId="0" borderId="5" xfId="1" applyFont="1" applyBorder="1" applyAlignment="1">
      <alignment horizontal="center" vertical="center" wrapText="1"/>
    </xf>
    <xf numFmtId="0" fontId="6" fillId="0" borderId="6" xfId="1" applyFont="1" applyBorder="1" applyAlignment="1">
      <alignment horizontal="center" vertical="center" wrapText="1"/>
    </xf>
    <xf numFmtId="0" fontId="6" fillId="0" borderId="4" xfId="1" applyFont="1" applyBorder="1" applyAlignment="1">
      <alignment horizontal="center" vertical="center"/>
    </xf>
    <xf numFmtId="0" fontId="6" fillId="0" borderId="5" xfId="1" applyFont="1" applyBorder="1" applyAlignment="1">
      <alignment horizontal="left" vertical="center"/>
    </xf>
    <xf numFmtId="15" fontId="6" fillId="0" borderId="5" xfId="1" applyNumberFormat="1" applyFont="1" applyBorder="1" applyAlignment="1">
      <alignment horizontal="center" vertical="center"/>
    </xf>
    <xf numFmtId="15" fontId="6" fillId="0" borderId="6" xfId="1" applyNumberFormat="1" applyFont="1" applyBorder="1" applyAlignment="1">
      <alignment horizontal="center" vertical="center"/>
    </xf>
    <xf numFmtId="0" fontId="6" fillId="0" borderId="3" xfId="1" applyFont="1" applyBorder="1" applyAlignment="1">
      <alignment horizontal="center" vertical="center"/>
    </xf>
    <xf numFmtId="0" fontId="6" fillId="0" borderId="5" xfId="1" applyFont="1" applyBorder="1" applyAlignment="1">
      <alignment vertical="center"/>
    </xf>
    <xf numFmtId="0" fontId="6" fillId="11" borderId="0" xfId="1" applyFont="1" applyFill="1" applyAlignment="1">
      <alignment horizontal="center" vertical="center"/>
    </xf>
    <xf numFmtId="0" fontId="6" fillId="0" borderId="0" xfId="1" applyFont="1" applyAlignment="1">
      <alignment horizontal="center" vertical="center"/>
    </xf>
    <xf numFmtId="0" fontId="6" fillId="0" borderId="0" xfId="1" applyFont="1" applyAlignment="1">
      <alignment vertical="center"/>
    </xf>
    <xf numFmtId="0" fontId="0" fillId="0" borderId="0" xfId="1" applyFont="1"/>
    <xf numFmtId="168" fontId="0" fillId="0" borderId="0" xfId="1" applyNumberFormat="1" applyFont="1"/>
    <xf numFmtId="1" fontId="0" fillId="0" borderId="0" xfId="1" applyNumberFormat="1" applyFont="1"/>
    <xf numFmtId="0" fontId="6" fillId="12" borderId="5" xfId="1" applyFont="1" applyFill="1" applyBorder="1" applyAlignment="1">
      <alignment vertical="center"/>
    </xf>
    <xf numFmtId="0" fontId="6" fillId="0" borderId="5" xfId="1" applyFont="1" applyBorder="1" applyAlignment="1">
      <alignment horizontal="left" vertical="center" wrapText="1"/>
    </xf>
    <xf numFmtId="0" fontId="6" fillId="0" borderId="3" xfId="1" applyFont="1" applyBorder="1" applyAlignment="1">
      <alignment vertical="center"/>
    </xf>
    <xf numFmtId="167" fontId="0" fillId="0" borderId="0" xfId="1" applyNumberFormat="1" applyFont="1"/>
    <xf numFmtId="1" fontId="7" fillId="0" borderId="0" xfId="1" applyNumberFormat="1" applyFont="1"/>
    <xf numFmtId="0" fontId="0" fillId="0" borderId="0" xfId="1" applyFont="1" applyAlignment="1">
      <alignment horizontal="center" vertical="center"/>
    </xf>
    <xf numFmtId="0" fontId="6" fillId="0" borderId="4" xfId="1" applyFont="1" applyBorder="1" applyAlignment="1">
      <alignment horizontal="left" vertical="center" wrapText="1"/>
    </xf>
    <xf numFmtId="0" fontId="6" fillId="0" borderId="4" xfId="1" applyFont="1" applyBorder="1" applyAlignment="1">
      <alignment horizontal="left" vertical="center"/>
    </xf>
    <xf numFmtId="0" fontId="6" fillId="0" borderId="4" xfId="1" applyFont="1" applyBorder="1" applyAlignment="1">
      <alignment vertical="center"/>
    </xf>
    <xf numFmtId="0" fontId="6" fillId="0" borderId="5" xfId="1" applyFont="1" applyBorder="1" applyAlignment="1">
      <alignment horizontal="left" vertical="top" wrapText="1"/>
    </xf>
    <xf numFmtId="0" fontId="6" fillId="4" borderId="5" xfId="1" applyFont="1" applyFill="1" applyBorder="1" applyAlignment="1">
      <alignment horizontal="center" vertical="center"/>
    </xf>
    <xf numFmtId="15" fontId="6" fillId="0" borderId="5" xfId="1" applyNumberFormat="1" applyFont="1" applyBorder="1" applyAlignment="1">
      <alignment horizontal="center" vertical="center" wrapText="1"/>
    </xf>
    <xf numFmtId="9" fontId="6" fillId="0" borderId="5" xfId="1" applyNumberFormat="1" applyFont="1" applyBorder="1" applyAlignment="1">
      <alignment horizontal="center" vertical="center"/>
    </xf>
    <xf numFmtId="0" fontId="6" fillId="6" borderId="5" xfId="1" applyFont="1" applyFill="1" applyBorder="1" applyAlignment="1">
      <alignment vertical="center"/>
    </xf>
    <xf numFmtId="0" fontId="6" fillId="8" borderId="5" xfId="1" applyFont="1" applyFill="1" applyBorder="1" applyAlignment="1">
      <alignment horizontal="center" vertical="center"/>
    </xf>
    <xf numFmtId="0" fontId="9" fillId="0" borderId="5" xfId="1" applyFont="1" applyBorder="1" applyAlignment="1">
      <alignment horizontal="center" vertical="center"/>
    </xf>
    <xf numFmtId="0" fontId="6" fillId="5" borderId="4" xfId="1" applyFont="1" applyFill="1" applyBorder="1" applyAlignment="1">
      <alignment horizontal="center" vertical="center"/>
    </xf>
    <xf numFmtId="9" fontId="6" fillId="4" borderId="5" xfId="1" applyNumberFormat="1" applyFont="1" applyFill="1" applyBorder="1" applyAlignment="1">
      <alignment horizontal="center" vertical="center"/>
    </xf>
    <xf numFmtId="0" fontId="6" fillId="13" borderId="5" xfId="1" applyFont="1" applyFill="1" applyBorder="1" applyAlignment="1">
      <alignment horizontal="center" vertical="center"/>
    </xf>
    <xf numFmtId="0" fontId="6" fillId="14" borderId="5" xfId="1" applyFont="1" applyFill="1" applyBorder="1" applyAlignment="1">
      <alignment horizontal="center" vertical="center"/>
    </xf>
    <xf numFmtId="0" fontId="10" fillId="7" borderId="4" xfId="1" applyFont="1" applyFill="1" applyBorder="1" applyAlignment="1">
      <alignment horizontal="left" vertical="center" wrapText="1"/>
    </xf>
    <xf numFmtId="0" fontId="6" fillId="11" borderId="4" xfId="1" applyFont="1" applyFill="1" applyBorder="1" applyAlignment="1">
      <alignment horizontal="center" vertical="center"/>
    </xf>
    <xf numFmtId="0" fontId="6" fillId="15" borderId="5" xfId="1" applyFont="1" applyFill="1" applyBorder="1" applyAlignment="1">
      <alignment horizontal="center" vertical="center"/>
    </xf>
    <xf numFmtId="0" fontId="6" fillId="10" borderId="5" xfId="1" applyFont="1" applyFill="1" applyBorder="1" applyAlignment="1">
      <alignment horizontal="left" vertical="center" wrapText="1"/>
    </xf>
    <xf numFmtId="0" fontId="6" fillId="9" borderId="3" xfId="1" applyFont="1" applyFill="1" applyBorder="1" applyAlignment="1">
      <alignment vertical="center"/>
    </xf>
    <xf numFmtId="0" fontId="10" fillId="7" borderId="5" xfId="1" applyFont="1" applyFill="1" applyBorder="1" applyAlignment="1">
      <alignment horizontal="left" vertical="center" wrapText="1"/>
    </xf>
    <xf numFmtId="9" fontId="6" fillId="16" borderId="5" xfId="1" applyNumberFormat="1" applyFont="1" applyFill="1" applyBorder="1" applyAlignment="1">
      <alignment horizontal="center" vertical="center"/>
    </xf>
    <xf numFmtId="0" fontId="9" fillId="0" borderId="5" xfId="1" applyFont="1" applyBorder="1" applyAlignment="1">
      <alignment horizontal="left" vertical="center" wrapText="1"/>
    </xf>
    <xf numFmtId="0" fontId="10" fillId="7" borderId="5" xfId="1" applyFont="1" applyFill="1" applyBorder="1" applyAlignment="1">
      <alignment horizontal="left" vertical="center"/>
    </xf>
    <xf numFmtId="0" fontId="6" fillId="0" borderId="3" xfId="1" applyFont="1" applyBorder="1" applyAlignment="1">
      <alignment horizontal="left" vertical="center"/>
    </xf>
    <xf numFmtId="0" fontId="6" fillId="4" borderId="4" xfId="1" applyFont="1" applyFill="1" applyBorder="1" applyAlignment="1">
      <alignment horizontal="center" vertical="center"/>
    </xf>
    <xf numFmtId="9" fontId="6" fillId="4" borderId="4" xfId="1" applyNumberFormat="1" applyFont="1" applyFill="1" applyBorder="1" applyAlignment="1">
      <alignment horizontal="center" vertical="center"/>
    </xf>
    <xf numFmtId="9" fontId="6" fillId="0" borderId="4" xfId="1" applyNumberFormat="1" applyFont="1" applyBorder="1" applyAlignment="1">
      <alignment horizontal="center" vertical="center"/>
    </xf>
    <xf numFmtId="9" fontId="6" fillId="13" borderId="5" xfId="1" applyNumberFormat="1" applyFont="1" applyFill="1" applyBorder="1" applyAlignment="1">
      <alignment horizontal="center" vertical="center"/>
    </xf>
    <xf numFmtId="0" fontId="6" fillId="0" borderId="3" xfId="1" applyFont="1" applyBorder="1" applyAlignment="1">
      <alignment horizontal="left" vertical="center" wrapText="1"/>
    </xf>
    <xf numFmtId="0" fontId="6" fillId="0" borderId="7" xfId="1" applyFont="1" applyBorder="1" applyAlignment="1">
      <alignment horizontal="left" vertical="center" wrapText="1"/>
    </xf>
    <xf numFmtId="0" fontId="6" fillId="10" borderId="7" xfId="1" applyFont="1" applyFill="1" applyBorder="1" applyAlignment="1">
      <alignment horizontal="left" vertical="center" wrapText="1"/>
    </xf>
    <xf numFmtId="0" fontId="6" fillId="0" borderId="7" xfId="1" applyFont="1" applyBorder="1" applyAlignment="1">
      <alignment horizontal="left" vertical="center"/>
    </xf>
    <xf numFmtId="0" fontId="9" fillId="0" borderId="7" xfId="1" applyFont="1" applyBorder="1" applyAlignment="1">
      <alignment horizontal="left" vertical="center" wrapText="1"/>
    </xf>
    <xf numFmtId="0" fontId="6" fillId="9" borderId="3" xfId="1" applyFont="1" applyFill="1" applyBorder="1" applyAlignment="1">
      <alignment horizontal="left" vertical="center"/>
    </xf>
    <xf numFmtId="9" fontId="6" fillId="13" borderId="4" xfId="1" applyNumberFormat="1" applyFont="1" applyFill="1" applyBorder="1" applyAlignment="1">
      <alignment horizontal="center" vertical="center"/>
    </xf>
    <xf numFmtId="0" fontId="6" fillId="0" borderId="7" xfId="1" applyFont="1" applyBorder="1" applyAlignment="1">
      <alignment horizontal="left" vertical="top" wrapText="1"/>
    </xf>
    <xf numFmtId="0" fontId="6" fillId="9" borderId="7" xfId="1" applyFont="1" applyFill="1" applyBorder="1" applyAlignment="1">
      <alignment horizontal="left" vertical="center"/>
    </xf>
    <xf numFmtId="0" fontId="10" fillId="7" borderId="7" xfId="1" applyFont="1" applyFill="1" applyBorder="1" applyAlignment="1">
      <alignment horizontal="left" vertical="center"/>
    </xf>
    <xf numFmtId="0" fontId="9" fillId="0" borderId="7" xfId="1" applyFont="1" applyBorder="1" applyAlignment="1">
      <alignment horizontal="left" vertical="center"/>
    </xf>
    <xf numFmtId="9" fontId="9" fillId="13" borderId="5" xfId="1" applyNumberFormat="1" applyFont="1" applyFill="1" applyBorder="1" applyAlignment="1">
      <alignment horizontal="center" vertical="center"/>
    </xf>
    <xf numFmtId="0" fontId="9" fillId="0" borderId="3" xfId="1" applyFont="1" applyBorder="1" applyAlignment="1">
      <alignment horizontal="left" vertical="center" wrapText="1"/>
    </xf>
    <xf numFmtId="0" fontId="6" fillId="9" borderId="5" xfId="1" applyFont="1" applyFill="1" applyBorder="1" applyAlignment="1">
      <alignment horizontal="center" vertical="center"/>
    </xf>
    <xf numFmtId="9" fontId="6" fillId="5" borderId="5" xfId="1" applyNumberFormat="1" applyFont="1" applyFill="1" applyBorder="1" applyAlignment="1">
      <alignment horizontal="center" vertical="center"/>
    </xf>
    <xf numFmtId="9" fontId="6" fillId="9" borderId="5" xfId="1" applyNumberFormat="1" applyFont="1" applyFill="1" applyBorder="1" applyAlignment="1">
      <alignment horizontal="center" vertical="center"/>
    </xf>
    <xf numFmtId="0" fontId="6" fillId="7" borderId="7" xfId="1" applyFont="1" applyFill="1" applyBorder="1" applyAlignment="1">
      <alignment horizontal="left" vertical="center"/>
    </xf>
    <xf numFmtId="0" fontId="6" fillId="9" borderId="7" xfId="1" applyFont="1" applyFill="1" applyBorder="1" applyAlignment="1">
      <alignment horizontal="left" vertical="center" wrapText="1"/>
    </xf>
    <xf numFmtId="0" fontId="6" fillId="9" borderId="3" xfId="1" applyFont="1" applyFill="1" applyBorder="1" applyAlignment="1">
      <alignment horizontal="left" vertical="top" wrapText="1"/>
    </xf>
    <xf numFmtId="0" fontId="6" fillId="9" borderId="4" xfId="1" applyFont="1" applyFill="1" applyBorder="1" applyAlignment="1">
      <alignment horizontal="center" vertical="center"/>
    </xf>
    <xf numFmtId="0" fontId="6" fillId="7" borderId="3" xfId="1" applyFont="1" applyFill="1" applyBorder="1" applyAlignment="1">
      <alignment horizontal="left" vertical="center" wrapText="1"/>
    </xf>
    <xf numFmtId="9" fontId="6" fillId="5" borderId="4" xfId="1" applyNumberFormat="1" applyFont="1" applyFill="1" applyBorder="1" applyAlignment="1">
      <alignment horizontal="center" vertical="center"/>
    </xf>
    <xf numFmtId="0" fontId="6" fillId="0" borderId="3" xfId="1" applyFont="1" applyBorder="1" applyAlignment="1">
      <alignment horizontal="left" vertical="top" wrapText="1"/>
    </xf>
    <xf numFmtId="9" fontId="6" fillId="17" borderId="4" xfId="1" applyNumberFormat="1" applyFont="1" applyFill="1" applyBorder="1" applyAlignment="1">
      <alignment horizontal="center" vertical="center"/>
    </xf>
    <xf numFmtId="0" fontId="6" fillId="9" borderId="5" xfId="1" applyFont="1" applyFill="1" applyBorder="1" applyAlignment="1">
      <alignment vertical="center"/>
    </xf>
    <xf numFmtId="0" fontId="6" fillId="0" borderId="4" xfId="1" applyFont="1" applyBorder="1" applyAlignment="1">
      <alignment horizontal="center" vertical="center" wrapText="1"/>
    </xf>
    <xf numFmtId="0" fontId="6" fillId="18" borderId="5" xfId="1" applyFont="1" applyFill="1" applyBorder="1" applyAlignment="1">
      <alignment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165" fontId="6" fillId="0" borderId="4" xfId="1" applyNumberFormat="1" applyFont="1" applyBorder="1" applyAlignment="1">
      <alignment horizontal="center" vertical="center"/>
    </xf>
    <xf numFmtId="0" fontId="6" fillId="19" borderId="5" xfId="1" applyFont="1" applyFill="1" applyBorder="1" applyAlignment="1">
      <alignment horizontal="center" vertical="center"/>
    </xf>
    <xf numFmtId="9" fontId="6" fillId="17" borderId="5" xfId="1" applyNumberFormat="1" applyFont="1" applyFill="1" applyBorder="1" applyAlignment="1">
      <alignment horizontal="center" vertical="center"/>
    </xf>
    <xf numFmtId="0" fontId="6" fillId="10" borderId="3" xfId="1" applyFont="1" applyFill="1" applyBorder="1" applyAlignment="1">
      <alignment horizontal="left" vertical="center" wrapText="1"/>
    </xf>
    <xf numFmtId="0" fontId="6" fillId="19" borderId="4" xfId="1" applyFont="1" applyFill="1" applyBorder="1" applyAlignment="1">
      <alignment horizontal="center" vertical="center"/>
    </xf>
    <xf numFmtId="9" fontId="6" fillId="20" borderId="4" xfId="1" applyNumberFormat="1" applyFont="1" applyFill="1" applyBorder="1" applyAlignment="1">
      <alignment horizontal="center" vertical="center" wrapText="1"/>
    </xf>
    <xf numFmtId="0" fontId="6" fillId="10" borderId="5" xfId="1" applyFont="1" applyFill="1" applyBorder="1" applyAlignment="1">
      <alignment horizontal="center" vertical="center"/>
    </xf>
    <xf numFmtId="0" fontId="6" fillId="10" borderId="7" xfId="1" applyFont="1" applyFill="1" applyBorder="1" applyAlignment="1">
      <alignment horizontal="left" vertical="center"/>
    </xf>
    <xf numFmtId="15" fontId="6" fillId="0" borderId="6" xfId="1" applyNumberFormat="1" applyFont="1" applyBorder="1" applyAlignment="1">
      <alignment horizontal="center" vertical="center" wrapText="1"/>
    </xf>
    <xf numFmtId="165" fontId="6" fillId="10" borderId="5" xfId="1" applyNumberFormat="1" applyFont="1" applyFill="1" applyBorder="1" applyAlignment="1">
      <alignment horizontal="center" vertical="center"/>
    </xf>
    <xf numFmtId="9" fontId="6" fillId="21" borderId="5" xfId="1" applyNumberFormat="1" applyFont="1" applyFill="1" applyBorder="1" applyAlignment="1">
      <alignment horizontal="center" vertical="center"/>
    </xf>
    <xf numFmtId="0" fontId="1" fillId="0" borderId="0" xfId="0" applyFont="1"/>
    <xf numFmtId="0" fontId="6" fillId="4" borderId="0" xfId="1" applyFont="1" applyFill="1" applyAlignment="1">
      <alignment horizontal="center" vertical="center"/>
    </xf>
    <xf numFmtId="0" fontId="1" fillId="0" borderId="0" xfId="1" applyFont="1"/>
    <xf numFmtId="168" fontId="1" fillId="0" borderId="0" xfId="1" applyNumberFormat="1" applyFont="1"/>
    <xf numFmtId="1" fontId="1" fillId="0" borderId="0" xfId="1" applyNumberFormat="1" applyFont="1"/>
    <xf numFmtId="9" fontId="6" fillId="21" borderId="4" xfId="1" applyNumberFormat="1" applyFont="1" applyFill="1" applyBorder="1" applyAlignment="1">
      <alignment horizontal="center" vertical="center"/>
    </xf>
    <xf numFmtId="0" fontId="11" fillId="0" borderId="0" xfId="0" applyFont="1"/>
    <xf numFmtId="0" fontId="4" fillId="2" borderId="8" xfId="1" applyFont="1" applyFill="1" applyBorder="1" applyAlignment="1">
      <alignment horizontal="center" vertical="center" wrapText="1" readingOrder="1"/>
    </xf>
    <xf numFmtId="0" fontId="3" fillId="0" borderId="8" xfId="1" applyBorder="1"/>
  </cellXfs>
  <cellStyles count="5">
    <cellStyle name="Hyperlink 2" xfId="2" xr:uid="{4171C56F-7BF4-4EFA-9908-3092976FD581}"/>
    <cellStyle name="Normal" xfId="0" builtinId="0"/>
    <cellStyle name="Normal 2" xfId="1" xr:uid="{195365C6-5957-49DB-B093-BC67F7903C57}"/>
    <cellStyle name="Normal 2 2" xfId="3" xr:uid="{DD5CE449-60A4-4AA2-B374-FB30F3A33B27}"/>
    <cellStyle name="Normal 3" xfId="4" xr:uid="{FD828E23-487B-4070-AF9F-DD6B9EFB21CF}"/>
  </cellStyles>
  <dxfs count="62">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numFmt numFmtId="168" formatCode="m/d;@"/>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F800]dddd\,\ mmmm\ dd\,\ yyyy"/>
    </dxf>
    <dxf>
      <font>
        <b val="0"/>
        <i val="0"/>
        <strike val="0"/>
        <condense val="0"/>
        <extend val="0"/>
        <outline val="0"/>
        <shadow val="0"/>
        <u val="none"/>
        <vertAlign val="baseline"/>
        <sz val="11"/>
        <color theme="1"/>
        <name val="Calibri"/>
        <scheme val="minor"/>
      </font>
      <numFmt numFmtId="168" formatCode="m/d;@"/>
    </dxf>
    <dxf>
      <numFmt numFmtId="167" formatCode="[$-F800]dddd\,\ mmmm\ dd\,\ yyyy"/>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fill>
        <patternFill patternType="solid">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FFF00"/>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rgb="FFFFC000"/>
          <bgColor theme="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20" formatCode="d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0" formatCode="General"/>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3" formatCode="0%"/>
      <fill>
        <patternFill patternType="solid">
          <fgColor theme="0"/>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rgb="FFFFFF00"/>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indexed="64"/>
          <bgColor rgb="FFFFFF00"/>
        </patternFill>
      </fill>
      <alignment horizontal="left"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0"/>
        <color theme="1"/>
        <name val="Calibri"/>
        <family val="2"/>
        <scheme val="none"/>
      </font>
      <numFmt numFmtId="165" formatCode="[$-409]d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indexed="64"/>
          <bgColor rgb="FFF907E2"/>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bottom style="thin">
          <color rgb="FF000000"/>
        </bottom>
      </border>
    </dxf>
    <dxf>
      <font>
        <b/>
        <i val="0"/>
        <color theme="0"/>
      </font>
      <border diagonalUp="0" diagonalDown="0">
        <left/>
        <right/>
        <top/>
        <bottom/>
        <vertical/>
        <horizontal/>
      </border>
    </dxf>
    <dxf>
      <font>
        <color theme="0"/>
      </font>
      <fill>
        <patternFill>
          <bgColor theme="3" tint="0.499984740745262"/>
        </patternFill>
      </fill>
      <border diagonalUp="0" diagonalDown="0">
        <left/>
        <right/>
        <top/>
        <bottom/>
        <vertical/>
        <horizontal/>
      </border>
    </dxf>
    <dxf>
      <fill>
        <patternFill>
          <bgColor theme="3" tint="0.34998626667073579"/>
        </patternFill>
      </fill>
    </dxf>
  </dxfs>
  <tableStyles count="2" defaultTableStyle="TableStyleMedium2" defaultPivotStyle="PivotStyleLight16">
    <tableStyle name="Slicer Style 1" pivot="0" table="0" count="1" xr9:uid="{6630B3CF-03A6-422D-A86F-F90C7EB6408F}">
      <tableStyleElement type="wholeTable" dxfId="61"/>
    </tableStyle>
    <tableStyle name="SlicerStyleDark5_YuYu" pivot="0" table="0" count="2" xr9:uid="{5BB10872-8DF2-445A-8402-2BA52E928EBD}">
      <tableStyleElement type="wholeTable" dxfId="60"/>
      <tableStyleElement type="headerRow" dxfId="5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esi%20vio%20dira\Downloads\MAIN%20new%20reporting%20rfs%20&amp;%20rfi%202022_v2%20(3).xlsx" TargetMode="External"/><Relationship Id="rId1" Type="http://schemas.openxmlformats.org/officeDocument/2006/relationships/externalLinkPath" Target="file:///C:\Users\sesi%20vio%20dira\Downloads\MAIN%20new%20reporting%20rfs%20&amp;%20rfi%202022_v2%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New Dashboard"/>
      <sheetName val="More Details"/>
      <sheetName val="Pivots"/>
      <sheetName val="List RFS-RFI"/>
      <sheetName val="Statistics Dashboard"/>
      <sheetName val="List RFS-RFI_old"/>
      <sheetName val="Bi Weekly-Static"/>
      <sheetName val="Organization"/>
      <sheetName val="List Tester"/>
      <sheetName val="( backup_1 June ) List RFS-RFI"/>
      <sheetName val="sample data"/>
      <sheetName val="reference"/>
      <sheetName val="MAIN new reporting rfs &amp; rfi 20"/>
    </sheetNames>
    <sheetDataSet>
      <sheetData sheetId="0"/>
      <sheetData sheetId="1"/>
      <sheetData sheetId="2"/>
      <sheetData sheetId="3"/>
      <sheetData sheetId="4"/>
      <sheetData sheetId="5"/>
      <sheetData sheetId="6"/>
      <sheetData sheetId="7"/>
      <sheetData sheetId="8">
        <row r="1">
          <cell r="C1" t="str">
            <v>PIC Dev</v>
          </cell>
        </row>
      </sheetData>
      <sheetData sheetId="9"/>
      <sheetData sheetId="10"/>
      <sheetData sheetId="11"/>
      <sheetData sheetId="12"/>
      <sheetData sheetId="1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BC9F7E-EE98-46B4-993D-1765F0534E50}" name="Email_TaskV2" displayName="Email_TaskV2" ref="A1:BE585" totalsRowShown="0" headerRowBorderDxfId="58" tableBorderDxfId="57">
  <autoFilter ref="A1:BE585" xr:uid="{8C57F4C7-E356-4E98-B6E5-B2903E2C8E2E}"/>
  <tableColumns count="57">
    <tableColumn id="1" xr3:uid="{1FB623A4-97FE-40ED-976E-C7F89B0FFF5D}" name="No" dataDxfId="56" dataCellStyle="Normal 2"/>
    <tableColumn id="2" xr3:uid="{C0D9CA38-15BB-41F8-9F33-354ABAF77174}" name="Nomor Nodin RFS/RFI" dataDxfId="55" dataCellStyle="Normal 2"/>
    <tableColumn id="3" xr3:uid="{95518ADC-C9D5-49EB-96C3-48B2C5F663C8}" name="Tanggal nodin RFS/RFI" dataDxfId="54" dataCellStyle="Normal 2"/>
    <tableColumn id="4" xr3:uid="{C26693B6-E44E-47AF-89C4-2FEEAFC36697}" name="Subject" dataDxfId="53" dataCellStyle="Normal 2"/>
    <tableColumn id="5" xr3:uid="{AFCB21A8-1302-44AD-B771-42AFDC8618BC}" name="Status" dataDxfId="52" dataCellStyle="Normal 2"/>
    <tableColumn id="6" xr3:uid="{267C2D6D-F5F0-4909-8656-776F3097EFCF}" name="Status RFC/ITR" dataDxfId="51" dataCellStyle="Normal 2"/>
    <tableColumn id="7" xr3:uid="{DDCBCD1F-6ADB-4918-8320-0AF5E4B98C9B}" name="Start FUT" dataDxfId="50" dataCellStyle="Normal 2"/>
    <tableColumn id="8" xr3:uid="{2B95291C-6410-4312-96F7-AD2933EDA632}" name="FUT Done" dataDxfId="49" dataCellStyle="Normal 2"/>
    <tableColumn id="9" xr3:uid="{1EB071C9-AD9B-4F63-A80F-9AC8592D9C90}" name="Nomor Nodin RFC/ITR" dataDxfId="48" dataCellStyle="Normal 2"/>
    <tableColumn id="10" xr3:uid="{5F388E4A-CA4D-4626-A0D9-5F8BC273E272}" name="Tanggal Nodin RFC/ITR" dataDxfId="47" dataCellStyle="Normal 2"/>
    <tableColumn id="47" xr3:uid="{5E570574-B8E7-4167-BD0C-68D8F1A31D60}" name="Subject Nodin RFC/ITR" dataDxfId="46" dataCellStyle="Normal 2"/>
    <tableColumn id="11" xr3:uid="{6E6698AD-935E-42CC-89AD-286CA38FB153}" name="Aging Nodin Dev - FUT Done" dataDxfId="45" dataCellStyle="Normal 2"/>
    <tableColumn id="12" xr3:uid="{271E787E-5A81-403C-84C2-D1AA25DD22C7}" name="Aging Start FUT - Tgl RFC" dataDxfId="44" dataCellStyle="Normal 2"/>
    <tableColumn id="13" xr3:uid="{14403DD4-6BBC-4C6C-831F-9D44890F092F}" name="Requestor" dataDxfId="43" dataCellStyle="Normal 2"/>
    <tableColumn id="14" xr3:uid="{E0614C41-9EBC-4E8A-993D-6F5E3B47F222}" name="PIC Dev" dataDxfId="42" dataCellStyle="Normal 2"/>
    <tableColumn id="41" xr3:uid="{7776C9DF-4C6F-4F13-855F-272836BE369F}" name="Divisi" dataDxfId="41" dataCellStyle="Normal 2">
      <calculatedColumnFormula>VLOOKUP([1]!Email_TaskV2[[#This Row],[PIC Dev]],[1]Organization!C:D,2,FALSE)</calculatedColumnFormula>
    </tableColumn>
    <tableColumn id="15" xr3:uid="{CAA784A5-E6F2-401B-8E53-E1163F19607F}" name="Remarks" dataDxfId="40" dataCellStyle="Normal 2"/>
    <tableColumn id="16" xr3:uid="{08042546-D443-46CE-9935-5260190606DE}" name="Jml Test Case" dataDxfId="39" dataCellStyle="Normal 2"/>
    <tableColumn id="17" xr3:uid="{2E918ED5-2EAF-4BA7-B8BC-BF9F0034492D}" name="Type" dataDxfId="38" dataCellStyle="Normal 2"/>
    <tableColumn id="18" xr3:uid="{E613E356-EF34-4855-B53C-8598CD2A7963}" name="Nodin BO" dataDxfId="37" dataCellStyle="Normal 2"/>
    <tableColumn id="48" xr3:uid="{262C9334-039C-4FF9-A8FF-CEA44315D80A}" name="Judul Nodin BO_x000a_FU ke RPA" dataDxfId="36" dataCellStyle="Normal 2"/>
    <tableColumn id="49" xr3:uid="{7ED7EC57-B28D-49BA-8D1B-7616C0986D4A}" name="Tanggal Nodin BO" dataDxfId="35" dataCellStyle="Normal 2"/>
    <tableColumn id="50" xr3:uid="{D13986F6-B0EB-4505-A495-DA560151AC75}" name="Business Owner " dataDxfId="34" dataCellStyle="Normal 2"/>
    <tableColumn id="51" xr3:uid="{B7576643-5F00-4420-861B-3C05E1FE6A53}" name="Sender Tittle Nodin BO" dataDxfId="33" dataCellStyle="Normal 2"/>
    <tableColumn id="52" xr3:uid="{6A70A771-84B1-4F6D-AA4E-D68026108197}" name="Sender Name Nodin BO" dataDxfId="32" dataCellStyle="Normal 2"/>
    <tableColumn id="19" xr3:uid="{BAE4C6D1-FC83-4B14-81EA-79791F61A94C}" name="Standard/Normal Changes" dataDxfId="31" dataCellStyle="Normal 2"/>
    <tableColumn id="20" xr3:uid="{75FBA57F-01AA-41D5-9036-078BEF9EBA52}" name="BAU/Project" dataDxfId="30" dataCellStyle="Normal 2"/>
    <tableColumn id="21" xr3:uid="{31E75D8E-9673-4CB3-8165-7D2407636D86}" name="Service (Combo, Data, DLS, VAS, Etc)" dataDxfId="29" dataCellStyle="Normal 2"/>
    <tableColumn id="22" xr3:uid="{414F6E73-88B9-44E8-BD90-A9529E2CFFB2}" name="Brand (All, Postpaid, Prepaid)" dataDxfId="28" dataCellStyle="Normal 2"/>
    <tableColumn id="23" xr3:uid="{6B1267C8-DF7B-4B28-AAAC-8C969B3D7C95}" name="PIC Tester 1" dataDxfId="27" dataCellStyle="Normal 2"/>
    <tableColumn id="24" xr3:uid="{53CAF489-6F6F-4F11-AEC0-D1FB3A7B017E}" name="PIC Tester 2" dataDxfId="26" dataCellStyle="Normal 2"/>
    <tableColumn id="25" xr3:uid="{9308CBC0-C688-46BF-8955-3E69AC09676F}" name="PIC Tester 3" dataDxfId="25" dataCellStyle="Normal 2"/>
    <tableColumn id="26" xr3:uid="{E2C57A5D-D4F0-461F-9654-ABB611802090}" name="PIC Tester 4" dataDxfId="24" dataCellStyle="Normal 2"/>
    <tableColumn id="27" xr3:uid="{9E75F0BE-FB43-4806-ACC2-376235FAC33C}" name="PIC Tester 5" dataDxfId="23" dataCellStyle="Normal 2"/>
    <tableColumn id="28" xr3:uid="{BE006617-9FE7-4B91-8C0B-73CB0E3A0ED6}" name="Testing Method" dataDxfId="22" dataCellStyle="Normal 2"/>
    <tableColumn id="42" xr3:uid="{1096EA46-D004-453C-85AF-5851A266BA1D}" name="Tools Name" dataDxfId="21" dataCellStyle="Normal 2"/>
    <tableColumn id="39" xr3:uid="{F4A59B35-5F44-4B9F-AFB7-7A63DEE48924}" name="Sigos Automation" dataDxfId="20" dataCellStyle="Normal 2"/>
    <tableColumn id="37" xr3:uid="{D5FFDA72-1157-4113-99FA-40AC8CC9386F}" name="Prima Automation" dataDxfId="19" dataCellStyle="Normal 2"/>
    <tableColumn id="38" xr3:uid="{4B26EB6E-AC58-427F-8389-847BA2DF47E2}" name="FUT Simulator" dataDxfId="18" dataCellStyle="Normal 2"/>
    <tableColumn id="36" xr3:uid="{F7720B76-B77C-4CAC-8FCD-B5731A6ABC80}" name="Postman Simulator" dataDxfId="17" dataCellStyle="Normal 2"/>
    <tableColumn id="35" xr3:uid="{65037DB8-EE99-423B-A39C-58DE00AE26C2}" name="Cetho Automation" dataDxfId="16" dataCellStyle="Normal 2"/>
    <tableColumn id="55" xr3:uid="{85584EAA-A40C-4146-BB76-61EC8D7ABA17}" name="Katalon Automation" dataDxfId="15" dataCellStyle="Normal 2"/>
    <tableColumn id="30" xr3:uid="{7727E83A-9316-4E06-8FA1-3BA049D8D366}" name="Aging" dataDxfId="14" dataCellStyle="Normal 2">
      <calculatedColumnFormula>IF(AND([1]!Email_TaskV2[[#This Row],[Status]]="ON PROGRESS"),TODAY()-[1]!Email_TaskV2[[#This Row],[Tanggal nodin RFS/RFI]],0)</calculatedColumnFormula>
    </tableColumn>
    <tableColumn id="46" xr3:uid="{73DF2271-0F99-418D-9B2E-54594EC7E30B}" name="Aging_Inspection" dataDxfId="13" dataCellStyle="Normal 2">
      <calculatedColumnFormula>IF(AND([1]!Email_TaskV2[[#This Row],[Status]]="ON PROGRESS"),IF(TODAY()-[1]!Email_TaskV2[[#This Row],[Start FUT]]&gt;100,"Testing not started yet",TODAY()-[1]!Email_TaskV2[[#This Row],[Start FUT]]),0)</calculatedColumnFormula>
    </tableColumn>
    <tableColumn id="34" xr3:uid="{B6C22C7E-2D8F-4AAE-AA43-D68F87AF05E9}" name="AgingStatus" dataDxfId="12" dataCellStyle="Normal 2">
      <calculatedColumnFormula>IF([1]!Email_TaskV2[[#This Row],[Aging_Start_Testing]]="Testing not started yet","Testing not started yet",[1]!Email_TaskV2[[#This Row],[Aging]]-[1]!Email_TaskV2[[#This Row],[Aging_Start_Testing]])</calculatedColumnFormula>
    </tableColumn>
    <tableColumn id="31" xr3:uid="{59D24919-EC7A-4073-ADE9-3A54601D9911}" name="Mark" dataDxfId="11" dataCellStyle="Normal 2">
      <calculatedColumnFormula>IF(AND([1]!Email_TaskV2[[#This Row],[Status]]="ON PROGRESS",[1]!Email_TaskV2[[#This Row],[Type]]="RFI"),TODAY()-[1]!Email_TaskV2[[#This Row],[Tanggal nodin RFS/RFI]],0)</calculatedColumnFormula>
    </tableColumn>
    <tableColumn id="32" xr3:uid="{54FB0390-C33C-4154-B1CE-922222666913}" name="Next Action" dataDxfId="10" dataCellStyle="Normal 2">
      <calculatedColumnFormula>IF([1]!Email_TaskV2[[#This Row],[Aging]]&gt;7,"Warning","")</calculatedColumnFormula>
    </tableColumn>
    <tableColumn id="33" xr3:uid="{CD0B0B25-FD43-4951-9DE2-83C5FD186EC0}" name="PIC" dataDxfId="9" dataCellStyle="Normal 2"/>
    <tableColumn id="29" xr3:uid="{94F3F163-C83F-4E2D-AC10-A6E838FD69FE}" name="OnGoing_FUT" dataDxfId="8" dataCellStyle="Normal 2"/>
    <tableColumn id="43" xr3:uid="{FCF7A3D4-71EC-4EE1-B578-9E55E4EC25C6}" name="OnGoing_Inspection" dataDxfId="7" dataCellStyle="Normal 2"/>
    <tableColumn id="45" xr3:uid="{F509479E-A176-464C-8EF2-0EF6164F18E3}" name="Day" dataDxfId="6" dataCellStyle="Normal 2">
      <calculatedColumnFormula>IF(AND([1]!Email_TaskV2[[#This Row],[Status]]="ON PROGRESS",[1]!Email_TaskV2[[#This Row],[Type]]="RFS"),"YES","")</calculatedColumnFormula>
    </tableColumn>
    <tableColumn id="44" xr3:uid="{4AE2EA44-32A5-4E1C-BF3F-72A0A2019336}" name="Month" dataDxfId="5" dataCellStyle="Normal 2">
      <calculatedColumnFormula>IF(AND([1]!Email_TaskV2[[#This Row],[Status]]="ON PROGRESS",[1]!Email_TaskV2[[#This Row],[Type]]="RFI"),"YES","")</calculatedColumnFormula>
    </tableColumn>
    <tableColumn id="54" xr3:uid="{FD5BD7E1-62CB-4AA7-B3F9-6FB55E8FE412}" name="BO Request" dataDxfId="4" dataCellStyle="Normal 2">
      <calculatedColumnFormula>IF([1]!Email_TaskV2[[#This Row],[Nomor Nodin RFS/RFI]]="","",DAY([1]!Email_TaskV2[[#This Row],[Tanggal nodin RFS/RFI]]))</calculatedColumnFormula>
    </tableColumn>
    <tableColumn id="53" xr3:uid="{610930E5-E2B9-42F3-8FE4-A02FC4C7026D}" name="Year" dataDxfId="3" dataCellStyle="Normal 2">
      <calculatedColumnFormula>IF([1]!Email_TaskV2[[#This Row],[Nomor Nodin RFS/RFI]]="","",TEXT([1]!Email_TaskV2[[#This Row],[Tanggal nodin RFS/RFI]],"MMM"))</calculatedColumnFormula>
    </tableColumn>
    <tableColumn id="40" xr3:uid="{AB1EDAD8-FBF3-4ABF-92AC-23C791ABD4F9}" name="Month Convert" dataDxfId="2" dataCellStyle="Normal 2">
      <calculatedColumnFormula>IF([1]!Email_TaskV2[[#This Row],[Nodin BO]]="","No","Yes")</calculatedColumnFormula>
    </tableColumn>
    <tableColumn id="56" xr3:uid="{12CD509E-0BF8-4E7D-B679-7D917F1C9DC5}" name="Column1" dataDxfId="1" dataCellStyle="Normal 2">
      <calculatedColumnFormula>YEAR([1]!Email_TaskV2[[#This Row],[Tanggal nodin RFS/RFI]])</calculatedColumnFormula>
    </tableColumn>
    <tableColumn id="57" xr3:uid="{BD7C9B8A-C4F6-40EA-A165-E17F02CDF12C}" name="Column2" dataDxfId="0" dataCellStyle="Normal 2">
      <calculatedColumnFormula>IF([1]!Email_TaskV2[[#This Row],[Month]]="",13,MONTH([1]!Email_TaskV2[[#This Row],[Tanggal nodin RFS/RFI]]))</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1D248-7E4D-450D-91F3-17947D29DD36}">
  <dimension ref="A1:BE585"/>
  <sheetViews>
    <sheetView tabSelected="1" zoomScale="70" zoomScaleNormal="70" workbookViewId="0">
      <pane xSplit="6" ySplit="1" topLeftCell="G362" activePane="bottomRight" state="frozen"/>
      <selection pane="topRight" activeCell="G1" sqref="G1"/>
      <selection pane="bottomLeft" activeCell="D1715" sqref="D1715"/>
      <selection pane="bottomRight" activeCell="G381" sqref="G381"/>
    </sheetView>
  </sheetViews>
  <sheetFormatPr defaultColWidth="14.44140625" defaultRowHeight="15" customHeight="1" x14ac:dyDescent="0.3"/>
  <cols>
    <col min="1" max="1" width="6.5546875" style="16" customWidth="1"/>
    <col min="2" max="2" width="24.44140625" style="16" customWidth="1"/>
    <col min="3" max="3" width="14.44140625" style="29" customWidth="1"/>
    <col min="4" max="4" width="119.21875" style="25" customWidth="1"/>
    <col min="5" max="6" width="14.21875" style="16" customWidth="1"/>
    <col min="7" max="8" width="16.21875" style="24" customWidth="1"/>
    <col min="9" max="9" width="25.21875" style="16" customWidth="1"/>
    <col min="10" max="10" width="21" style="24" customWidth="1"/>
    <col min="11" max="11" width="19.5546875" style="16" bestFit="1" customWidth="1"/>
    <col min="12" max="12" width="16.77734375" style="16" customWidth="1"/>
    <col min="13" max="13" width="17" style="16" customWidth="1"/>
    <col min="14" max="14" width="69.44140625" style="16" customWidth="1"/>
    <col min="15" max="15" width="29.77734375" style="16" customWidth="1"/>
    <col min="16" max="16" width="43.21875" style="16" bestFit="1" customWidth="1"/>
    <col min="17" max="17" width="64.21875" style="16" customWidth="1"/>
    <col min="18" max="18" width="11.77734375" style="16" customWidth="1"/>
    <col min="19" max="19" width="11.5546875" style="16" customWidth="1"/>
    <col min="20" max="25" width="26.77734375" style="16" customWidth="1"/>
    <col min="26" max="26" width="17.5546875" style="16" customWidth="1"/>
    <col min="27" max="27" width="14.77734375" style="16" customWidth="1"/>
    <col min="28" max="29" width="22" style="16" customWidth="1"/>
    <col min="30" max="30" width="26.77734375" style="16" customWidth="1"/>
    <col min="31" max="31" width="24.21875" style="16" customWidth="1"/>
    <col min="32" max="32" width="19.77734375" style="16" customWidth="1"/>
    <col min="33" max="33" width="18" style="16" customWidth="1"/>
    <col min="34" max="34" width="25" style="16" customWidth="1"/>
    <col min="35" max="35" width="21.44140625" style="16" customWidth="1"/>
    <col min="36" max="36" width="31.77734375" style="19" bestFit="1" customWidth="1"/>
    <col min="37" max="37" width="14.21875" style="16" customWidth="1"/>
    <col min="38" max="38" width="12.77734375" style="16" customWidth="1"/>
    <col min="39" max="39" width="12.44140625" style="16" customWidth="1"/>
    <col min="40" max="42" width="13.44140625" style="16" customWidth="1"/>
    <col min="43" max="45" width="14.44140625" style="16"/>
    <col min="46" max="46" width="44.21875" style="16" bestFit="1" customWidth="1"/>
    <col min="47" max="51" width="14.44140625" style="16"/>
    <col min="52" max="52" width="26.21875" style="20" bestFit="1" customWidth="1"/>
    <col min="53" max="53" width="14.44140625" style="21"/>
    <col min="54" max="54" width="23" style="26" bestFit="1" customWidth="1"/>
    <col min="55" max="55" width="14.44140625" style="17"/>
    <col min="56" max="16384" width="14.44140625" style="16"/>
  </cols>
  <sheetData>
    <row r="1" spans="1:57" ht="55.05" customHeight="1" x14ac:dyDescent="0.3">
      <c r="A1" s="1" t="s">
        <v>0</v>
      </c>
      <c r="B1" s="2" t="s">
        <v>1</v>
      </c>
      <c r="C1" s="28" t="s">
        <v>2</v>
      </c>
      <c r="D1" s="4" t="s">
        <v>3</v>
      </c>
      <c r="E1" s="5" t="s">
        <v>4</v>
      </c>
      <c r="F1" s="1" t="s">
        <v>5</v>
      </c>
      <c r="G1" s="30" t="s">
        <v>6</v>
      </c>
      <c r="H1" s="30" t="s">
        <v>7</v>
      </c>
      <c r="I1" s="2" t="s">
        <v>8</v>
      </c>
      <c r="J1" s="3" t="s">
        <v>9</v>
      </c>
      <c r="K1" s="6" t="s">
        <v>10</v>
      </c>
      <c r="L1" s="7" t="s">
        <v>11</v>
      </c>
      <c r="M1" s="1" t="s">
        <v>12</v>
      </c>
      <c r="N1" s="1" t="s">
        <v>13</v>
      </c>
      <c r="O1" s="1" t="s">
        <v>14</v>
      </c>
      <c r="P1" s="8" t="s">
        <v>15</v>
      </c>
      <c r="Q1" s="1" t="s">
        <v>16</v>
      </c>
      <c r="R1" s="1" t="s">
        <v>17</v>
      </c>
      <c r="S1" s="1" t="s">
        <v>18</v>
      </c>
      <c r="T1" s="1" t="s">
        <v>19</v>
      </c>
      <c r="U1" s="2" t="s">
        <v>20</v>
      </c>
      <c r="V1" s="2" t="s">
        <v>21</v>
      </c>
      <c r="W1" s="2" t="s">
        <v>22</v>
      </c>
      <c r="X1" s="2" t="s">
        <v>23</v>
      </c>
      <c r="Y1" s="2" t="s">
        <v>24</v>
      </c>
      <c r="Z1" s="1" t="s">
        <v>25</v>
      </c>
      <c r="AA1" s="1" t="s">
        <v>26</v>
      </c>
      <c r="AB1" s="1" t="s">
        <v>27</v>
      </c>
      <c r="AC1" s="1" t="s">
        <v>28</v>
      </c>
      <c r="AD1" s="1" t="s">
        <v>29</v>
      </c>
      <c r="AE1" s="1" t="s">
        <v>30</v>
      </c>
      <c r="AF1" s="1" t="s">
        <v>31</v>
      </c>
      <c r="AG1" s="1" t="s">
        <v>32</v>
      </c>
      <c r="AH1" s="1" t="s">
        <v>33</v>
      </c>
      <c r="AI1" s="1" t="s">
        <v>34</v>
      </c>
      <c r="AJ1" s="9" t="s">
        <v>35</v>
      </c>
      <c r="AK1" s="1" t="s">
        <v>36</v>
      </c>
      <c r="AL1" s="1" t="s">
        <v>37</v>
      </c>
      <c r="AM1" s="1" t="s">
        <v>38</v>
      </c>
      <c r="AN1" s="1" t="s">
        <v>39</v>
      </c>
      <c r="AO1" s="1" t="s">
        <v>40</v>
      </c>
      <c r="AP1" s="1" t="s">
        <v>41</v>
      </c>
      <c r="AQ1" s="10" t="s">
        <v>42</v>
      </c>
      <c r="AR1" s="10" t="s">
        <v>43</v>
      </c>
      <c r="AS1" s="10" t="s">
        <v>44</v>
      </c>
      <c r="AT1" s="10" t="s">
        <v>45</v>
      </c>
      <c r="AU1" s="11" t="s">
        <v>46</v>
      </c>
      <c r="AV1" s="11" t="s">
        <v>47</v>
      </c>
      <c r="AW1" s="11" t="s">
        <v>48</v>
      </c>
      <c r="AX1" s="11" t="s">
        <v>49</v>
      </c>
      <c r="AY1" s="12" t="s">
        <v>50</v>
      </c>
      <c r="AZ1" s="13" t="s">
        <v>51</v>
      </c>
      <c r="BA1" s="14" t="s">
        <v>52</v>
      </c>
      <c r="BB1" s="15" t="s">
        <v>53</v>
      </c>
      <c r="BC1" s="11" t="s">
        <v>54</v>
      </c>
      <c r="BD1" s="132" t="s">
        <v>3498</v>
      </c>
      <c r="BE1" s="133" t="s">
        <v>3499</v>
      </c>
    </row>
    <row r="2" spans="1:57" ht="15" customHeight="1" x14ac:dyDescent="0.3">
      <c r="A2" s="51">
        <v>1</v>
      </c>
      <c r="B2" s="32" t="s">
        <v>247</v>
      </c>
      <c r="C2" s="34">
        <v>44928</v>
      </c>
      <c r="D2" s="52" t="s">
        <v>248</v>
      </c>
      <c r="E2" s="32" t="s">
        <v>55</v>
      </c>
      <c r="F2" s="32" t="s">
        <v>90</v>
      </c>
      <c r="G2" s="35">
        <v>44928</v>
      </c>
      <c r="H2" s="35">
        <v>44931</v>
      </c>
      <c r="I2" s="32" t="s">
        <v>249</v>
      </c>
      <c r="J2" s="35">
        <v>44931</v>
      </c>
      <c r="K2" s="37" t="s">
        <v>250</v>
      </c>
      <c r="L2" s="39">
        <f t="shared" ref="L2:L16" si="0">H2-C2</f>
        <v>3</v>
      </c>
      <c r="M2" s="39">
        <f t="shared" ref="M2:M16" si="1">J2-G2</f>
        <v>3</v>
      </c>
      <c r="N2" s="40" t="s">
        <v>133</v>
      </c>
      <c r="O2" s="40" t="s">
        <v>134</v>
      </c>
      <c r="P2" s="40" t="e">
        <f>VLOOKUP([1]!Email_TaskV2[[#This Row],[PIC Dev]],[1]Organization!C:D,2,FALSE)</f>
        <v>#REF!</v>
      </c>
      <c r="Q2" s="52" t="s">
        <v>251</v>
      </c>
      <c r="R2" s="32">
        <v>498</v>
      </c>
      <c r="S2" s="32" t="s">
        <v>57</v>
      </c>
      <c r="T2" s="32" t="s">
        <v>147</v>
      </c>
      <c r="U2" s="37" t="s">
        <v>179</v>
      </c>
      <c r="V2" s="41">
        <v>44830</v>
      </c>
      <c r="W2" s="32" t="s">
        <v>120</v>
      </c>
      <c r="X2" s="32" t="s">
        <v>180</v>
      </c>
      <c r="Y2" s="32" t="s">
        <v>181</v>
      </c>
      <c r="Z2" s="32" t="s">
        <v>58</v>
      </c>
      <c r="AA2" s="32" t="s">
        <v>59</v>
      </c>
      <c r="AB2" s="32" t="s">
        <v>120</v>
      </c>
      <c r="AC2" s="32" t="s">
        <v>71</v>
      </c>
      <c r="AD2" s="53" t="s">
        <v>85</v>
      </c>
      <c r="AE2" s="44" t="s">
        <v>72</v>
      </c>
      <c r="AF2" s="44"/>
      <c r="AG2" s="32"/>
      <c r="AH2" s="32"/>
      <c r="AI2" s="32" t="s">
        <v>62</v>
      </c>
      <c r="AJ2" s="46" t="str">
        <f t="shared" ref="AJ2:AJ65" si="2">_xlfn.CONCAT(IF(AK2&lt;&gt;"",REPLACE(AK2,1,1,"(Sigos Automation)"),""),IF(AL2&lt;&gt;"",REPLACE(AL2,1,1,"(Prima Automation)"),""),IF(AM2&lt;&gt;"",REPLACE(AM2,1,1,"(FUT Simulator)"),""),IF(AN2&lt;&gt;"",REPLACE(AN2,1,1,"(Postman Simulator)"),""),IF(AO2&lt;&gt;"",REPLACE(AO2,1,1,"(Cetho Automation)"),""))</f>
        <v>(FUT Simulator)</v>
      </c>
      <c r="AK2" s="46"/>
      <c r="AL2" s="46"/>
      <c r="AM2" s="46">
        <v>3</v>
      </c>
      <c r="AN2" s="46"/>
      <c r="AO2" s="46"/>
      <c r="AP2" s="46"/>
      <c r="AQ2" s="47" t="e">
        <f ca="1">IF(AND([1]!Email_TaskV2[[#This Row],[Status]]="ON PROGRESS"),TODAY()-[1]!Email_TaskV2[[#This Row],[Tanggal nodin RFS/RFI]],0)</f>
        <v>#REF!</v>
      </c>
      <c r="AR2" s="47" t="e">
        <f ca="1">IF(AND([1]!Email_TaskV2[[#This Row],[Status]]="ON PROGRESS"),IF(TODAY()-[1]!Email_TaskV2[[#This Row],[Start FUT]]&gt;100,"Testing not started yet",TODAY()-[1]!Email_TaskV2[[#This Row],[Start FUT]]),0)</f>
        <v>#REF!</v>
      </c>
      <c r="AS2" s="47" t="e">
        <f>IF([1]!Email_TaskV2[[#This Row],[Aging_Start_Testing]]="Testing not started yet","Testing not started yet",[1]!Email_TaskV2[[#This Row],[Aging]]-[1]!Email_TaskV2[[#This Row],[Aging_Start_Testing]])</f>
        <v>#REF!</v>
      </c>
      <c r="AT2" s="47" t="e">
        <f ca="1">IF(AND([1]!Email_TaskV2[[#This Row],[Status]]="ON PROGRESS",[1]!Email_TaskV2[[#This Row],[Type]]="RFI"),TODAY()-[1]!Email_TaskV2[[#This Row],[Tanggal nodin RFS/RFI]],0)</f>
        <v>#REF!</v>
      </c>
      <c r="AU2" s="47" t="e">
        <f>IF([1]!Email_TaskV2[[#This Row],[Aging]]&gt;7,"Warning","")</f>
        <v>#REF!</v>
      </c>
      <c r="AV2" s="48"/>
      <c r="AW2" s="48"/>
      <c r="AX2" s="48"/>
      <c r="AY2" s="48" t="e">
        <f>IF(AND([1]!Email_TaskV2[[#This Row],[Status]]="ON PROGRESS",[1]!Email_TaskV2[[#This Row],[Type]]="RFS"),"YES","")</f>
        <v>#REF!</v>
      </c>
      <c r="AZ2" s="16" t="e">
        <f>IF(AND([1]!Email_TaskV2[[#This Row],[Status]]="ON PROGRESS",[1]!Email_TaskV2[[#This Row],[Type]]="RFI"),"YES","")</f>
        <v>#REF!</v>
      </c>
      <c r="BA2" s="48" t="e">
        <f>IF([1]!Email_TaskV2[[#This Row],[Nomor Nodin RFS/RFI]]="","",DAY([1]!Email_TaskV2[[#This Row],[Tanggal nodin RFS/RFI]]))</f>
        <v>#REF!</v>
      </c>
      <c r="BB2" s="54" t="e">
        <f>IF([1]!Email_TaskV2[[#This Row],[Nomor Nodin RFS/RFI]]="","",TEXT([1]!Email_TaskV2[[#This Row],[Tanggal nodin RFS/RFI]],"MMM"))</f>
        <v>#REF!</v>
      </c>
      <c r="BC2" s="49" t="e">
        <f>IF([1]!Email_TaskV2[[#This Row],[Nodin BO]]="","No","Yes")</f>
        <v>#REF!</v>
      </c>
      <c r="BD2" s="55" t="e">
        <f>YEAR([1]!Email_TaskV2[[#This Row],[Tanggal nodin RFS/RFI]])</f>
        <v>#REF!</v>
      </c>
      <c r="BE2" s="56" t="e">
        <f>IF([1]!Email_TaskV2[[#This Row],[Month]]="",13,MONTH([1]!Email_TaskV2[[#This Row],[Tanggal nodin RFS/RFI]]))</f>
        <v>#REF!</v>
      </c>
    </row>
    <row r="3" spans="1:57" ht="15" customHeight="1" x14ac:dyDescent="0.3">
      <c r="A3" s="51">
        <v>2</v>
      </c>
      <c r="B3" s="32" t="s">
        <v>252</v>
      </c>
      <c r="C3" s="34">
        <v>44928</v>
      </c>
      <c r="D3" s="40" t="s">
        <v>253</v>
      </c>
      <c r="E3" s="32" t="s">
        <v>55</v>
      </c>
      <c r="F3" s="32" t="s">
        <v>90</v>
      </c>
      <c r="G3" s="35">
        <v>44928</v>
      </c>
      <c r="H3" s="35">
        <v>44937</v>
      </c>
      <c r="I3" s="32" t="s">
        <v>254</v>
      </c>
      <c r="J3" s="35">
        <v>44937</v>
      </c>
      <c r="K3" s="37" t="s">
        <v>255</v>
      </c>
      <c r="L3" s="39">
        <f t="shared" si="0"/>
        <v>9</v>
      </c>
      <c r="M3" s="39">
        <f t="shared" si="1"/>
        <v>9</v>
      </c>
      <c r="N3" s="40" t="s">
        <v>107</v>
      </c>
      <c r="O3" s="40" t="s">
        <v>108</v>
      </c>
      <c r="P3" s="40" t="e">
        <f>VLOOKUP([1]!Email_TaskV2[[#This Row],[PIC Dev]],[1]Organization!C:D,2,FALSE)</f>
        <v>#REF!</v>
      </c>
      <c r="Q3" s="52" t="s">
        <v>256</v>
      </c>
      <c r="R3" s="32">
        <v>166</v>
      </c>
      <c r="S3" s="32" t="s">
        <v>57</v>
      </c>
      <c r="T3" s="125" t="s">
        <v>257</v>
      </c>
      <c r="U3" s="37" t="s">
        <v>258</v>
      </c>
      <c r="V3" s="32"/>
      <c r="W3" s="32" t="s">
        <v>156</v>
      </c>
      <c r="X3" s="32"/>
      <c r="Y3" s="32"/>
      <c r="Z3" s="32" t="s">
        <v>58</v>
      </c>
      <c r="AA3" s="32" t="s">
        <v>59</v>
      </c>
      <c r="AB3" s="32" t="s">
        <v>70</v>
      </c>
      <c r="AC3" s="32" t="s">
        <v>61</v>
      </c>
      <c r="AD3" s="53" t="s">
        <v>109</v>
      </c>
      <c r="AE3" s="44"/>
      <c r="AF3" s="44"/>
      <c r="AG3" s="32"/>
      <c r="AH3" s="32"/>
      <c r="AI3" s="32" t="s">
        <v>62</v>
      </c>
      <c r="AJ3" s="46" t="str">
        <f t="shared" si="2"/>
        <v>(Prima Automation)</v>
      </c>
      <c r="AK3" s="46"/>
      <c r="AL3" s="46">
        <v>2</v>
      </c>
      <c r="AM3" s="46"/>
      <c r="AN3" s="46"/>
      <c r="AO3" s="46"/>
      <c r="AP3" s="46"/>
      <c r="AQ3" s="47" t="e">
        <f ca="1">IF(AND([1]!Email_TaskV2[[#This Row],[Status]]="ON PROGRESS"),TODAY()-[1]!Email_TaskV2[[#This Row],[Tanggal nodin RFS/RFI]],0)</f>
        <v>#REF!</v>
      </c>
      <c r="AR3" s="47" t="e">
        <f ca="1">IF(AND([1]!Email_TaskV2[[#This Row],[Status]]="ON PROGRESS"),IF(TODAY()-[1]!Email_TaskV2[[#This Row],[Start FUT]]&gt;100,"Testing not started yet",TODAY()-[1]!Email_TaskV2[[#This Row],[Start FUT]]),0)</f>
        <v>#REF!</v>
      </c>
      <c r="AS3" s="47" t="e">
        <f>IF([1]!Email_TaskV2[[#This Row],[Aging_Start_Testing]]="Testing not started yet","Testing not started yet",[1]!Email_TaskV2[[#This Row],[Aging]]-[1]!Email_TaskV2[[#This Row],[Aging_Start_Testing]])</f>
        <v>#REF!</v>
      </c>
      <c r="AT3" s="47" t="e">
        <f ca="1">IF(AND([1]!Email_TaskV2[[#This Row],[Status]]="ON PROGRESS",[1]!Email_TaskV2[[#This Row],[Type]]="RFI"),TODAY()-[1]!Email_TaskV2[[#This Row],[Tanggal nodin RFS/RFI]],0)</f>
        <v>#REF!</v>
      </c>
      <c r="AU3" s="47" t="e">
        <f>IF([1]!Email_TaskV2[[#This Row],[Aging]]&gt;7,"Warning","")</f>
        <v>#REF!</v>
      </c>
      <c r="AV3" s="48"/>
      <c r="AW3" s="48"/>
      <c r="AX3" s="48"/>
      <c r="AY3" s="48" t="e">
        <f>IF(AND([1]!Email_TaskV2[[#This Row],[Status]]="ON PROGRESS",[1]!Email_TaskV2[[#This Row],[Type]]="RFS"),"YES","")</f>
        <v>#REF!</v>
      </c>
      <c r="AZ3" s="16" t="e">
        <f>IF(AND([1]!Email_TaskV2[[#This Row],[Status]]="ON PROGRESS",[1]!Email_TaskV2[[#This Row],[Type]]="RFI"),"YES","")</f>
        <v>#REF!</v>
      </c>
      <c r="BA3" s="48" t="e">
        <f>IF([1]!Email_TaskV2[[#This Row],[Nomor Nodin RFS/RFI]]="","",DAY([1]!Email_TaskV2[[#This Row],[Tanggal nodin RFS/RFI]]))</f>
        <v>#REF!</v>
      </c>
      <c r="BB3" s="54" t="e">
        <f>IF([1]!Email_TaskV2[[#This Row],[Nomor Nodin RFS/RFI]]="","",TEXT([1]!Email_TaskV2[[#This Row],[Tanggal nodin RFS/RFI]],"MMM"))</f>
        <v>#REF!</v>
      </c>
      <c r="BC3" s="49" t="e">
        <f>IF([1]!Email_TaskV2[[#This Row],[Nodin BO]]="","No","Yes")</f>
        <v>#REF!</v>
      </c>
      <c r="BD3" s="55" t="e">
        <f>YEAR([1]!Email_TaskV2[[#This Row],[Tanggal nodin RFS/RFI]])</f>
        <v>#REF!</v>
      </c>
      <c r="BE3" s="56" t="e">
        <f>IF([1]!Email_TaskV2[[#This Row],[Month]]="",13,MONTH([1]!Email_TaskV2[[#This Row],[Tanggal nodin RFS/RFI]]))</f>
        <v>#REF!</v>
      </c>
    </row>
    <row r="4" spans="1:57" ht="15" customHeight="1" x14ac:dyDescent="0.3">
      <c r="A4" s="51">
        <v>3</v>
      </c>
      <c r="B4" s="32" t="s">
        <v>259</v>
      </c>
      <c r="C4" s="34">
        <v>44928</v>
      </c>
      <c r="D4" s="40" t="s">
        <v>260</v>
      </c>
      <c r="E4" s="32" t="s">
        <v>55</v>
      </c>
      <c r="F4" s="32" t="s">
        <v>90</v>
      </c>
      <c r="G4" s="35">
        <v>44928</v>
      </c>
      <c r="H4" s="35">
        <v>44937</v>
      </c>
      <c r="I4" s="32" t="s">
        <v>261</v>
      </c>
      <c r="J4" s="35">
        <v>44938</v>
      </c>
      <c r="K4" s="37" t="s">
        <v>262</v>
      </c>
      <c r="L4" s="39">
        <f t="shared" si="0"/>
        <v>9</v>
      </c>
      <c r="M4" s="39">
        <f t="shared" si="1"/>
        <v>10</v>
      </c>
      <c r="N4" s="40" t="s">
        <v>107</v>
      </c>
      <c r="O4" s="40" t="s">
        <v>108</v>
      </c>
      <c r="P4" s="40" t="e">
        <f>VLOOKUP([1]!Email_TaskV2[[#This Row],[PIC Dev]],[1]Organization!C:D,2,FALSE)</f>
        <v>#REF!</v>
      </c>
      <c r="Q4" s="52" t="s">
        <v>263</v>
      </c>
      <c r="R4" s="32">
        <v>166</v>
      </c>
      <c r="S4" s="32" t="s">
        <v>57</v>
      </c>
      <c r="T4" s="125" t="s">
        <v>257</v>
      </c>
      <c r="U4" s="37" t="s">
        <v>258</v>
      </c>
      <c r="V4" s="32"/>
      <c r="W4" s="32" t="s">
        <v>156</v>
      </c>
      <c r="X4" s="32"/>
      <c r="Y4" s="32"/>
      <c r="Z4" s="32" t="s">
        <v>58</v>
      </c>
      <c r="AA4" s="32" t="s">
        <v>59</v>
      </c>
      <c r="AB4" s="32" t="s">
        <v>70</v>
      </c>
      <c r="AC4" s="43" t="s">
        <v>84</v>
      </c>
      <c r="AD4" s="44" t="s">
        <v>1909</v>
      </c>
      <c r="AE4" s="44"/>
      <c r="AF4" s="44"/>
      <c r="AG4" s="32"/>
      <c r="AH4" s="32"/>
      <c r="AI4" s="32" t="s">
        <v>62</v>
      </c>
      <c r="AJ4" s="46" t="str">
        <f t="shared" si="2"/>
        <v>(Prima Automation)</v>
      </c>
      <c r="AK4" s="46"/>
      <c r="AL4" s="46">
        <v>2</v>
      </c>
      <c r="AM4" s="46"/>
      <c r="AN4" s="46"/>
      <c r="AO4" s="46"/>
      <c r="AP4" s="46"/>
      <c r="AQ4" s="47" t="e">
        <f ca="1">IF(AND([1]!Email_TaskV2[[#This Row],[Status]]="ON PROGRESS"),TODAY()-[1]!Email_TaskV2[[#This Row],[Tanggal nodin RFS/RFI]],0)</f>
        <v>#REF!</v>
      </c>
      <c r="AR4" s="47" t="e">
        <f ca="1">IF(AND([1]!Email_TaskV2[[#This Row],[Status]]="ON PROGRESS"),IF(TODAY()-[1]!Email_TaskV2[[#This Row],[Start FUT]]&gt;100,"Testing not started yet",TODAY()-[1]!Email_TaskV2[[#This Row],[Start FUT]]),0)</f>
        <v>#REF!</v>
      </c>
      <c r="AS4" s="47" t="e">
        <f>IF([1]!Email_TaskV2[[#This Row],[Aging_Start_Testing]]="Testing not started yet","Testing not started yet",[1]!Email_TaskV2[[#This Row],[Aging]]-[1]!Email_TaskV2[[#This Row],[Aging_Start_Testing]])</f>
        <v>#REF!</v>
      </c>
      <c r="AT4" s="47" t="e">
        <f ca="1">IF(AND([1]!Email_TaskV2[[#This Row],[Status]]="ON PROGRESS",[1]!Email_TaskV2[[#This Row],[Type]]="RFI"),TODAY()-[1]!Email_TaskV2[[#This Row],[Tanggal nodin RFS/RFI]],0)</f>
        <v>#REF!</v>
      </c>
      <c r="AU4" s="47" t="e">
        <f>IF([1]!Email_TaskV2[[#This Row],[Aging]]&gt;7,"Warning","")</f>
        <v>#REF!</v>
      </c>
      <c r="AV4" s="48"/>
      <c r="AW4" s="48"/>
      <c r="AX4" s="48"/>
      <c r="AY4" s="48" t="e">
        <f>IF(AND([1]!Email_TaskV2[[#This Row],[Status]]="ON PROGRESS",[1]!Email_TaskV2[[#This Row],[Type]]="RFS"),"YES","")</f>
        <v>#REF!</v>
      </c>
      <c r="AZ4" s="16" t="e">
        <f>IF(AND([1]!Email_TaskV2[[#This Row],[Status]]="ON PROGRESS",[1]!Email_TaskV2[[#This Row],[Type]]="RFI"),"YES","")</f>
        <v>#REF!</v>
      </c>
      <c r="BA4" s="48" t="e">
        <f>IF([1]!Email_TaskV2[[#This Row],[Nomor Nodin RFS/RFI]]="","",DAY([1]!Email_TaskV2[[#This Row],[Tanggal nodin RFS/RFI]]))</f>
        <v>#REF!</v>
      </c>
      <c r="BB4" s="54" t="e">
        <f>IF([1]!Email_TaskV2[[#This Row],[Nomor Nodin RFS/RFI]]="","",TEXT([1]!Email_TaskV2[[#This Row],[Tanggal nodin RFS/RFI]],"MMM"))</f>
        <v>#REF!</v>
      </c>
      <c r="BC4" s="49" t="e">
        <f>IF([1]!Email_TaskV2[[#This Row],[Nodin BO]]="","No","Yes")</f>
        <v>#REF!</v>
      </c>
      <c r="BD4" s="55" t="e">
        <f>YEAR([1]!Email_TaskV2[[#This Row],[Tanggal nodin RFS/RFI]])</f>
        <v>#REF!</v>
      </c>
      <c r="BE4" s="56" t="e">
        <f>IF([1]!Email_TaskV2[[#This Row],[Month]]="",13,MONTH([1]!Email_TaskV2[[#This Row],[Tanggal nodin RFS/RFI]]))</f>
        <v>#REF!</v>
      </c>
    </row>
    <row r="5" spans="1:57" ht="15" customHeight="1" x14ac:dyDescent="0.3">
      <c r="A5" s="51">
        <v>4</v>
      </c>
      <c r="B5" s="32" t="s">
        <v>264</v>
      </c>
      <c r="C5" s="34">
        <v>44928</v>
      </c>
      <c r="D5" s="52" t="s">
        <v>265</v>
      </c>
      <c r="E5" s="32" t="s">
        <v>55</v>
      </c>
      <c r="F5" s="32" t="s">
        <v>90</v>
      </c>
      <c r="G5" s="35">
        <v>44929</v>
      </c>
      <c r="H5" s="35">
        <v>44931</v>
      </c>
      <c r="I5" s="32" t="s">
        <v>266</v>
      </c>
      <c r="J5" s="35">
        <v>44931</v>
      </c>
      <c r="K5" s="37" t="s">
        <v>267</v>
      </c>
      <c r="L5" s="39">
        <f t="shared" si="0"/>
        <v>3</v>
      </c>
      <c r="M5" s="39">
        <f t="shared" si="1"/>
        <v>2</v>
      </c>
      <c r="N5" s="40" t="s">
        <v>87</v>
      </c>
      <c r="O5" s="40" t="s">
        <v>88</v>
      </c>
      <c r="P5" s="40" t="e">
        <f>VLOOKUP([1]!Email_TaskV2[[#This Row],[PIC Dev]],[1]Organization!C:D,2,FALSE)</f>
        <v>#REF!</v>
      </c>
      <c r="Q5" s="52" t="s">
        <v>142</v>
      </c>
      <c r="R5" s="32">
        <v>300</v>
      </c>
      <c r="S5" s="32" t="s">
        <v>57</v>
      </c>
      <c r="T5" s="32" t="s">
        <v>268</v>
      </c>
      <c r="U5" s="32" t="s">
        <v>269</v>
      </c>
      <c r="V5" s="41">
        <v>44890</v>
      </c>
      <c r="W5" s="32" t="s">
        <v>190</v>
      </c>
      <c r="X5" s="32" t="s">
        <v>159</v>
      </c>
      <c r="Y5" s="32" t="s">
        <v>154</v>
      </c>
      <c r="Z5" s="32" t="s">
        <v>58</v>
      </c>
      <c r="AA5" s="32" t="s">
        <v>59</v>
      </c>
      <c r="AB5" s="32" t="s">
        <v>60</v>
      </c>
      <c r="AC5" s="32" t="s">
        <v>61</v>
      </c>
      <c r="AD5" s="53" t="s">
        <v>141</v>
      </c>
      <c r="AE5" s="44" t="s">
        <v>63</v>
      </c>
      <c r="AF5" s="44" t="s">
        <v>67</v>
      </c>
      <c r="AG5" s="32" t="s">
        <v>140</v>
      </c>
      <c r="AH5" s="32"/>
      <c r="AI5" s="32" t="s">
        <v>62</v>
      </c>
      <c r="AJ5" s="46" t="str">
        <f t="shared" si="2"/>
        <v>(FUT Simulator)</v>
      </c>
      <c r="AK5" s="46"/>
      <c r="AL5" s="46"/>
      <c r="AM5" s="46">
        <v>3</v>
      </c>
      <c r="AN5" s="46"/>
      <c r="AO5" s="46"/>
      <c r="AP5" s="46"/>
      <c r="AQ5" s="47" t="e">
        <f ca="1">IF(AND([1]!Email_TaskV2[[#This Row],[Status]]="ON PROGRESS"),TODAY()-[1]!Email_TaskV2[[#This Row],[Tanggal nodin RFS/RFI]],0)</f>
        <v>#REF!</v>
      </c>
      <c r="AR5" s="47" t="e">
        <f ca="1">IF(AND([1]!Email_TaskV2[[#This Row],[Status]]="ON PROGRESS"),IF(TODAY()-[1]!Email_TaskV2[[#This Row],[Start FUT]]&gt;100,"Testing not started yet",TODAY()-[1]!Email_TaskV2[[#This Row],[Start FUT]]),0)</f>
        <v>#REF!</v>
      </c>
      <c r="AS5" s="47" t="e">
        <f>IF([1]!Email_TaskV2[[#This Row],[Aging_Start_Testing]]="Testing not started yet","Testing not started yet",[1]!Email_TaskV2[[#This Row],[Aging]]-[1]!Email_TaskV2[[#This Row],[Aging_Start_Testing]])</f>
        <v>#REF!</v>
      </c>
      <c r="AT5" s="47" t="e">
        <f ca="1">IF(AND([1]!Email_TaskV2[[#This Row],[Status]]="ON PROGRESS",[1]!Email_TaskV2[[#This Row],[Type]]="RFI"),TODAY()-[1]!Email_TaskV2[[#This Row],[Tanggal nodin RFS/RFI]],0)</f>
        <v>#REF!</v>
      </c>
      <c r="AU5" s="47" t="e">
        <f>IF([1]!Email_TaskV2[[#This Row],[Aging]]&gt;7,"Warning","")</f>
        <v>#REF!</v>
      </c>
      <c r="AV5" s="48"/>
      <c r="AW5" s="48"/>
      <c r="AX5" s="48"/>
      <c r="AY5" s="48" t="e">
        <f>IF(AND([1]!Email_TaskV2[[#This Row],[Status]]="ON PROGRESS",[1]!Email_TaskV2[[#This Row],[Type]]="RFS"),"YES","")</f>
        <v>#REF!</v>
      </c>
      <c r="AZ5" s="16" t="e">
        <f>IF(AND([1]!Email_TaskV2[[#This Row],[Status]]="ON PROGRESS",[1]!Email_TaskV2[[#This Row],[Type]]="RFI"),"YES","")</f>
        <v>#REF!</v>
      </c>
      <c r="BA5" s="48" t="e">
        <f>IF([1]!Email_TaskV2[[#This Row],[Nomor Nodin RFS/RFI]]="","",DAY([1]!Email_TaskV2[[#This Row],[Tanggal nodin RFS/RFI]]))</f>
        <v>#REF!</v>
      </c>
      <c r="BB5" s="54" t="e">
        <f>IF([1]!Email_TaskV2[[#This Row],[Nomor Nodin RFS/RFI]]="","",TEXT([1]!Email_TaskV2[[#This Row],[Tanggal nodin RFS/RFI]],"MMM"))</f>
        <v>#REF!</v>
      </c>
      <c r="BC5" s="49" t="e">
        <f>IF([1]!Email_TaskV2[[#This Row],[Nodin BO]]="","No","Yes")</f>
        <v>#REF!</v>
      </c>
      <c r="BD5" s="55" t="e">
        <f>YEAR([1]!Email_TaskV2[[#This Row],[Tanggal nodin RFS/RFI]])</f>
        <v>#REF!</v>
      </c>
      <c r="BE5" s="56" t="e">
        <f>IF([1]!Email_TaskV2[[#This Row],[Month]]="",13,MONTH([1]!Email_TaskV2[[#This Row],[Tanggal nodin RFS/RFI]]))</f>
        <v>#REF!</v>
      </c>
    </row>
    <row r="6" spans="1:57" ht="15" customHeight="1" x14ac:dyDescent="0.3">
      <c r="A6" s="51">
        <v>5</v>
      </c>
      <c r="B6" s="32" t="s">
        <v>270</v>
      </c>
      <c r="C6" s="34">
        <v>44928</v>
      </c>
      <c r="D6" s="52" t="s">
        <v>271</v>
      </c>
      <c r="E6" s="32" t="s">
        <v>55</v>
      </c>
      <c r="F6" s="32" t="s">
        <v>78</v>
      </c>
      <c r="G6" s="35">
        <v>44930</v>
      </c>
      <c r="H6" s="35">
        <v>44931</v>
      </c>
      <c r="I6" s="32" t="s">
        <v>272</v>
      </c>
      <c r="J6" s="35">
        <v>44931</v>
      </c>
      <c r="K6" s="37" t="s">
        <v>273</v>
      </c>
      <c r="L6" s="39">
        <f t="shared" si="0"/>
        <v>3</v>
      </c>
      <c r="M6" s="39">
        <f t="shared" si="1"/>
        <v>1</v>
      </c>
      <c r="N6" s="40" t="s">
        <v>87</v>
      </c>
      <c r="O6" s="40" t="s">
        <v>88</v>
      </c>
      <c r="P6" s="40" t="e">
        <f>VLOOKUP([1]!Email_TaskV2[[#This Row],[PIC Dev]],[1]Organization!C:D,2,FALSE)</f>
        <v>#REF!</v>
      </c>
      <c r="Q6" s="40"/>
      <c r="R6" s="32">
        <v>107</v>
      </c>
      <c r="S6" s="32" t="s">
        <v>75</v>
      </c>
      <c r="T6" s="32" t="s">
        <v>208</v>
      </c>
      <c r="U6" s="32" t="s">
        <v>274</v>
      </c>
      <c r="V6" s="41">
        <v>44902</v>
      </c>
      <c r="W6" s="32" t="s">
        <v>190</v>
      </c>
      <c r="X6" s="32" t="s">
        <v>159</v>
      </c>
      <c r="Y6" s="32" t="s">
        <v>154</v>
      </c>
      <c r="Z6" s="32" t="s">
        <v>58</v>
      </c>
      <c r="AA6" s="32" t="s">
        <v>59</v>
      </c>
      <c r="AB6" s="32" t="s">
        <v>118</v>
      </c>
      <c r="AC6" s="32" t="s">
        <v>61</v>
      </c>
      <c r="AD6" s="53" t="s">
        <v>128</v>
      </c>
      <c r="AE6" s="44"/>
      <c r="AF6" s="44"/>
      <c r="AG6" s="32"/>
      <c r="AH6" s="32"/>
      <c r="AI6" s="32" t="s">
        <v>64</v>
      </c>
      <c r="AJ6" s="46" t="str">
        <f t="shared" si="2"/>
        <v/>
      </c>
      <c r="AK6" s="46"/>
      <c r="AL6" s="46"/>
      <c r="AM6" s="46"/>
      <c r="AN6" s="46"/>
      <c r="AO6" s="46"/>
      <c r="AP6" s="46"/>
      <c r="AQ6" s="47" t="e">
        <f ca="1">IF(AND([1]!Email_TaskV2[[#This Row],[Status]]="ON PROGRESS"),TODAY()-[1]!Email_TaskV2[[#This Row],[Tanggal nodin RFS/RFI]],0)</f>
        <v>#REF!</v>
      </c>
      <c r="AR6" s="47" t="e">
        <f ca="1">IF(AND([1]!Email_TaskV2[[#This Row],[Status]]="ON PROGRESS"),IF(TODAY()-[1]!Email_TaskV2[[#This Row],[Start FUT]]&gt;100,"Testing not started yet",TODAY()-[1]!Email_TaskV2[[#This Row],[Start FUT]]),0)</f>
        <v>#REF!</v>
      </c>
      <c r="AS6" s="47" t="e">
        <f>IF([1]!Email_TaskV2[[#This Row],[Aging_Start_Testing]]="Testing not started yet","Testing not started yet",[1]!Email_TaskV2[[#This Row],[Aging]]-[1]!Email_TaskV2[[#This Row],[Aging_Start_Testing]])</f>
        <v>#REF!</v>
      </c>
      <c r="AT6" s="47" t="e">
        <f ca="1">IF(AND([1]!Email_TaskV2[[#This Row],[Status]]="ON PROGRESS",[1]!Email_TaskV2[[#This Row],[Type]]="RFI"),TODAY()-[1]!Email_TaskV2[[#This Row],[Tanggal nodin RFS/RFI]],0)</f>
        <v>#REF!</v>
      </c>
      <c r="AU6" s="47" t="e">
        <f>IF([1]!Email_TaskV2[[#This Row],[Aging]]&gt;7,"Warning","")</f>
        <v>#REF!</v>
      </c>
      <c r="AV6" s="48"/>
      <c r="AW6" s="48"/>
      <c r="AX6" s="48"/>
      <c r="AY6" s="48" t="e">
        <f>IF(AND([1]!Email_TaskV2[[#This Row],[Status]]="ON PROGRESS",[1]!Email_TaskV2[[#This Row],[Type]]="RFS"),"YES","")</f>
        <v>#REF!</v>
      </c>
      <c r="AZ6" s="16" t="e">
        <f>IF(AND([1]!Email_TaskV2[[#This Row],[Status]]="ON PROGRESS",[1]!Email_TaskV2[[#This Row],[Type]]="RFI"),"YES","")</f>
        <v>#REF!</v>
      </c>
      <c r="BA6" s="48" t="e">
        <f>IF([1]!Email_TaskV2[[#This Row],[Nomor Nodin RFS/RFI]]="","",DAY([1]!Email_TaskV2[[#This Row],[Tanggal nodin RFS/RFI]]))</f>
        <v>#REF!</v>
      </c>
      <c r="BB6" s="54" t="e">
        <f>IF([1]!Email_TaskV2[[#This Row],[Nomor Nodin RFS/RFI]]="","",TEXT([1]!Email_TaskV2[[#This Row],[Tanggal nodin RFS/RFI]],"MMM"))</f>
        <v>#REF!</v>
      </c>
      <c r="BC6" s="49" t="e">
        <f>IF([1]!Email_TaskV2[[#This Row],[Nodin BO]]="","No","Yes")</f>
        <v>#REF!</v>
      </c>
      <c r="BD6" s="55" t="e">
        <f>YEAR([1]!Email_TaskV2[[#This Row],[Tanggal nodin RFS/RFI]])</f>
        <v>#REF!</v>
      </c>
      <c r="BE6" s="56" t="e">
        <f>IF([1]!Email_TaskV2[[#This Row],[Month]]="",13,MONTH([1]!Email_TaskV2[[#This Row],[Tanggal nodin RFS/RFI]]))</f>
        <v>#REF!</v>
      </c>
    </row>
    <row r="7" spans="1:57" ht="15" customHeight="1" x14ac:dyDescent="0.3">
      <c r="A7" s="51">
        <v>6</v>
      </c>
      <c r="B7" s="32" t="s">
        <v>275</v>
      </c>
      <c r="C7" s="34">
        <v>44928</v>
      </c>
      <c r="D7" s="52" t="s">
        <v>276</v>
      </c>
      <c r="E7" s="32" t="s">
        <v>55</v>
      </c>
      <c r="F7" s="32" t="s">
        <v>78</v>
      </c>
      <c r="G7" s="35">
        <v>44929</v>
      </c>
      <c r="H7" s="35">
        <v>44929</v>
      </c>
      <c r="I7" s="32" t="s">
        <v>277</v>
      </c>
      <c r="J7" s="35">
        <v>44929</v>
      </c>
      <c r="K7" s="37" t="s">
        <v>278</v>
      </c>
      <c r="L7" s="39">
        <f t="shared" si="0"/>
        <v>1</v>
      </c>
      <c r="M7" s="39">
        <f t="shared" si="1"/>
        <v>0</v>
      </c>
      <c r="N7" s="40" t="s">
        <v>73</v>
      </c>
      <c r="O7" s="40" t="s">
        <v>74</v>
      </c>
      <c r="P7" s="40" t="e">
        <f>VLOOKUP([1]!Email_TaskV2[[#This Row],[PIC Dev]],[1]Organization!C:D,2,FALSE)</f>
        <v>#REF!</v>
      </c>
      <c r="Q7" s="40"/>
      <c r="R7" s="32">
        <v>24</v>
      </c>
      <c r="S7" s="32" t="s">
        <v>75</v>
      </c>
      <c r="T7" s="32"/>
      <c r="U7" s="32"/>
      <c r="V7" s="32"/>
      <c r="W7" s="32" t="s">
        <v>176</v>
      </c>
      <c r="X7" s="32"/>
      <c r="Y7" s="32"/>
      <c r="Z7" s="32" t="s">
        <v>58</v>
      </c>
      <c r="AA7" s="32" t="s">
        <v>59</v>
      </c>
      <c r="AB7" s="32" t="s">
        <v>76</v>
      </c>
      <c r="AC7" s="32" t="s">
        <v>71</v>
      </c>
      <c r="AD7" s="53" t="s">
        <v>132</v>
      </c>
      <c r="AE7" s="44"/>
      <c r="AF7" s="44"/>
      <c r="AG7" s="32"/>
      <c r="AH7" s="32"/>
      <c r="AI7" s="32" t="s">
        <v>64</v>
      </c>
      <c r="AJ7" s="46" t="str">
        <f t="shared" si="2"/>
        <v/>
      </c>
      <c r="AK7" s="46"/>
      <c r="AL7" s="46"/>
      <c r="AM7" s="46"/>
      <c r="AN7" s="46"/>
      <c r="AO7" s="46"/>
      <c r="AP7" s="46"/>
      <c r="AQ7" s="47" t="e">
        <f ca="1">IF(AND([1]!Email_TaskV2[[#This Row],[Status]]="ON PROGRESS"),TODAY()-[1]!Email_TaskV2[[#This Row],[Tanggal nodin RFS/RFI]],0)</f>
        <v>#REF!</v>
      </c>
      <c r="AR7" s="47" t="e">
        <f ca="1">IF(AND([1]!Email_TaskV2[[#This Row],[Status]]="ON PROGRESS"),IF(TODAY()-[1]!Email_TaskV2[[#This Row],[Start FUT]]&gt;100,"Testing not started yet",TODAY()-[1]!Email_TaskV2[[#This Row],[Start FUT]]),0)</f>
        <v>#REF!</v>
      </c>
      <c r="AS7" s="47" t="e">
        <f>IF([1]!Email_TaskV2[[#This Row],[Aging_Start_Testing]]="Testing not started yet","Testing not started yet",[1]!Email_TaskV2[[#This Row],[Aging]]-[1]!Email_TaskV2[[#This Row],[Aging_Start_Testing]])</f>
        <v>#REF!</v>
      </c>
      <c r="AT7" s="47" t="e">
        <f ca="1">IF(AND([1]!Email_TaskV2[[#This Row],[Status]]="ON PROGRESS",[1]!Email_TaskV2[[#This Row],[Type]]="RFI"),TODAY()-[1]!Email_TaskV2[[#This Row],[Tanggal nodin RFS/RFI]],0)</f>
        <v>#REF!</v>
      </c>
      <c r="AU7" s="47" t="e">
        <f>IF([1]!Email_TaskV2[[#This Row],[Aging]]&gt;7,"Warning","")</f>
        <v>#REF!</v>
      </c>
      <c r="AV7" s="48"/>
      <c r="AW7" s="48"/>
      <c r="AX7" s="48"/>
      <c r="AY7" s="48" t="e">
        <f>IF(AND([1]!Email_TaskV2[[#This Row],[Status]]="ON PROGRESS",[1]!Email_TaskV2[[#This Row],[Type]]="RFS"),"YES","")</f>
        <v>#REF!</v>
      </c>
      <c r="AZ7" s="16" t="e">
        <f>IF(AND([1]!Email_TaskV2[[#This Row],[Status]]="ON PROGRESS",[1]!Email_TaskV2[[#This Row],[Type]]="RFI"),"YES","")</f>
        <v>#REF!</v>
      </c>
      <c r="BA7" s="48" t="e">
        <f>IF([1]!Email_TaskV2[[#This Row],[Nomor Nodin RFS/RFI]]="","",DAY([1]!Email_TaskV2[[#This Row],[Tanggal nodin RFS/RFI]]))</f>
        <v>#REF!</v>
      </c>
      <c r="BB7" s="54" t="e">
        <f>IF([1]!Email_TaskV2[[#This Row],[Nomor Nodin RFS/RFI]]="","",TEXT([1]!Email_TaskV2[[#This Row],[Tanggal nodin RFS/RFI]],"MMM"))</f>
        <v>#REF!</v>
      </c>
      <c r="BC7" s="49" t="e">
        <f>IF([1]!Email_TaskV2[[#This Row],[Nodin BO]]="","No","Yes")</f>
        <v>#REF!</v>
      </c>
      <c r="BD7" s="55" t="e">
        <f>YEAR([1]!Email_TaskV2[[#This Row],[Tanggal nodin RFS/RFI]])</f>
        <v>#REF!</v>
      </c>
      <c r="BE7" s="56" t="e">
        <f>IF([1]!Email_TaskV2[[#This Row],[Month]]="",13,MONTH([1]!Email_TaskV2[[#This Row],[Tanggal nodin RFS/RFI]]))</f>
        <v>#REF!</v>
      </c>
    </row>
    <row r="8" spans="1:57" ht="15" customHeight="1" x14ac:dyDescent="0.3">
      <c r="A8" s="51">
        <v>7</v>
      </c>
      <c r="B8" s="32" t="s">
        <v>279</v>
      </c>
      <c r="C8" s="34">
        <v>44928</v>
      </c>
      <c r="D8" s="52" t="s">
        <v>280</v>
      </c>
      <c r="E8" s="32" t="s">
        <v>55</v>
      </c>
      <c r="F8" s="32" t="s">
        <v>78</v>
      </c>
      <c r="G8" s="35">
        <v>44929</v>
      </c>
      <c r="H8" s="35">
        <v>44930</v>
      </c>
      <c r="I8" s="32" t="s">
        <v>281</v>
      </c>
      <c r="J8" s="35">
        <v>44930</v>
      </c>
      <c r="K8" s="37" t="s">
        <v>282</v>
      </c>
      <c r="L8" s="39">
        <f t="shared" si="0"/>
        <v>2</v>
      </c>
      <c r="M8" s="39">
        <f t="shared" si="1"/>
        <v>1</v>
      </c>
      <c r="N8" s="40" t="s">
        <v>87</v>
      </c>
      <c r="O8" s="40" t="s">
        <v>88</v>
      </c>
      <c r="P8" s="40" t="e">
        <f>VLOOKUP([1]!Email_TaskV2[[#This Row],[PIC Dev]],[1]Organization!C:D,2,FALSE)</f>
        <v>#REF!</v>
      </c>
      <c r="Q8" s="40"/>
      <c r="R8" s="32">
        <v>104</v>
      </c>
      <c r="S8" s="32" t="s">
        <v>75</v>
      </c>
      <c r="T8" s="32" t="s">
        <v>146</v>
      </c>
      <c r="U8" s="32" t="s">
        <v>283</v>
      </c>
      <c r="V8" s="41">
        <v>44854</v>
      </c>
      <c r="W8" s="32" t="s">
        <v>190</v>
      </c>
      <c r="X8" s="37" t="s">
        <v>284</v>
      </c>
      <c r="Y8" s="37" t="s">
        <v>285</v>
      </c>
      <c r="Z8" s="32" t="s">
        <v>58</v>
      </c>
      <c r="AA8" s="32" t="s">
        <v>59</v>
      </c>
      <c r="AB8" s="32" t="s">
        <v>118</v>
      </c>
      <c r="AC8" s="32" t="s">
        <v>61</v>
      </c>
      <c r="AD8" s="53" t="s">
        <v>89</v>
      </c>
      <c r="AE8" s="44"/>
      <c r="AF8" s="44"/>
      <c r="AG8" s="32"/>
      <c r="AH8" s="32"/>
      <c r="AI8" s="32" t="s">
        <v>62</v>
      </c>
      <c r="AJ8" s="46" t="str">
        <f t="shared" si="2"/>
        <v>(Prima Automation)</v>
      </c>
      <c r="AK8" s="46"/>
      <c r="AL8" s="46">
        <v>2</v>
      </c>
      <c r="AM8" s="46"/>
      <c r="AN8" s="46"/>
      <c r="AO8" s="46"/>
      <c r="AP8" s="46"/>
      <c r="AQ8" s="47" t="e">
        <f ca="1">IF(AND([1]!Email_TaskV2[[#This Row],[Status]]="ON PROGRESS"),TODAY()-[1]!Email_TaskV2[[#This Row],[Tanggal nodin RFS/RFI]],0)</f>
        <v>#REF!</v>
      </c>
      <c r="AR8" s="47" t="e">
        <f ca="1">IF(AND([1]!Email_TaskV2[[#This Row],[Status]]="ON PROGRESS"),IF(TODAY()-[1]!Email_TaskV2[[#This Row],[Start FUT]]&gt;100,"Testing not started yet",TODAY()-[1]!Email_TaskV2[[#This Row],[Start FUT]]),0)</f>
        <v>#REF!</v>
      </c>
      <c r="AS8" s="47" t="e">
        <f>IF([1]!Email_TaskV2[[#This Row],[Aging_Start_Testing]]="Testing not started yet","Testing not started yet",[1]!Email_TaskV2[[#This Row],[Aging]]-[1]!Email_TaskV2[[#This Row],[Aging_Start_Testing]])</f>
        <v>#REF!</v>
      </c>
      <c r="AT8" s="47" t="e">
        <f ca="1">IF(AND([1]!Email_TaskV2[[#This Row],[Status]]="ON PROGRESS",[1]!Email_TaskV2[[#This Row],[Type]]="RFI"),TODAY()-[1]!Email_TaskV2[[#This Row],[Tanggal nodin RFS/RFI]],0)</f>
        <v>#REF!</v>
      </c>
      <c r="AU8" s="47" t="e">
        <f>IF([1]!Email_TaskV2[[#This Row],[Aging]]&gt;7,"Warning","")</f>
        <v>#REF!</v>
      </c>
      <c r="AV8" s="48"/>
      <c r="AW8" s="48"/>
      <c r="AX8" s="48"/>
      <c r="AY8" s="48" t="e">
        <f>IF(AND([1]!Email_TaskV2[[#This Row],[Status]]="ON PROGRESS",[1]!Email_TaskV2[[#This Row],[Type]]="RFS"),"YES","")</f>
        <v>#REF!</v>
      </c>
      <c r="AZ8" s="16" t="e">
        <f>IF(AND([1]!Email_TaskV2[[#This Row],[Status]]="ON PROGRESS",[1]!Email_TaskV2[[#This Row],[Type]]="RFI"),"YES","")</f>
        <v>#REF!</v>
      </c>
      <c r="BA8" s="48" t="e">
        <f>IF([1]!Email_TaskV2[[#This Row],[Nomor Nodin RFS/RFI]]="","",DAY([1]!Email_TaskV2[[#This Row],[Tanggal nodin RFS/RFI]]))</f>
        <v>#REF!</v>
      </c>
      <c r="BB8" s="54" t="e">
        <f>IF([1]!Email_TaskV2[[#This Row],[Nomor Nodin RFS/RFI]]="","",TEXT([1]!Email_TaskV2[[#This Row],[Tanggal nodin RFS/RFI]],"MMM"))</f>
        <v>#REF!</v>
      </c>
      <c r="BC8" s="49" t="e">
        <f>IF([1]!Email_TaskV2[[#This Row],[Nodin BO]]="","No","Yes")</f>
        <v>#REF!</v>
      </c>
      <c r="BD8" s="55" t="e">
        <f>YEAR([1]!Email_TaskV2[[#This Row],[Tanggal nodin RFS/RFI]])</f>
        <v>#REF!</v>
      </c>
      <c r="BE8" s="56" t="e">
        <f>IF([1]!Email_TaskV2[[#This Row],[Month]]="",13,MONTH([1]!Email_TaskV2[[#This Row],[Tanggal nodin RFS/RFI]]))</f>
        <v>#REF!</v>
      </c>
    </row>
    <row r="9" spans="1:57" ht="15" customHeight="1" x14ac:dyDescent="0.3">
      <c r="A9" s="51">
        <v>8</v>
      </c>
      <c r="B9" s="39" t="s">
        <v>286</v>
      </c>
      <c r="C9" s="114">
        <v>44928</v>
      </c>
      <c r="D9" s="57" t="s">
        <v>287</v>
      </c>
      <c r="E9" s="39" t="s">
        <v>55</v>
      </c>
      <c r="F9" s="32" t="s">
        <v>90</v>
      </c>
      <c r="G9" s="35">
        <v>44928</v>
      </c>
      <c r="H9" s="36">
        <v>44936</v>
      </c>
      <c r="I9" s="39" t="s">
        <v>288</v>
      </c>
      <c r="J9" s="36">
        <v>44936</v>
      </c>
      <c r="K9" s="37" t="s">
        <v>289</v>
      </c>
      <c r="L9" s="39">
        <f t="shared" si="0"/>
        <v>8</v>
      </c>
      <c r="M9" s="39">
        <f t="shared" si="1"/>
        <v>8</v>
      </c>
      <c r="N9" s="58" t="s">
        <v>68</v>
      </c>
      <c r="O9" s="58" t="s">
        <v>69</v>
      </c>
      <c r="P9" s="58" t="e">
        <f>VLOOKUP([1]!Email_TaskV2[[#This Row],[PIC Dev]],[1]Organization!C:D,2,FALSE)</f>
        <v>#REF!</v>
      </c>
      <c r="Q9" s="57" t="s">
        <v>290</v>
      </c>
      <c r="R9" s="39">
        <v>39</v>
      </c>
      <c r="S9" s="39" t="s">
        <v>57</v>
      </c>
      <c r="T9" s="32" t="s">
        <v>201</v>
      </c>
      <c r="U9" s="32" t="s">
        <v>202</v>
      </c>
      <c r="V9" s="41">
        <v>44872</v>
      </c>
      <c r="W9" s="32" t="s">
        <v>139</v>
      </c>
      <c r="X9" s="32" t="s">
        <v>163</v>
      </c>
      <c r="Y9" s="32" t="s">
        <v>164</v>
      </c>
      <c r="Z9" s="32" t="s">
        <v>58</v>
      </c>
      <c r="AA9" s="32" t="s">
        <v>59</v>
      </c>
      <c r="AB9" s="32" t="s">
        <v>105</v>
      </c>
      <c r="AC9" s="32" t="s">
        <v>71</v>
      </c>
      <c r="AD9" s="44" t="s">
        <v>1909</v>
      </c>
      <c r="AE9" s="59"/>
      <c r="AF9" s="59"/>
      <c r="AG9" s="39"/>
      <c r="AH9" s="39"/>
      <c r="AI9" s="32" t="s">
        <v>64</v>
      </c>
      <c r="AJ9" s="46" t="str">
        <f t="shared" si="2"/>
        <v/>
      </c>
      <c r="AK9" s="46"/>
      <c r="AL9" s="46"/>
      <c r="AM9" s="46"/>
      <c r="AN9" s="46"/>
      <c r="AO9" s="46"/>
      <c r="AP9" s="46"/>
      <c r="AQ9" s="47" t="e">
        <f ca="1">IF(AND([1]!Email_TaskV2[[#This Row],[Status]]="ON PROGRESS"),TODAY()-[1]!Email_TaskV2[[#This Row],[Tanggal nodin RFS/RFI]],0)</f>
        <v>#REF!</v>
      </c>
      <c r="AR9" s="47" t="e">
        <f ca="1">IF(AND([1]!Email_TaskV2[[#This Row],[Status]]="ON PROGRESS"),IF(TODAY()-[1]!Email_TaskV2[[#This Row],[Start FUT]]&gt;100,"Testing not started yet",TODAY()-[1]!Email_TaskV2[[#This Row],[Start FUT]]),0)</f>
        <v>#REF!</v>
      </c>
      <c r="AS9" s="47" t="e">
        <f>IF([1]!Email_TaskV2[[#This Row],[Aging_Start_Testing]]="Testing not started yet","Testing not started yet",[1]!Email_TaskV2[[#This Row],[Aging]]-[1]!Email_TaskV2[[#This Row],[Aging_Start_Testing]])</f>
        <v>#REF!</v>
      </c>
      <c r="AT9" s="47" t="e">
        <f ca="1">IF(AND([1]!Email_TaskV2[[#This Row],[Status]]="ON PROGRESS",[1]!Email_TaskV2[[#This Row],[Type]]="RFI"),TODAY()-[1]!Email_TaskV2[[#This Row],[Tanggal nodin RFS/RFI]],0)</f>
        <v>#REF!</v>
      </c>
      <c r="AU9" s="47" t="e">
        <f>IF([1]!Email_TaskV2[[#This Row],[Aging]]&gt;7,"Warning","")</f>
        <v>#REF!</v>
      </c>
      <c r="AV9" s="48"/>
      <c r="AW9" s="48"/>
      <c r="AX9" s="48"/>
      <c r="AY9" s="48" t="e">
        <f>IF(AND([1]!Email_TaskV2[[#This Row],[Status]]="ON PROGRESS",[1]!Email_TaskV2[[#This Row],[Type]]="RFS"),"YES","")</f>
        <v>#REF!</v>
      </c>
      <c r="AZ9" s="16" t="e">
        <f>IF(AND([1]!Email_TaskV2[[#This Row],[Status]]="ON PROGRESS",[1]!Email_TaskV2[[#This Row],[Type]]="RFI"),"YES","")</f>
        <v>#REF!</v>
      </c>
      <c r="BA9" s="48" t="e">
        <f>IF([1]!Email_TaskV2[[#This Row],[Nomor Nodin RFS/RFI]]="","",DAY([1]!Email_TaskV2[[#This Row],[Tanggal nodin RFS/RFI]]))</f>
        <v>#REF!</v>
      </c>
      <c r="BB9" s="54" t="e">
        <f>IF([1]!Email_TaskV2[[#This Row],[Nomor Nodin RFS/RFI]]="","",TEXT([1]!Email_TaskV2[[#This Row],[Tanggal nodin RFS/RFI]],"MMM"))</f>
        <v>#REF!</v>
      </c>
      <c r="BC9" s="49" t="e">
        <f>IF([1]!Email_TaskV2[[#This Row],[Nodin BO]]="","No","Yes")</f>
        <v>#REF!</v>
      </c>
      <c r="BD9" s="55" t="e">
        <f>YEAR([1]!Email_TaskV2[[#This Row],[Tanggal nodin RFS/RFI]])</f>
        <v>#REF!</v>
      </c>
      <c r="BE9" s="56" t="e">
        <f>IF([1]!Email_TaskV2[[#This Row],[Month]]="",13,MONTH([1]!Email_TaskV2[[#This Row],[Tanggal nodin RFS/RFI]]))</f>
        <v>#REF!</v>
      </c>
    </row>
    <row r="10" spans="1:57" ht="15" customHeight="1" x14ac:dyDescent="0.3">
      <c r="A10" s="51">
        <v>9</v>
      </c>
      <c r="B10" s="32" t="s">
        <v>291</v>
      </c>
      <c r="C10" s="34">
        <v>44928</v>
      </c>
      <c r="D10" s="52" t="s">
        <v>292</v>
      </c>
      <c r="E10" s="32" t="s">
        <v>55</v>
      </c>
      <c r="F10" s="32" t="s">
        <v>90</v>
      </c>
      <c r="G10" s="35">
        <v>44928</v>
      </c>
      <c r="H10" s="36">
        <v>44936</v>
      </c>
      <c r="I10" s="32" t="s">
        <v>293</v>
      </c>
      <c r="J10" s="36">
        <v>44936</v>
      </c>
      <c r="K10" s="38" t="s">
        <v>294</v>
      </c>
      <c r="L10" s="39">
        <f t="shared" si="0"/>
        <v>8</v>
      </c>
      <c r="M10" s="39">
        <f t="shared" si="1"/>
        <v>8</v>
      </c>
      <c r="N10" s="58" t="s">
        <v>68</v>
      </c>
      <c r="O10" s="58" t="s">
        <v>69</v>
      </c>
      <c r="P10" s="40" t="e">
        <f>VLOOKUP([1]!Email_TaskV2[[#This Row],[PIC Dev]],[1]Organization!C:D,2,FALSE)</f>
        <v>#REF!</v>
      </c>
      <c r="Q10" s="52" t="s">
        <v>295</v>
      </c>
      <c r="R10" s="32">
        <v>30</v>
      </c>
      <c r="S10" s="32" t="s">
        <v>57</v>
      </c>
      <c r="T10" s="32" t="s">
        <v>201</v>
      </c>
      <c r="U10" s="32" t="s">
        <v>202</v>
      </c>
      <c r="V10" s="41">
        <v>44872</v>
      </c>
      <c r="W10" s="32" t="s">
        <v>139</v>
      </c>
      <c r="X10" s="32" t="s">
        <v>163</v>
      </c>
      <c r="Y10" s="32" t="s">
        <v>164</v>
      </c>
      <c r="Z10" s="32" t="s">
        <v>58</v>
      </c>
      <c r="AA10" s="32" t="s">
        <v>59</v>
      </c>
      <c r="AB10" s="32" t="s">
        <v>105</v>
      </c>
      <c r="AC10" s="43" t="s">
        <v>84</v>
      </c>
      <c r="AD10" s="53" t="s">
        <v>129</v>
      </c>
      <c r="AE10" s="44"/>
      <c r="AF10" s="44"/>
      <c r="AG10" s="32"/>
      <c r="AH10" s="32"/>
      <c r="AI10" s="32" t="s">
        <v>64</v>
      </c>
      <c r="AJ10" s="46" t="str">
        <f t="shared" si="2"/>
        <v/>
      </c>
      <c r="AK10" s="46"/>
      <c r="AL10" s="46"/>
      <c r="AM10" s="46"/>
      <c r="AN10" s="46"/>
      <c r="AO10" s="46"/>
      <c r="AP10" s="46"/>
      <c r="AQ10" s="47" t="e">
        <f ca="1">IF(AND([1]!Email_TaskV2[[#This Row],[Status]]="ON PROGRESS"),TODAY()-[1]!Email_TaskV2[[#This Row],[Tanggal nodin RFS/RFI]],0)</f>
        <v>#REF!</v>
      </c>
      <c r="AR10" s="47" t="e">
        <f ca="1">IF(AND([1]!Email_TaskV2[[#This Row],[Status]]="ON PROGRESS"),IF(TODAY()-[1]!Email_TaskV2[[#This Row],[Start FUT]]&gt;100,"Testing not started yet",TODAY()-[1]!Email_TaskV2[[#This Row],[Start FUT]]),0)</f>
        <v>#REF!</v>
      </c>
      <c r="AS10" s="47" t="e">
        <f>IF([1]!Email_TaskV2[[#This Row],[Aging_Start_Testing]]="Testing not started yet","Testing not started yet",[1]!Email_TaskV2[[#This Row],[Aging]]-[1]!Email_TaskV2[[#This Row],[Aging_Start_Testing]])</f>
        <v>#REF!</v>
      </c>
      <c r="AT10" s="47" t="e">
        <f ca="1">IF(AND([1]!Email_TaskV2[[#This Row],[Status]]="ON PROGRESS",[1]!Email_TaskV2[[#This Row],[Type]]="RFI"),TODAY()-[1]!Email_TaskV2[[#This Row],[Tanggal nodin RFS/RFI]],0)</f>
        <v>#REF!</v>
      </c>
      <c r="AU10" s="47" t="e">
        <f>IF([1]!Email_TaskV2[[#This Row],[Aging]]&gt;7,"Warning","")</f>
        <v>#REF!</v>
      </c>
      <c r="AV10" s="48"/>
      <c r="AW10" s="48"/>
      <c r="AX10" s="48"/>
      <c r="AY10" s="48" t="e">
        <f>IF(AND([1]!Email_TaskV2[[#This Row],[Status]]="ON PROGRESS",[1]!Email_TaskV2[[#This Row],[Type]]="RFS"),"YES","")</f>
        <v>#REF!</v>
      </c>
      <c r="AZ10" s="16" t="e">
        <f>IF(AND([1]!Email_TaskV2[[#This Row],[Status]]="ON PROGRESS",[1]!Email_TaskV2[[#This Row],[Type]]="RFI"),"YES","")</f>
        <v>#REF!</v>
      </c>
      <c r="BA10" s="48" t="e">
        <f>IF([1]!Email_TaskV2[[#This Row],[Nomor Nodin RFS/RFI]]="","",DAY([1]!Email_TaskV2[[#This Row],[Tanggal nodin RFS/RFI]]))</f>
        <v>#REF!</v>
      </c>
      <c r="BB10" s="54" t="e">
        <f>IF([1]!Email_TaskV2[[#This Row],[Nomor Nodin RFS/RFI]]="","",TEXT([1]!Email_TaskV2[[#This Row],[Tanggal nodin RFS/RFI]],"MMM"))</f>
        <v>#REF!</v>
      </c>
      <c r="BC10" s="49" t="e">
        <f>IF([1]!Email_TaskV2[[#This Row],[Nodin BO]]="","No","Yes")</f>
        <v>#REF!</v>
      </c>
      <c r="BD10" s="55" t="e">
        <f>YEAR([1]!Email_TaskV2[[#This Row],[Tanggal nodin RFS/RFI]])</f>
        <v>#REF!</v>
      </c>
      <c r="BE10" s="56" t="e">
        <f>IF([1]!Email_TaskV2[[#This Row],[Month]]="",13,MONTH([1]!Email_TaskV2[[#This Row],[Tanggal nodin RFS/RFI]]))</f>
        <v>#REF!</v>
      </c>
    </row>
    <row r="11" spans="1:57" ht="15" customHeight="1" x14ac:dyDescent="0.3">
      <c r="A11" s="51">
        <v>10</v>
      </c>
      <c r="B11" s="32" t="s">
        <v>296</v>
      </c>
      <c r="C11" s="34">
        <v>44929</v>
      </c>
      <c r="D11" s="40" t="s">
        <v>297</v>
      </c>
      <c r="E11" s="32" t="s">
        <v>55</v>
      </c>
      <c r="F11" s="32" t="s">
        <v>78</v>
      </c>
      <c r="G11" s="35">
        <v>44931</v>
      </c>
      <c r="H11" s="35">
        <v>44935</v>
      </c>
      <c r="I11" s="32" t="s">
        <v>298</v>
      </c>
      <c r="J11" s="35">
        <v>44935</v>
      </c>
      <c r="K11" s="37" t="s">
        <v>299</v>
      </c>
      <c r="L11" s="39">
        <f t="shared" si="0"/>
        <v>6</v>
      </c>
      <c r="M11" s="39">
        <f t="shared" si="1"/>
        <v>4</v>
      </c>
      <c r="N11" s="53" t="s">
        <v>99</v>
      </c>
      <c r="O11" s="40" t="s">
        <v>100</v>
      </c>
      <c r="P11" s="40" t="e">
        <f>VLOOKUP([1]!Email_TaskV2[[#This Row],[PIC Dev]],[1]Organization!C:D,2,FALSE)</f>
        <v>#REF!</v>
      </c>
      <c r="Q11" s="40"/>
      <c r="R11" s="32">
        <v>130</v>
      </c>
      <c r="S11" s="32" t="s">
        <v>75</v>
      </c>
      <c r="T11" s="32" t="s">
        <v>300</v>
      </c>
      <c r="U11" s="32" t="s">
        <v>301</v>
      </c>
      <c r="V11" s="41">
        <v>44924</v>
      </c>
      <c r="W11" s="32" t="s">
        <v>166</v>
      </c>
      <c r="X11" s="32" t="s">
        <v>172</v>
      </c>
      <c r="Y11" s="32" t="s">
        <v>173</v>
      </c>
      <c r="Z11" s="32" t="s">
        <v>58</v>
      </c>
      <c r="AA11" s="32" t="s">
        <v>59</v>
      </c>
      <c r="AB11" s="32" t="s">
        <v>60</v>
      </c>
      <c r="AC11" s="43" t="s">
        <v>84</v>
      </c>
      <c r="AD11" s="53" t="s">
        <v>77</v>
      </c>
      <c r="AE11" s="44"/>
      <c r="AF11" s="44"/>
      <c r="AG11" s="32"/>
      <c r="AH11" s="32"/>
      <c r="AI11" s="32" t="s">
        <v>64</v>
      </c>
      <c r="AJ11" s="46" t="str">
        <f t="shared" si="2"/>
        <v/>
      </c>
      <c r="AK11" s="46"/>
      <c r="AL11" s="46"/>
      <c r="AM11" s="46"/>
      <c r="AN11" s="46"/>
      <c r="AO11" s="46"/>
      <c r="AP11" s="46"/>
      <c r="AQ11" s="47" t="e">
        <f ca="1">IF(AND([1]!Email_TaskV2[[#This Row],[Status]]="ON PROGRESS"),TODAY()-[1]!Email_TaskV2[[#This Row],[Tanggal nodin RFS/RFI]],0)</f>
        <v>#REF!</v>
      </c>
      <c r="AR11" s="47" t="e">
        <f ca="1">IF(AND([1]!Email_TaskV2[[#This Row],[Status]]="ON PROGRESS"),IF(TODAY()-[1]!Email_TaskV2[[#This Row],[Start FUT]]&gt;100,"Testing not started yet",TODAY()-[1]!Email_TaskV2[[#This Row],[Start FUT]]),0)</f>
        <v>#REF!</v>
      </c>
      <c r="AS11" s="47" t="e">
        <f>IF([1]!Email_TaskV2[[#This Row],[Aging_Start_Testing]]="Testing not started yet","Testing not started yet",[1]!Email_TaskV2[[#This Row],[Aging]]-[1]!Email_TaskV2[[#This Row],[Aging_Start_Testing]])</f>
        <v>#REF!</v>
      </c>
      <c r="AT11" s="47" t="e">
        <f ca="1">IF(AND([1]!Email_TaskV2[[#This Row],[Status]]="ON PROGRESS",[1]!Email_TaskV2[[#This Row],[Type]]="RFI"),TODAY()-[1]!Email_TaskV2[[#This Row],[Tanggal nodin RFS/RFI]],0)</f>
        <v>#REF!</v>
      </c>
      <c r="AU11" s="47" t="e">
        <f>IF([1]!Email_TaskV2[[#This Row],[Aging]]&gt;7,"Warning","")</f>
        <v>#REF!</v>
      </c>
      <c r="AV11" s="48"/>
      <c r="AW11" s="48"/>
      <c r="AX11" s="48"/>
      <c r="AY11" s="48" t="e">
        <f>IF(AND([1]!Email_TaskV2[[#This Row],[Status]]="ON PROGRESS",[1]!Email_TaskV2[[#This Row],[Type]]="RFS"),"YES","")</f>
        <v>#REF!</v>
      </c>
      <c r="AZ11" s="16" t="e">
        <f>IF(AND([1]!Email_TaskV2[[#This Row],[Status]]="ON PROGRESS",[1]!Email_TaskV2[[#This Row],[Type]]="RFI"),"YES","")</f>
        <v>#REF!</v>
      </c>
      <c r="BA11" s="48" t="e">
        <f>IF([1]!Email_TaskV2[[#This Row],[Nomor Nodin RFS/RFI]]="","",DAY([1]!Email_TaskV2[[#This Row],[Tanggal nodin RFS/RFI]]))</f>
        <v>#REF!</v>
      </c>
      <c r="BB11" s="54" t="e">
        <f>IF([1]!Email_TaskV2[[#This Row],[Nomor Nodin RFS/RFI]]="","",TEXT([1]!Email_TaskV2[[#This Row],[Tanggal nodin RFS/RFI]],"MMM"))</f>
        <v>#REF!</v>
      </c>
      <c r="BC11" s="49" t="e">
        <f>IF([1]!Email_TaskV2[[#This Row],[Nodin BO]]="","No","Yes")</f>
        <v>#REF!</v>
      </c>
      <c r="BD11" s="55" t="e">
        <f>YEAR([1]!Email_TaskV2[[#This Row],[Tanggal nodin RFS/RFI]])</f>
        <v>#REF!</v>
      </c>
      <c r="BE11" s="56" t="e">
        <f>IF([1]!Email_TaskV2[[#This Row],[Month]]="",13,MONTH([1]!Email_TaskV2[[#This Row],[Tanggal nodin RFS/RFI]]))</f>
        <v>#REF!</v>
      </c>
    </row>
    <row r="12" spans="1:57" ht="15" customHeight="1" x14ac:dyDescent="0.3">
      <c r="A12" s="51">
        <v>11</v>
      </c>
      <c r="B12" s="32" t="s">
        <v>302</v>
      </c>
      <c r="C12" s="34">
        <v>44930</v>
      </c>
      <c r="D12" s="52" t="s">
        <v>303</v>
      </c>
      <c r="E12" s="32" t="s">
        <v>55</v>
      </c>
      <c r="F12" s="32" t="s">
        <v>78</v>
      </c>
      <c r="G12" s="35">
        <v>44931</v>
      </c>
      <c r="H12" s="35">
        <v>44935</v>
      </c>
      <c r="I12" s="32" t="s">
        <v>304</v>
      </c>
      <c r="J12" s="35">
        <v>44935</v>
      </c>
      <c r="K12" s="37" t="s">
        <v>305</v>
      </c>
      <c r="L12" s="39">
        <f t="shared" si="0"/>
        <v>5</v>
      </c>
      <c r="M12" s="39">
        <f t="shared" si="1"/>
        <v>4</v>
      </c>
      <c r="N12" s="40" t="s">
        <v>87</v>
      </c>
      <c r="O12" s="40" t="s">
        <v>88</v>
      </c>
      <c r="P12" s="40" t="e">
        <f>VLOOKUP([1]!Email_TaskV2[[#This Row],[PIC Dev]],[1]Organization!C:D,2,FALSE)</f>
        <v>#REF!</v>
      </c>
      <c r="Q12" s="40"/>
      <c r="R12" s="32">
        <v>27</v>
      </c>
      <c r="S12" s="32" t="s">
        <v>75</v>
      </c>
      <c r="T12" s="37" t="s">
        <v>306</v>
      </c>
      <c r="U12" s="37" t="s">
        <v>307</v>
      </c>
      <c r="V12" s="41">
        <v>44873</v>
      </c>
      <c r="W12" s="32" t="s">
        <v>190</v>
      </c>
      <c r="X12" s="32" t="s">
        <v>159</v>
      </c>
      <c r="Y12" s="32" t="s">
        <v>154</v>
      </c>
      <c r="Z12" s="32" t="s">
        <v>58</v>
      </c>
      <c r="AA12" s="32" t="s">
        <v>59</v>
      </c>
      <c r="AB12" s="32" t="s">
        <v>60</v>
      </c>
      <c r="AC12" s="32" t="s">
        <v>61</v>
      </c>
      <c r="AD12" s="53" t="s">
        <v>103</v>
      </c>
      <c r="AE12" s="44"/>
      <c r="AF12" s="44"/>
      <c r="AG12" s="32"/>
      <c r="AH12" s="32"/>
      <c r="AI12" s="32" t="s">
        <v>64</v>
      </c>
      <c r="AJ12" s="46" t="str">
        <f t="shared" si="2"/>
        <v/>
      </c>
      <c r="AK12" s="46"/>
      <c r="AL12" s="46"/>
      <c r="AM12" s="46"/>
      <c r="AN12" s="46"/>
      <c r="AO12" s="46"/>
      <c r="AP12" s="46"/>
      <c r="AQ12" s="47" t="e">
        <f ca="1">IF(AND([1]!Email_TaskV2[[#This Row],[Status]]="ON PROGRESS"),TODAY()-[1]!Email_TaskV2[[#This Row],[Tanggal nodin RFS/RFI]],0)</f>
        <v>#REF!</v>
      </c>
      <c r="AR12" s="47" t="e">
        <f ca="1">IF(AND([1]!Email_TaskV2[[#This Row],[Status]]="ON PROGRESS"),IF(TODAY()-[1]!Email_TaskV2[[#This Row],[Start FUT]]&gt;100,"Testing not started yet",TODAY()-[1]!Email_TaskV2[[#This Row],[Start FUT]]),0)</f>
        <v>#REF!</v>
      </c>
      <c r="AS12" s="47" t="e">
        <f>IF([1]!Email_TaskV2[[#This Row],[Aging_Start_Testing]]="Testing not started yet","Testing not started yet",[1]!Email_TaskV2[[#This Row],[Aging]]-[1]!Email_TaskV2[[#This Row],[Aging_Start_Testing]])</f>
        <v>#REF!</v>
      </c>
      <c r="AT12" s="47" t="e">
        <f ca="1">IF(AND([1]!Email_TaskV2[[#This Row],[Status]]="ON PROGRESS",[1]!Email_TaskV2[[#This Row],[Type]]="RFI"),TODAY()-[1]!Email_TaskV2[[#This Row],[Tanggal nodin RFS/RFI]],0)</f>
        <v>#REF!</v>
      </c>
      <c r="AU12" s="47" t="e">
        <f>IF([1]!Email_TaskV2[[#This Row],[Aging]]&gt;7,"Warning","")</f>
        <v>#REF!</v>
      </c>
      <c r="AV12" s="48"/>
      <c r="AW12" s="48"/>
      <c r="AX12" s="48"/>
      <c r="AY12" s="48" t="e">
        <f>IF(AND([1]!Email_TaskV2[[#This Row],[Status]]="ON PROGRESS",[1]!Email_TaskV2[[#This Row],[Type]]="RFS"),"YES","")</f>
        <v>#REF!</v>
      </c>
      <c r="AZ12" s="16" t="e">
        <f>IF(AND([1]!Email_TaskV2[[#This Row],[Status]]="ON PROGRESS",[1]!Email_TaskV2[[#This Row],[Type]]="RFI"),"YES","")</f>
        <v>#REF!</v>
      </c>
      <c r="BA12" s="48" t="e">
        <f>IF([1]!Email_TaskV2[[#This Row],[Nomor Nodin RFS/RFI]]="","",DAY([1]!Email_TaskV2[[#This Row],[Tanggal nodin RFS/RFI]]))</f>
        <v>#REF!</v>
      </c>
      <c r="BB12" s="54" t="e">
        <f>IF([1]!Email_TaskV2[[#This Row],[Nomor Nodin RFS/RFI]]="","",TEXT([1]!Email_TaskV2[[#This Row],[Tanggal nodin RFS/RFI]],"MMM"))</f>
        <v>#REF!</v>
      </c>
      <c r="BC12" s="49" t="e">
        <f>IF([1]!Email_TaskV2[[#This Row],[Nodin BO]]="","No","Yes")</f>
        <v>#REF!</v>
      </c>
      <c r="BD12" s="55" t="e">
        <f>YEAR([1]!Email_TaskV2[[#This Row],[Tanggal nodin RFS/RFI]])</f>
        <v>#REF!</v>
      </c>
      <c r="BE12" s="56" t="e">
        <f>IF([1]!Email_TaskV2[[#This Row],[Month]]="",13,MONTH([1]!Email_TaskV2[[#This Row],[Tanggal nodin RFS/RFI]]))</f>
        <v>#REF!</v>
      </c>
    </row>
    <row r="13" spans="1:57" ht="15" customHeight="1" x14ac:dyDescent="0.3">
      <c r="A13" s="51">
        <v>12</v>
      </c>
      <c r="B13" s="32" t="s">
        <v>308</v>
      </c>
      <c r="C13" s="34">
        <v>44930</v>
      </c>
      <c r="D13" s="52" t="s">
        <v>309</v>
      </c>
      <c r="E13" s="32" t="s">
        <v>55</v>
      </c>
      <c r="F13" s="32" t="s">
        <v>90</v>
      </c>
      <c r="G13" s="35">
        <v>44928</v>
      </c>
      <c r="H13" s="35">
        <v>44952</v>
      </c>
      <c r="I13" s="32" t="s">
        <v>310</v>
      </c>
      <c r="J13" s="35">
        <v>44952</v>
      </c>
      <c r="K13" s="37" t="s">
        <v>311</v>
      </c>
      <c r="L13" s="39">
        <f t="shared" si="0"/>
        <v>22</v>
      </c>
      <c r="M13" s="39">
        <f t="shared" si="1"/>
        <v>24</v>
      </c>
      <c r="N13" s="40" t="s">
        <v>107</v>
      </c>
      <c r="O13" s="40" t="s">
        <v>108</v>
      </c>
      <c r="P13" s="40" t="e">
        <f>VLOOKUP([1]!Email_TaskV2[[#This Row],[PIC Dev]],[1]Organization!C:D,2,FALSE)</f>
        <v>#REF!</v>
      </c>
      <c r="Q13" s="52" t="s">
        <v>312</v>
      </c>
      <c r="R13" s="32">
        <v>24</v>
      </c>
      <c r="S13" s="32" t="s">
        <v>57</v>
      </c>
      <c r="T13" s="32" t="s">
        <v>313</v>
      </c>
      <c r="U13" s="37" t="s">
        <v>314</v>
      </c>
      <c r="V13" s="41">
        <v>44915</v>
      </c>
      <c r="W13" s="32" t="s">
        <v>156</v>
      </c>
      <c r="X13" s="32" t="s">
        <v>205</v>
      </c>
      <c r="Y13" s="32" t="s">
        <v>157</v>
      </c>
      <c r="Z13" s="32" t="s">
        <v>58</v>
      </c>
      <c r="AA13" s="32" t="s">
        <v>59</v>
      </c>
      <c r="AB13" s="32" t="s">
        <v>70</v>
      </c>
      <c r="AC13" s="32" t="s">
        <v>71</v>
      </c>
      <c r="AD13" s="53" t="s">
        <v>95</v>
      </c>
      <c r="AE13" s="44"/>
      <c r="AF13" s="44"/>
      <c r="AG13" s="32"/>
      <c r="AH13" s="32"/>
      <c r="AI13" s="32" t="s">
        <v>64</v>
      </c>
      <c r="AJ13" s="46" t="str">
        <f t="shared" si="2"/>
        <v/>
      </c>
      <c r="AK13" s="46"/>
      <c r="AL13" s="46"/>
      <c r="AM13" s="46"/>
      <c r="AN13" s="46"/>
      <c r="AO13" s="46"/>
      <c r="AP13" s="46"/>
      <c r="AQ13" s="47" t="e">
        <f ca="1">IF(AND([1]!Email_TaskV2[[#This Row],[Status]]="ON PROGRESS"),TODAY()-[1]!Email_TaskV2[[#This Row],[Tanggal nodin RFS/RFI]],0)</f>
        <v>#REF!</v>
      </c>
      <c r="AR13" s="47" t="e">
        <f ca="1">IF(AND([1]!Email_TaskV2[[#This Row],[Status]]="ON PROGRESS"),IF(TODAY()-[1]!Email_TaskV2[[#This Row],[Start FUT]]&gt;100,"Testing not started yet",TODAY()-[1]!Email_TaskV2[[#This Row],[Start FUT]]),0)</f>
        <v>#REF!</v>
      </c>
      <c r="AS13" s="47" t="e">
        <f>IF([1]!Email_TaskV2[[#This Row],[Aging_Start_Testing]]="Testing not started yet","Testing not started yet",[1]!Email_TaskV2[[#This Row],[Aging]]-[1]!Email_TaskV2[[#This Row],[Aging_Start_Testing]])</f>
        <v>#REF!</v>
      </c>
      <c r="AT13" s="47" t="e">
        <f ca="1">IF(AND([1]!Email_TaskV2[[#This Row],[Status]]="ON PROGRESS",[1]!Email_TaskV2[[#This Row],[Type]]="RFI"),TODAY()-[1]!Email_TaskV2[[#This Row],[Tanggal nodin RFS/RFI]],0)</f>
        <v>#REF!</v>
      </c>
      <c r="AU13" s="47" t="e">
        <f>IF([1]!Email_TaskV2[[#This Row],[Aging]]&gt;7,"Warning","")</f>
        <v>#REF!</v>
      </c>
      <c r="AV13" s="48"/>
      <c r="AW13" s="48"/>
      <c r="AX13" s="48"/>
      <c r="AY13" s="16" t="e">
        <f>IF(AND([1]!Email_TaskV2[[#This Row],[Status]]="ON PROGRESS",[1]!Email_TaskV2[[#This Row],[Type]]="RFS"),"YES","")</f>
        <v>#REF!</v>
      </c>
      <c r="AZ13" s="16" t="e">
        <f>IF(AND([1]!Email_TaskV2[[#This Row],[Status]]="ON PROGRESS",[1]!Email_TaskV2[[#This Row],[Type]]="RFI"),"YES","")</f>
        <v>#REF!</v>
      </c>
      <c r="BA13" s="16" t="e">
        <f>IF([1]!Email_TaskV2[[#This Row],[Nomor Nodin RFS/RFI]]="","",DAY([1]!Email_TaskV2[[#This Row],[Tanggal nodin RFS/RFI]]))</f>
        <v>#REF!</v>
      </c>
      <c r="BB13" s="20" t="e">
        <f>IF([1]!Email_TaskV2[[#This Row],[Nomor Nodin RFS/RFI]]="","",TEXT([1]!Email_TaskV2[[#This Row],[Tanggal nodin RFS/RFI]],"MMM"))</f>
        <v>#REF!</v>
      </c>
      <c r="BC13" s="49" t="e">
        <f>IF([1]!Email_TaskV2[[#This Row],[Nodin BO]]="","No","Yes")</f>
        <v>#REF!</v>
      </c>
      <c r="BD13" s="55" t="e">
        <f>YEAR([1]!Email_TaskV2[[#This Row],[Tanggal nodin RFS/RFI]])</f>
        <v>#REF!</v>
      </c>
      <c r="BE13" s="17" t="e">
        <f>IF([1]!Email_TaskV2[[#This Row],[Month]]="",13,MONTH([1]!Email_TaskV2[[#This Row],[Tanggal nodin RFS/RFI]]))</f>
        <v>#REF!</v>
      </c>
    </row>
    <row r="14" spans="1:57" ht="15" customHeight="1" x14ac:dyDescent="0.3">
      <c r="A14" s="51">
        <v>13</v>
      </c>
      <c r="B14" s="39" t="s">
        <v>315</v>
      </c>
      <c r="C14" s="114">
        <v>44931</v>
      </c>
      <c r="D14" s="57" t="s">
        <v>316</v>
      </c>
      <c r="E14" s="39" t="s">
        <v>55</v>
      </c>
      <c r="F14" s="32" t="s">
        <v>78</v>
      </c>
      <c r="G14" s="36">
        <v>44936</v>
      </c>
      <c r="H14" s="36">
        <v>44937</v>
      </c>
      <c r="I14" s="39" t="s">
        <v>317</v>
      </c>
      <c r="J14" s="35">
        <v>44938</v>
      </c>
      <c r="K14" s="37" t="s">
        <v>318</v>
      </c>
      <c r="L14" s="39">
        <f t="shared" si="0"/>
        <v>6</v>
      </c>
      <c r="M14" s="39">
        <f t="shared" si="1"/>
        <v>2</v>
      </c>
      <c r="N14" s="40" t="s">
        <v>87</v>
      </c>
      <c r="O14" s="40" t="s">
        <v>88</v>
      </c>
      <c r="P14" s="58" t="e">
        <f>VLOOKUP([1]!Email_TaskV2[[#This Row],[PIC Dev]],[1]Organization!C:D,2,FALSE)</f>
        <v>#REF!</v>
      </c>
      <c r="Q14" s="58"/>
      <c r="R14" s="39">
        <v>246</v>
      </c>
      <c r="S14" s="39" t="s">
        <v>75</v>
      </c>
      <c r="T14" s="39" t="s">
        <v>198</v>
      </c>
      <c r="U14" s="37" t="s">
        <v>319</v>
      </c>
      <c r="V14" s="41">
        <v>44895</v>
      </c>
      <c r="W14" s="32" t="s">
        <v>190</v>
      </c>
      <c r="X14" s="33" t="s">
        <v>159</v>
      </c>
      <c r="Y14" s="32" t="s">
        <v>154</v>
      </c>
      <c r="Z14" s="32" t="s">
        <v>58</v>
      </c>
      <c r="AA14" s="32" t="s">
        <v>59</v>
      </c>
      <c r="AB14" s="32" t="s">
        <v>118</v>
      </c>
      <c r="AC14" s="32" t="s">
        <v>61</v>
      </c>
      <c r="AD14" s="53" t="s">
        <v>128</v>
      </c>
      <c r="AE14" s="59"/>
      <c r="AF14" s="59"/>
      <c r="AG14" s="39"/>
      <c r="AH14" s="39"/>
      <c r="AI14" s="32" t="s">
        <v>62</v>
      </c>
      <c r="AJ14" s="46" t="str">
        <f t="shared" si="2"/>
        <v>(Prima Automation)</v>
      </c>
      <c r="AK14" s="46"/>
      <c r="AL14" s="46">
        <v>2</v>
      </c>
      <c r="AM14" s="46"/>
      <c r="AN14" s="46"/>
      <c r="AO14" s="46"/>
      <c r="AP14" s="46"/>
      <c r="AQ14" s="47" t="e">
        <f ca="1">IF(AND([1]!Email_TaskV2[[#This Row],[Status]]="ON PROGRESS"),TODAY()-[1]!Email_TaskV2[[#This Row],[Tanggal nodin RFS/RFI]],0)</f>
        <v>#REF!</v>
      </c>
      <c r="AR14" s="47" t="e">
        <f ca="1">IF(AND([1]!Email_TaskV2[[#This Row],[Status]]="ON PROGRESS"),IF(TODAY()-[1]!Email_TaskV2[[#This Row],[Start FUT]]&gt;100,"Testing not started yet",TODAY()-[1]!Email_TaskV2[[#This Row],[Start FUT]]),0)</f>
        <v>#REF!</v>
      </c>
      <c r="AS14" s="47" t="e">
        <f>IF([1]!Email_TaskV2[[#This Row],[Aging_Start_Testing]]="Testing not started yet","Testing not started yet",[1]!Email_TaskV2[[#This Row],[Aging]]-[1]!Email_TaskV2[[#This Row],[Aging_Start_Testing]])</f>
        <v>#REF!</v>
      </c>
      <c r="AT14" s="47" t="e">
        <f ca="1">IF(AND([1]!Email_TaskV2[[#This Row],[Status]]="ON PROGRESS",[1]!Email_TaskV2[[#This Row],[Type]]="RFI"),TODAY()-[1]!Email_TaskV2[[#This Row],[Tanggal nodin RFS/RFI]],0)</f>
        <v>#REF!</v>
      </c>
      <c r="AU14" s="47" t="e">
        <f>IF([1]!Email_TaskV2[[#This Row],[Aging]]&gt;7,"Warning","")</f>
        <v>#REF!</v>
      </c>
      <c r="AV14" s="48"/>
      <c r="AW14" s="48"/>
      <c r="AX14" s="48"/>
      <c r="AY14" s="16" t="e">
        <f>IF(AND([1]!Email_TaskV2[[#This Row],[Status]]="ON PROGRESS",[1]!Email_TaskV2[[#This Row],[Type]]="RFS"),"YES","")</f>
        <v>#REF!</v>
      </c>
      <c r="AZ14" s="16" t="e">
        <f>IF(AND([1]!Email_TaskV2[[#This Row],[Status]]="ON PROGRESS",[1]!Email_TaskV2[[#This Row],[Type]]="RFI"),"YES","")</f>
        <v>#REF!</v>
      </c>
      <c r="BA14" s="16" t="e">
        <f>IF([1]!Email_TaskV2[[#This Row],[Nomor Nodin RFS/RFI]]="","",DAY([1]!Email_TaskV2[[#This Row],[Tanggal nodin RFS/RFI]]))</f>
        <v>#REF!</v>
      </c>
      <c r="BB14" s="20" t="e">
        <f>IF([1]!Email_TaskV2[[#This Row],[Nomor Nodin RFS/RFI]]="","",TEXT([1]!Email_TaskV2[[#This Row],[Tanggal nodin RFS/RFI]],"MMM"))</f>
        <v>#REF!</v>
      </c>
      <c r="BC14" s="49" t="e">
        <f>IF([1]!Email_TaskV2[[#This Row],[Nodin BO]]="","No","Yes")</f>
        <v>#REF!</v>
      </c>
      <c r="BD14" s="55" t="e">
        <f>YEAR([1]!Email_TaskV2[[#This Row],[Tanggal nodin RFS/RFI]])</f>
        <v>#REF!</v>
      </c>
      <c r="BE14" s="17" t="e">
        <f>IF([1]!Email_TaskV2[[#This Row],[Month]]="",13,MONTH([1]!Email_TaskV2[[#This Row],[Tanggal nodin RFS/RFI]]))</f>
        <v>#REF!</v>
      </c>
    </row>
    <row r="15" spans="1:57" ht="15" customHeight="1" x14ac:dyDescent="0.3">
      <c r="A15" s="51">
        <v>14</v>
      </c>
      <c r="B15" s="32" t="s">
        <v>320</v>
      </c>
      <c r="C15" s="34">
        <v>44931</v>
      </c>
      <c r="D15" s="60" t="s">
        <v>321</v>
      </c>
      <c r="E15" s="32" t="s">
        <v>55</v>
      </c>
      <c r="F15" s="32" t="s">
        <v>78</v>
      </c>
      <c r="G15" s="35">
        <v>44932</v>
      </c>
      <c r="H15" s="35">
        <v>44937</v>
      </c>
      <c r="I15" s="32" t="s">
        <v>322</v>
      </c>
      <c r="J15" s="35">
        <v>44937</v>
      </c>
      <c r="K15" s="38" t="s">
        <v>323</v>
      </c>
      <c r="L15" s="39">
        <f t="shared" si="0"/>
        <v>6</v>
      </c>
      <c r="M15" s="39">
        <f t="shared" si="1"/>
        <v>5</v>
      </c>
      <c r="N15" s="40" t="s">
        <v>87</v>
      </c>
      <c r="O15" s="40" t="s">
        <v>88</v>
      </c>
      <c r="P15" s="40" t="e">
        <f>VLOOKUP([1]!Email_TaskV2[[#This Row],[PIC Dev]],[1]Organization!C:D,2,FALSE)</f>
        <v>#REF!</v>
      </c>
      <c r="Q15" s="40"/>
      <c r="R15" s="32">
        <v>160</v>
      </c>
      <c r="S15" s="32" t="s">
        <v>75</v>
      </c>
      <c r="T15" s="37" t="s">
        <v>324</v>
      </c>
      <c r="U15" s="38" t="s">
        <v>325</v>
      </c>
      <c r="V15" s="38" t="s">
        <v>1096</v>
      </c>
      <c r="W15" s="32" t="s">
        <v>190</v>
      </c>
      <c r="X15" s="33" t="s">
        <v>159</v>
      </c>
      <c r="Y15" s="32" t="s">
        <v>154</v>
      </c>
      <c r="Z15" s="32" t="s">
        <v>58</v>
      </c>
      <c r="AA15" s="32" t="s">
        <v>59</v>
      </c>
      <c r="AB15" s="32" t="s">
        <v>60</v>
      </c>
      <c r="AC15" s="32" t="s">
        <v>61</v>
      </c>
      <c r="AD15" s="53" t="s">
        <v>150</v>
      </c>
      <c r="AE15" s="44"/>
      <c r="AF15" s="44"/>
      <c r="AG15" s="32"/>
      <c r="AH15" s="32"/>
      <c r="AI15" s="32" t="s">
        <v>62</v>
      </c>
      <c r="AJ15" s="46" t="str">
        <f t="shared" si="2"/>
        <v>(Cetho Automation)</v>
      </c>
      <c r="AK15" s="46"/>
      <c r="AL15" s="46"/>
      <c r="AM15" s="46"/>
      <c r="AN15" s="46"/>
      <c r="AO15" s="46">
        <v>5</v>
      </c>
      <c r="AP15" s="46"/>
      <c r="AQ15" s="47" t="e">
        <f ca="1">IF(AND([1]!Email_TaskV2[[#This Row],[Status]]="ON PROGRESS"),TODAY()-[1]!Email_TaskV2[[#This Row],[Tanggal nodin RFS/RFI]],0)</f>
        <v>#REF!</v>
      </c>
      <c r="AR15" s="47" t="e">
        <f ca="1">IF(AND([1]!Email_TaskV2[[#This Row],[Status]]="ON PROGRESS"),IF(TODAY()-[1]!Email_TaskV2[[#This Row],[Start FUT]]&gt;100,"Testing not started yet",TODAY()-[1]!Email_TaskV2[[#This Row],[Start FUT]]),0)</f>
        <v>#REF!</v>
      </c>
      <c r="AS15" s="47" t="e">
        <f>IF([1]!Email_TaskV2[[#This Row],[Aging_Start_Testing]]="Testing not started yet","Testing not started yet",[1]!Email_TaskV2[[#This Row],[Aging]]-[1]!Email_TaskV2[[#This Row],[Aging_Start_Testing]])</f>
        <v>#REF!</v>
      </c>
      <c r="AT15" s="47" t="e">
        <f ca="1">IF(AND([1]!Email_TaskV2[[#This Row],[Status]]="ON PROGRESS",[1]!Email_TaskV2[[#This Row],[Type]]="RFI"),TODAY()-[1]!Email_TaskV2[[#This Row],[Tanggal nodin RFS/RFI]],0)</f>
        <v>#REF!</v>
      </c>
      <c r="AU15" s="47" t="e">
        <f>IF([1]!Email_TaskV2[[#This Row],[Aging]]&gt;7,"Warning","")</f>
        <v>#REF!</v>
      </c>
      <c r="AV15" s="48"/>
      <c r="AW15" s="48"/>
      <c r="AX15" s="48"/>
      <c r="AY15" s="16" t="e">
        <f>IF(AND([1]!Email_TaskV2[[#This Row],[Status]]="ON PROGRESS",[1]!Email_TaskV2[[#This Row],[Type]]="RFS"),"YES","")</f>
        <v>#REF!</v>
      </c>
      <c r="AZ15" s="16" t="e">
        <f>IF(AND([1]!Email_TaskV2[[#This Row],[Status]]="ON PROGRESS",[1]!Email_TaskV2[[#This Row],[Type]]="RFI"),"YES","")</f>
        <v>#REF!</v>
      </c>
      <c r="BA15" s="16" t="e">
        <f>IF([1]!Email_TaskV2[[#This Row],[Nomor Nodin RFS/RFI]]="","",DAY([1]!Email_TaskV2[[#This Row],[Tanggal nodin RFS/RFI]]))</f>
        <v>#REF!</v>
      </c>
      <c r="BB15" s="20" t="e">
        <f>IF([1]!Email_TaskV2[[#This Row],[Nomor Nodin RFS/RFI]]="","",TEXT([1]!Email_TaskV2[[#This Row],[Tanggal nodin RFS/RFI]],"MMM"))</f>
        <v>#REF!</v>
      </c>
      <c r="BC15" s="49" t="e">
        <f>IF([1]!Email_TaskV2[[#This Row],[Nodin BO]]="","No","Yes")</f>
        <v>#REF!</v>
      </c>
      <c r="BD15" s="55" t="e">
        <f>YEAR([1]!Email_TaskV2[[#This Row],[Tanggal nodin RFS/RFI]])</f>
        <v>#REF!</v>
      </c>
      <c r="BE15" s="17" t="e">
        <f>IF([1]!Email_TaskV2[[#This Row],[Month]]="",13,MONTH([1]!Email_TaskV2[[#This Row],[Tanggal nodin RFS/RFI]]))</f>
        <v>#REF!</v>
      </c>
    </row>
    <row r="16" spans="1:57" ht="15" customHeight="1" x14ac:dyDescent="0.3">
      <c r="A16" s="51">
        <v>15</v>
      </c>
      <c r="B16" s="32" t="s">
        <v>326</v>
      </c>
      <c r="C16" s="34">
        <v>44930</v>
      </c>
      <c r="D16" s="52" t="s">
        <v>327</v>
      </c>
      <c r="E16" s="32" t="s">
        <v>55</v>
      </c>
      <c r="F16" s="32" t="s">
        <v>90</v>
      </c>
      <c r="G16" s="35">
        <v>44937</v>
      </c>
      <c r="H16" s="35">
        <v>44950</v>
      </c>
      <c r="I16" s="32" t="s">
        <v>328</v>
      </c>
      <c r="J16" s="35">
        <v>44951</v>
      </c>
      <c r="K16" s="37" t="s">
        <v>329</v>
      </c>
      <c r="L16" s="39">
        <f t="shared" si="0"/>
        <v>20</v>
      </c>
      <c r="M16" s="39">
        <f t="shared" si="1"/>
        <v>14</v>
      </c>
      <c r="N16" s="40" t="s">
        <v>133</v>
      </c>
      <c r="O16" s="40" t="s">
        <v>134</v>
      </c>
      <c r="P16" s="40" t="e">
        <f>VLOOKUP([1]!Email_TaskV2[[#This Row],[PIC Dev]],[1]Organization!C:D,2,FALSE)</f>
        <v>#REF!</v>
      </c>
      <c r="Q16" s="52" t="s">
        <v>330</v>
      </c>
      <c r="R16" s="32">
        <v>58</v>
      </c>
      <c r="S16" s="32" t="s">
        <v>57</v>
      </c>
      <c r="T16" s="32" t="s">
        <v>331</v>
      </c>
      <c r="U16" s="37" t="s">
        <v>332</v>
      </c>
      <c r="V16" s="41">
        <v>44917</v>
      </c>
      <c r="W16" s="32" t="s">
        <v>120</v>
      </c>
      <c r="X16" s="32" t="s">
        <v>180</v>
      </c>
      <c r="Y16" s="32" t="s">
        <v>181</v>
      </c>
      <c r="Z16" s="32" t="s">
        <v>58</v>
      </c>
      <c r="AA16" s="32" t="s">
        <v>59</v>
      </c>
      <c r="AB16" s="32" t="s">
        <v>120</v>
      </c>
      <c r="AC16" s="32" t="s">
        <v>71</v>
      </c>
      <c r="AD16" s="53" t="s">
        <v>85</v>
      </c>
      <c r="AE16" s="44" t="s">
        <v>72</v>
      </c>
      <c r="AF16" s="44"/>
      <c r="AG16" s="32"/>
      <c r="AH16" s="32"/>
      <c r="AI16" s="32" t="s">
        <v>62</v>
      </c>
      <c r="AJ16" s="46" t="str">
        <f t="shared" si="2"/>
        <v>(FUT Simulator)</v>
      </c>
      <c r="AK16" s="46"/>
      <c r="AL16" s="46"/>
      <c r="AM16" s="46">
        <v>3</v>
      </c>
      <c r="AN16" s="46"/>
      <c r="AO16" s="46"/>
      <c r="AP16" s="46"/>
      <c r="AQ16" s="47" t="e">
        <f ca="1">IF(AND([1]!Email_TaskV2[[#This Row],[Status]]="ON PROGRESS"),TODAY()-[1]!Email_TaskV2[[#This Row],[Tanggal nodin RFS/RFI]],0)</f>
        <v>#REF!</v>
      </c>
      <c r="AR16" s="47" t="e">
        <f ca="1">IF(AND([1]!Email_TaskV2[[#This Row],[Status]]="ON PROGRESS"),IF(TODAY()-[1]!Email_TaskV2[[#This Row],[Start FUT]]&gt;100,"Testing not started yet",TODAY()-[1]!Email_TaskV2[[#This Row],[Start FUT]]),0)</f>
        <v>#REF!</v>
      </c>
      <c r="AS16" s="47" t="e">
        <f>IF([1]!Email_TaskV2[[#This Row],[Aging_Start_Testing]]="Testing not started yet","Testing not started yet",[1]!Email_TaskV2[[#This Row],[Aging]]-[1]!Email_TaskV2[[#This Row],[Aging_Start_Testing]])</f>
        <v>#REF!</v>
      </c>
      <c r="AT16" s="47" t="e">
        <f ca="1">IF(AND([1]!Email_TaskV2[[#This Row],[Status]]="ON PROGRESS",[1]!Email_TaskV2[[#This Row],[Type]]="RFI"),TODAY()-[1]!Email_TaskV2[[#This Row],[Tanggal nodin RFS/RFI]],0)</f>
        <v>#REF!</v>
      </c>
      <c r="AU16" s="47" t="e">
        <f>IF([1]!Email_TaskV2[[#This Row],[Aging]]&gt;7,"Warning","")</f>
        <v>#REF!</v>
      </c>
      <c r="AV16" s="48"/>
      <c r="AW16" s="48"/>
      <c r="AX16" s="48"/>
      <c r="AY16" s="16" t="e">
        <f>IF(AND([1]!Email_TaskV2[[#This Row],[Status]]="ON PROGRESS",[1]!Email_TaskV2[[#This Row],[Type]]="RFS"),"YES","")</f>
        <v>#REF!</v>
      </c>
      <c r="AZ16" s="16" t="e">
        <f>IF(AND([1]!Email_TaskV2[[#This Row],[Status]]="ON PROGRESS",[1]!Email_TaskV2[[#This Row],[Type]]="RFI"),"YES","")</f>
        <v>#REF!</v>
      </c>
      <c r="BA16" s="16" t="e">
        <f>IF([1]!Email_TaskV2[[#This Row],[Nomor Nodin RFS/RFI]]="","",DAY([1]!Email_TaskV2[[#This Row],[Tanggal nodin RFS/RFI]]))</f>
        <v>#REF!</v>
      </c>
      <c r="BB16" s="20" t="e">
        <f>IF([1]!Email_TaskV2[[#This Row],[Nomor Nodin RFS/RFI]]="","",TEXT([1]!Email_TaskV2[[#This Row],[Tanggal nodin RFS/RFI]],"MMM"))</f>
        <v>#REF!</v>
      </c>
      <c r="BC16" s="49" t="e">
        <f>IF([1]!Email_TaskV2[[#This Row],[Nodin BO]]="","No","Yes")</f>
        <v>#REF!</v>
      </c>
      <c r="BD16" s="55" t="e">
        <f>YEAR([1]!Email_TaskV2[[#This Row],[Tanggal nodin RFS/RFI]])</f>
        <v>#REF!</v>
      </c>
      <c r="BE16" s="17" t="e">
        <f>IF([1]!Email_TaskV2[[#This Row],[Month]]="",13,MONTH([1]!Email_TaskV2[[#This Row],[Tanggal nodin RFS/RFI]]))</f>
        <v>#REF!</v>
      </c>
    </row>
    <row r="17" spans="1:57" ht="15" customHeight="1" x14ac:dyDescent="0.3">
      <c r="A17" s="51">
        <v>16</v>
      </c>
      <c r="B17" s="32" t="s">
        <v>333</v>
      </c>
      <c r="C17" s="34">
        <v>44931</v>
      </c>
      <c r="D17" s="52" t="s">
        <v>334</v>
      </c>
      <c r="E17" s="61" t="s">
        <v>79</v>
      </c>
      <c r="F17" s="61" t="s">
        <v>80</v>
      </c>
      <c r="G17" s="35">
        <v>44918</v>
      </c>
      <c r="H17" s="35">
        <v>44951</v>
      </c>
      <c r="I17" s="32"/>
      <c r="J17" s="35"/>
      <c r="K17" s="32"/>
      <c r="L17" s="44"/>
      <c r="M17" s="40"/>
      <c r="N17" s="40" t="s">
        <v>138</v>
      </c>
      <c r="O17" s="40" t="s">
        <v>104</v>
      </c>
      <c r="P17" s="40" t="e">
        <f>VLOOKUP([1]!Email_TaskV2[[#This Row],[PIC Dev]],[1]Organization!C:D,2,FALSE)</f>
        <v>#REF!</v>
      </c>
      <c r="Q17" s="52" t="s">
        <v>335</v>
      </c>
      <c r="R17" s="32"/>
      <c r="S17" s="32" t="s">
        <v>57</v>
      </c>
      <c r="T17" s="32" t="s">
        <v>227</v>
      </c>
      <c r="U17" s="37" t="s">
        <v>336</v>
      </c>
      <c r="V17" s="41">
        <v>44663</v>
      </c>
      <c r="W17" s="32" t="s">
        <v>166</v>
      </c>
      <c r="X17" s="32" t="s">
        <v>172</v>
      </c>
      <c r="Y17" s="32" t="s">
        <v>173</v>
      </c>
      <c r="Z17" s="32" t="s">
        <v>58</v>
      </c>
      <c r="AA17" s="32" t="s">
        <v>59</v>
      </c>
      <c r="AB17" s="32" t="s">
        <v>94</v>
      </c>
      <c r="AC17" s="43" t="s">
        <v>84</v>
      </c>
      <c r="AD17" s="53" t="s">
        <v>85</v>
      </c>
      <c r="AE17" s="44"/>
      <c r="AF17" s="44"/>
      <c r="AG17" s="32"/>
      <c r="AH17" s="32"/>
      <c r="AI17" s="61" t="s">
        <v>64</v>
      </c>
      <c r="AJ17" s="126" t="str">
        <f t="shared" si="2"/>
        <v/>
      </c>
      <c r="AK17" s="46"/>
      <c r="AL17" s="46"/>
      <c r="AM17" s="46"/>
      <c r="AN17" s="46"/>
      <c r="AO17" s="46"/>
      <c r="AP17" s="46"/>
      <c r="AQ17" s="47" t="e">
        <f ca="1">IF(AND([1]!Email_TaskV2[[#This Row],[Status]]="ON PROGRESS"),TODAY()-[1]!Email_TaskV2[[#This Row],[Tanggal nodin RFS/RFI]],0)</f>
        <v>#REF!</v>
      </c>
      <c r="AR17" s="47" t="e">
        <f ca="1">IF(AND([1]!Email_TaskV2[[#This Row],[Status]]="ON PROGRESS"),IF(TODAY()-[1]!Email_TaskV2[[#This Row],[Start FUT]]&gt;100,"Testing not started yet",TODAY()-[1]!Email_TaskV2[[#This Row],[Start FUT]]),0)</f>
        <v>#REF!</v>
      </c>
      <c r="AS17" s="47" t="e">
        <f>IF([1]!Email_TaskV2[[#This Row],[Aging_Start_Testing]]="Testing not started yet","Testing not started yet",[1]!Email_TaskV2[[#This Row],[Aging]]-[1]!Email_TaskV2[[#This Row],[Aging_Start_Testing]])</f>
        <v>#REF!</v>
      </c>
      <c r="AT17" s="47" t="e">
        <f ca="1">IF(AND([1]!Email_TaskV2[[#This Row],[Status]]="ON PROGRESS",[1]!Email_TaskV2[[#This Row],[Type]]="RFI"),TODAY()-[1]!Email_TaskV2[[#This Row],[Tanggal nodin RFS/RFI]],0)</f>
        <v>#REF!</v>
      </c>
      <c r="AU17" s="47" t="e">
        <f>IF([1]!Email_TaskV2[[#This Row],[Aging]]&gt;7,"Warning","")</f>
        <v>#REF!</v>
      </c>
      <c r="AV17" s="48"/>
      <c r="AW17" s="48"/>
      <c r="AX17" s="48"/>
      <c r="AY17" s="16" t="e">
        <f>IF(AND([1]!Email_TaskV2[[#This Row],[Status]]="ON PROGRESS",[1]!Email_TaskV2[[#This Row],[Type]]="RFS"),"YES","")</f>
        <v>#REF!</v>
      </c>
      <c r="AZ17" s="16" t="e">
        <f>IF(AND([1]!Email_TaskV2[[#This Row],[Status]]="ON PROGRESS",[1]!Email_TaskV2[[#This Row],[Type]]="RFI"),"YES","")</f>
        <v>#REF!</v>
      </c>
      <c r="BA17" s="16" t="e">
        <f>IF([1]!Email_TaskV2[[#This Row],[Nomor Nodin RFS/RFI]]="","",DAY([1]!Email_TaskV2[[#This Row],[Tanggal nodin RFS/RFI]]))</f>
        <v>#REF!</v>
      </c>
      <c r="BB17" s="20" t="e">
        <f>IF([1]!Email_TaskV2[[#This Row],[Nomor Nodin RFS/RFI]]="","",TEXT([1]!Email_TaskV2[[#This Row],[Tanggal nodin RFS/RFI]],"MMM"))</f>
        <v>#REF!</v>
      </c>
      <c r="BC17" s="49" t="e">
        <f>IF([1]!Email_TaskV2[[#This Row],[Nodin BO]]="","No","Yes")</f>
        <v>#REF!</v>
      </c>
      <c r="BD17" s="55" t="e">
        <f>YEAR([1]!Email_TaskV2[[#This Row],[Tanggal nodin RFS/RFI]])</f>
        <v>#REF!</v>
      </c>
      <c r="BE17" s="17" t="e">
        <f>IF([1]!Email_TaskV2[[#This Row],[Month]]="",13,MONTH([1]!Email_TaskV2[[#This Row],[Tanggal nodin RFS/RFI]]))</f>
        <v>#REF!</v>
      </c>
    </row>
    <row r="18" spans="1:57" ht="15" customHeight="1" x14ac:dyDescent="0.3">
      <c r="A18" s="51">
        <v>17</v>
      </c>
      <c r="B18" s="32" t="s">
        <v>337</v>
      </c>
      <c r="C18" s="34">
        <v>44931</v>
      </c>
      <c r="D18" s="52" t="s">
        <v>338</v>
      </c>
      <c r="E18" s="61" t="s">
        <v>79</v>
      </c>
      <c r="F18" s="61" t="s">
        <v>80</v>
      </c>
      <c r="G18" s="35">
        <v>44931</v>
      </c>
      <c r="H18" s="35">
        <v>44949</v>
      </c>
      <c r="I18" s="32"/>
      <c r="J18" s="35"/>
      <c r="K18" s="32"/>
      <c r="L18" s="44"/>
      <c r="M18" s="40"/>
      <c r="N18" s="40" t="s">
        <v>138</v>
      </c>
      <c r="O18" s="40" t="s">
        <v>104</v>
      </c>
      <c r="P18" s="40" t="e">
        <f>VLOOKUP([1]!Email_TaskV2[[#This Row],[PIC Dev]],[1]Organization!C:D,2,FALSE)</f>
        <v>#REF!</v>
      </c>
      <c r="Q18" s="40" t="s">
        <v>339</v>
      </c>
      <c r="R18" s="32"/>
      <c r="S18" s="32" t="s">
        <v>57</v>
      </c>
      <c r="T18" s="32" t="s">
        <v>227</v>
      </c>
      <c r="U18" s="37" t="s">
        <v>336</v>
      </c>
      <c r="V18" s="41">
        <v>44663</v>
      </c>
      <c r="W18" s="32" t="s">
        <v>166</v>
      </c>
      <c r="X18" s="32" t="s">
        <v>172</v>
      </c>
      <c r="Y18" s="32" t="s">
        <v>173</v>
      </c>
      <c r="Z18" s="32" t="s">
        <v>58</v>
      </c>
      <c r="AA18" s="32" t="s">
        <v>59</v>
      </c>
      <c r="AB18" s="32" t="s">
        <v>94</v>
      </c>
      <c r="AC18" s="43" t="s">
        <v>84</v>
      </c>
      <c r="AD18" s="53" t="s">
        <v>72</v>
      </c>
      <c r="AE18" s="44"/>
      <c r="AF18" s="44"/>
      <c r="AG18" s="32"/>
      <c r="AH18" s="32"/>
      <c r="AI18" s="61" t="s">
        <v>64</v>
      </c>
      <c r="AJ18" s="126" t="str">
        <f t="shared" si="2"/>
        <v/>
      </c>
      <c r="AK18" s="46"/>
      <c r="AL18" s="46"/>
      <c r="AM18" s="46"/>
      <c r="AN18" s="46"/>
      <c r="AO18" s="46"/>
      <c r="AP18" s="46"/>
      <c r="AQ18" s="47" t="e">
        <f ca="1">IF(AND([1]!Email_TaskV2[[#This Row],[Status]]="ON PROGRESS"),TODAY()-[1]!Email_TaskV2[[#This Row],[Tanggal nodin RFS/RFI]],0)</f>
        <v>#REF!</v>
      </c>
      <c r="AR18" s="47" t="e">
        <f ca="1">IF(AND([1]!Email_TaskV2[[#This Row],[Status]]="ON PROGRESS"),IF(TODAY()-[1]!Email_TaskV2[[#This Row],[Start FUT]]&gt;100,"Testing not started yet",TODAY()-[1]!Email_TaskV2[[#This Row],[Start FUT]]),0)</f>
        <v>#REF!</v>
      </c>
      <c r="AS18" s="47" t="e">
        <f>IF([1]!Email_TaskV2[[#This Row],[Aging_Start_Testing]]="Testing not started yet","Testing not started yet",[1]!Email_TaskV2[[#This Row],[Aging]]-[1]!Email_TaskV2[[#This Row],[Aging_Start_Testing]])</f>
        <v>#REF!</v>
      </c>
      <c r="AT18" s="47" t="e">
        <f ca="1">IF(AND([1]!Email_TaskV2[[#This Row],[Status]]="ON PROGRESS",[1]!Email_TaskV2[[#This Row],[Type]]="RFI"),TODAY()-[1]!Email_TaskV2[[#This Row],[Tanggal nodin RFS/RFI]],0)</f>
        <v>#REF!</v>
      </c>
      <c r="AU18" s="47" t="e">
        <f>IF([1]!Email_TaskV2[[#This Row],[Aging]]&gt;7,"Warning","")</f>
        <v>#REF!</v>
      </c>
      <c r="AV18" s="48"/>
      <c r="AW18" s="48"/>
      <c r="AX18" s="48"/>
      <c r="AY18" s="16" t="e">
        <f>IF(AND([1]!Email_TaskV2[[#This Row],[Status]]="ON PROGRESS",[1]!Email_TaskV2[[#This Row],[Type]]="RFS"),"YES","")</f>
        <v>#REF!</v>
      </c>
      <c r="AZ18" s="16" t="e">
        <f>IF(AND([1]!Email_TaskV2[[#This Row],[Status]]="ON PROGRESS",[1]!Email_TaskV2[[#This Row],[Type]]="RFI"),"YES","")</f>
        <v>#REF!</v>
      </c>
      <c r="BA18" s="16" t="e">
        <f>IF([1]!Email_TaskV2[[#This Row],[Nomor Nodin RFS/RFI]]="","",DAY([1]!Email_TaskV2[[#This Row],[Tanggal nodin RFS/RFI]]))</f>
        <v>#REF!</v>
      </c>
      <c r="BB18" s="20" t="e">
        <f>IF([1]!Email_TaskV2[[#This Row],[Nomor Nodin RFS/RFI]]="","",TEXT([1]!Email_TaskV2[[#This Row],[Tanggal nodin RFS/RFI]],"MMM"))</f>
        <v>#REF!</v>
      </c>
      <c r="BC18" s="49" t="e">
        <f>IF([1]!Email_TaskV2[[#This Row],[Nodin BO]]="","No","Yes")</f>
        <v>#REF!</v>
      </c>
      <c r="BD18" s="55" t="e">
        <f>YEAR([1]!Email_TaskV2[[#This Row],[Tanggal nodin RFS/RFI]])</f>
        <v>#REF!</v>
      </c>
      <c r="BE18" s="17" t="e">
        <f>IF([1]!Email_TaskV2[[#This Row],[Month]]="",13,MONTH([1]!Email_TaskV2[[#This Row],[Tanggal nodin RFS/RFI]]))</f>
        <v>#REF!</v>
      </c>
    </row>
    <row r="19" spans="1:57" ht="12.75" customHeight="1" x14ac:dyDescent="0.3">
      <c r="A19" s="51">
        <v>18</v>
      </c>
      <c r="B19" s="32" t="s">
        <v>340</v>
      </c>
      <c r="C19" s="34">
        <v>44931</v>
      </c>
      <c r="D19" s="52" t="s">
        <v>341</v>
      </c>
      <c r="E19" s="32" t="s">
        <v>55</v>
      </c>
      <c r="F19" s="32" t="s">
        <v>78</v>
      </c>
      <c r="G19" s="35">
        <v>44935</v>
      </c>
      <c r="H19" s="35">
        <v>44937</v>
      </c>
      <c r="I19" s="32" t="s">
        <v>342</v>
      </c>
      <c r="J19" s="35">
        <v>44938</v>
      </c>
      <c r="K19" s="37" t="s">
        <v>343</v>
      </c>
      <c r="L19" s="39">
        <f t="shared" ref="L19:L28" si="3">H19-C19</f>
        <v>6</v>
      </c>
      <c r="M19" s="39">
        <f t="shared" ref="M19:M28" si="4">J19-G19</f>
        <v>3</v>
      </c>
      <c r="N19" s="40" t="s">
        <v>127</v>
      </c>
      <c r="O19" s="40" t="s">
        <v>56</v>
      </c>
      <c r="P19" s="40" t="e">
        <f>VLOOKUP([1]!Email_TaskV2[[#This Row],[PIC Dev]],[1]Organization!C:D,2,FALSE)</f>
        <v>#REF!</v>
      </c>
      <c r="Q19" s="40"/>
      <c r="R19" s="32">
        <v>110</v>
      </c>
      <c r="S19" s="32" t="s">
        <v>75</v>
      </c>
      <c r="T19" s="32" t="s">
        <v>344</v>
      </c>
      <c r="U19" s="32" t="s">
        <v>345</v>
      </c>
      <c r="V19" s="41">
        <v>44930</v>
      </c>
      <c r="W19" s="32" t="s">
        <v>165</v>
      </c>
      <c r="X19" s="32" t="s">
        <v>193</v>
      </c>
      <c r="Y19" s="32" t="s">
        <v>155</v>
      </c>
      <c r="Z19" s="32" t="s">
        <v>58</v>
      </c>
      <c r="AA19" s="32" t="s">
        <v>59</v>
      </c>
      <c r="AB19" s="32" t="s">
        <v>60</v>
      </c>
      <c r="AC19" s="32" t="s">
        <v>61</v>
      </c>
      <c r="AD19" s="53" t="s">
        <v>103</v>
      </c>
      <c r="AE19" s="44"/>
      <c r="AF19" s="44"/>
      <c r="AG19" s="32"/>
      <c r="AH19" s="32"/>
      <c r="AI19" s="32" t="s">
        <v>64</v>
      </c>
      <c r="AJ19" s="46" t="str">
        <f t="shared" si="2"/>
        <v/>
      </c>
      <c r="AK19" s="46"/>
      <c r="AL19" s="46"/>
      <c r="AM19" s="46"/>
      <c r="AN19" s="46"/>
      <c r="AO19" s="46"/>
      <c r="AP19" s="46"/>
      <c r="AQ19" s="47" t="e">
        <f ca="1">IF(AND([1]!Email_TaskV2[[#This Row],[Status]]="ON PROGRESS"),TODAY()-[1]!Email_TaskV2[[#This Row],[Tanggal nodin RFS/RFI]],0)</f>
        <v>#REF!</v>
      </c>
      <c r="AR19" s="47" t="e">
        <f ca="1">IF(AND([1]!Email_TaskV2[[#This Row],[Status]]="ON PROGRESS"),IF(TODAY()-[1]!Email_TaskV2[[#This Row],[Start FUT]]&gt;100,"Testing not started yet",TODAY()-[1]!Email_TaskV2[[#This Row],[Start FUT]]),0)</f>
        <v>#REF!</v>
      </c>
      <c r="AS19" s="47" t="e">
        <f>IF([1]!Email_TaskV2[[#This Row],[Aging_Start_Testing]]="Testing not started yet","Testing not started yet",[1]!Email_TaskV2[[#This Row],[Aging]]-[1]!Email_TaskV2[[#This Row],[Aging_Start_Testing]])</f>
        <v>#REF!</v>
      </c>
      <c r="AT19" s="47" t="e">
        <f ca="1">IF(AND([1]!Email_TaskV2[[#This Row],[Status]]="ON PROGRESS",[1]!Email_TaskV2[[#This Row],[Type]]="RFI"),TODAY()-[1]!Email_TaskV2[[#This Row],[Tanggal nodin RFS/RFI]],0)</f>
        <v>#REF!</v>
      </c>
      <c r="AU19" s="47" t="e">
        <f>IF([1]!Email_TaskV2[[#This Row],[Aging]]&gt;7,"Warning","")</f>
        <v>#REF!</v>
      </c>
      <c r="AV19" s="127"/>
      <c r="AW19" s="127"/>
      <c r="AX19" s="127"/>
      <c r="AY19" s="16" t="e">
        <f>IF(AND([1]!Email_TaskV2[[#This Row],[Status]]="ON PROGRESS",[1]!Email_TaskV2[[#This Row],[Type]]="RFS"),"YES","")</f>
        <v>#REF!</v>
      </c>
      <c r="AZ19" s="127" t="e">
        <f>IF(AND([1]!Email_TaskV2[[#This Row],[Status]]="ON PROGRESS",[1]!Email_TaskV2[[#This Row],[Type]]="RFI"),"YES","")</f>
        <v>#REF!</v>
      </c>
      <c r="BA19" s="16" t="e">
        <f>IF([1]!Email_TaskV2[[#This Row],[Nomor Nodin RFS/RFI]]="","",DAY([1]!Email_TaskV2[[#This Row],[Tanggal nodin RFS/RFI]]))</f>
        <v>#REF!</v>
      </c>
      <c r="BB19" s="20" t="e">
        <f>IF([1]!Email_TaskV2[[#This Row],[Nomor Nodin RFS/RFI]]="","",TEXT([1]!Email_TaskV2[[#This Row],[Tanggal nodin RFS/RFI]],"MMM"))</f>
        <v>#REF!</v>
      </c>
      <c r="BC19" s="128" t="e">
        <f>IF([1]!Email_TaskV2[[#This Row],[Nodin BO]]="","No","Yes")</f>
        <v>#REF!</v>
      </c>
      <c r="BD19" s="55" t="e">
        <f>YEAR([1]!Email_TaskV2[[#This Row],[Tanggal nodin RFS/RFI]])</f>
        <v>#REF!</v>
      </c>
      <c r="BE19" s="17" t="e">
        <f>IF([1]!Email_TaskV2[[#This Row],[Month]]="",13,MONTH([1]!Email_TaskV2[[#This Row],[Tanggal nodin RFS/RFI]]))</f>
        <v>#REF!</v>
      </c>
    </row>
    <row r="20" spans="1:57" ht="15" customHeight="1" x14ac:dyDescent="0.3">
      <c r="A20" s="51">
        <v>19</v>
      </c>
      <c r="B20" s="32" t="s">
        <v>346</v>
      </c>
      <c r="C20" s="34">
        <v>44931</v>
      </c>
      <c r="D20" s="40" t="s">
        <v>347</v>
      </c>
      <c r="E20" s="32" t="s">
        <v>55</v>
      </c>
      <c r="F20" s="32" t="s">
        <v>78</v>
      </c>
      <c r="G20" s="35">
        <v>44935</v>
      </c>
      <c r="H20" s="35">
        <v>44942</v>
      </c>
      <c r="I20" s="32" t="s">
        <v>348</v>
      </c>
      <c r="J20" s="35">
        <v>44943</v>
      </c>
      <c r="K20" s="37" t="s">
        <v>349</v>
      </c>
      <c r="L20" s="39">
        <f t="shared" si="3"/>
        <v>11</v>
      </c>
      <c r="M20" s="39">
        <f t="shared" si="4"/>
        <v>8</v>
      </c>
      <c r="N20" s="40" t="s">
        <v>127</v>
      </c>
      <c r="O20" s="40" t="s">
        <v>56</v>
      </c>
      <c r="P20" s="40" t="e">
        <f>VLOOKUP([1]!Email_TaskV2[[#This Row],[PIC Dev]],[1]Organization!C:D,2,FALSE)</f>
        <v>#REF!</v>
      </c>
      <c r="Q20" s="40"/>
      <c r="R20" s="32">
        <v>70</v>
      </c>
      <c r="S20" s="32" t="s">
        <v>75</v>
      </c>
      <c r="T20" s="32" t="s">
        <v>151</v>
      </c>
      <c r="U20" s="37" t="s">
        <v>350</v>
      </c>
      <c r="V20" s="41">
        <v>44862</v>
      </c>
      <c r="W20" s="32"/>
      <c r="X20" s="32" t="s">
        <v>193</v>
      </c>
      <c r="Y20" s="32" t="s">
        <v>155</v>
      </c>
      <c r="Z20" s="32" t="s">
        <v>58</v>
      </c>
      <c r="AA20" s="32" t="s">
        <v>59</v>
      </c>
      <c r="AB20" s="32" t="s">
        <v>60</v>
      </c>
      <c r="AC20" s="32" t="s">
        <v>71</v>
      </c>
      <c r="AD20" s="53" t="s">
        <v>106</v>
      </c>
      <c r="AE20" s="44"/>
      <c r="AF20" s="44"/>
      <c r="AG20" s="32"/>
      <c r="AH20" s="32"/>
      <c r="AI20" s="32" t="s">
        <v>64</v>
      </c>
      <c r="AJ20" s="46" t="str">
        <f t="shared" si="2"/>
        <v/>
      </c>
      <c r="AK20" s="46"/>
      <c r="AL20" s="46"/>
      <c r="AM20" s="46"/>
      <c r="AN20" s="46"/>
      <c r="AO20" s="46"/>
      <c r="AP20" s="46"/>
      <c r="AQ20" s="47" t="e">
        <f ca="1">IF(AND([1]!Email_TaskV2[[#This Row],[Status]]="ON PROGRESS"),TODAY()-[1]!Email_TaskV2[[#This Row],[Tanggal nodin RFS/RFI]],0)</f>
        <v>#REF!</v>
      </c>
      <c r="AR20" s="47" t="e">
        <f ca="1">IF(AND([1]!Email_TaskV2[[#This Row],[Status]]="ON PROGRESS"),IF(TODAY()-[1]!Email_TaskV2[[#This Row],[Start FUT]]&gt;100,"Testing not started yet",TODAY()-[1]!Email_TaskV2[[#This Row],[Start FUT]]),0)</f>
        <v>#REF!</v>
      </c>
      <c r="AS20" s="47" t="e">
        <f>IF([1]!Email_TaskV2[[#This Row],[Aging_Start_Testing]]="Testing not started yet","Testing not started yet",[1]!Email_TaskV2[[#This Row],[Aging]]-[1]!Email_TaskV2[[#This Row],[Aging_Start_Testing]])</f>
        <v>#REF!</v>
      </c>
      <c r="AT20" s="47" t="e">
        <f ca="1">IF(AND([1]!Email_TaskV2[[#This Row],[Status]]="ON PROGRESS",[1]!Email_TaskV2[[#This Row],[Type]]="RFI"),TODAY()-[1]!Email_TaskV2[[#This Row],[Tanggal nodin RFS/RFI]],0)</f>
        <v>#REF!</v>
      </c>
      <c r="AU20" s="47" t="e">
        <f>IF([1]!Email_TaskV2[[#This Row],[Aging]]&gt;7,"Warning","")</f>
        <v>#REF!</v>
      </c>
      <c r="AV20" s="127"/>
      <c r="AW20" s="127"/>
      <c r="AX20" s="127"/>
      <c r="AY20" s="48" t="e">
        <f>IF(AND([1]!Email_TaskV2[[#This Row],[Status]]="ON PROGRESS",[1]!Email_TaskV2[[#This Row],[Type]]="RFS"),"YES","")</f>
        <v>#REF!</v>
      </c>
      <c r="AZ20" s="127" t="e">
        <f>IF(AND([1]!Email_TaskV2[[#This Row],[Status]]="ON PROGRESS",[1]!Email_TaskV2[[#This Row],[Type]]="RFI"),"YES","")</f>
        <v>#REF!</v>
      </c>
      <c r="BA20" s="48" t="e">
        <f>IF([1]!Email_TaskV2[[#This Row],[Nomor Nodin RFS/RFI]]="","",DAY([1]!Email_TaskV2[[#This Row],[Tanggal nodin RFS/RFI]]))</f>
        <v>#REF!</v>
      </c>
      <c r="BB20" s="54" t="e">
        <f>IF([1]!Email_TaskV2[[#This Row],[Nomor Nodin RFS/RFI]]="","",TEXT([1]!Email_TaskV2[[#This Row],[Tanggal nodin RFS/RFI]],"MMM"))</f>
        <v>#REF!</v>
      </c>
      <c r="BC20" s="128" t="e">
        <f>IF([1]!Email_TaskV2[[#This Row],[Nodin BO]]="","No","Yes")</f>
        <v>#REF!</v>
      </c>
      <c r="BD20" s="55" t="e">
        <f>YEAR([1]!Email_TaskV2[[#This Row],[Tanggal nodin RFS/RFI]])</f>
        <v>#REF!</v>
      </c>
      <c r="BE20" s="56" t="e">
        <f>IF([1]!Email_TaskV2[[#This Row],[Month]]="",13,MONTH([1]!Email_TaskV2[[#This Row],[Tanggal nodin RFS/RFI]]))</f>
        <v>#REF!</v>
      </c>
    </row>
    <row r="21" spans="1:57" ht="15" customHeight="1" x14ac:dyDescent="0.3">
      <c r="A21" s="51">
        <v>20</v>
      </c>
      <c r="B21" s="32" t="s">
        <v>351</v>
      </c>
      <c r="C21" s="34">
        <v>44935</v>
      </c>
      <c r="D21" s="52" t="s">
        <v>352</v>
      </c>
      <c r="E21" s="32" t="s">
        <v>55</v>
      </c>
      <c r="F21" s="32" t="s">
        <v>78</v>
      </c>
      <c r="G21" s="35">
        <v>44937</v>
      </c>
      <c r="H21" s="35">
        <v>44948</v>
      </c>
      <c r="I21" s="32" t="s">
        <v>353</v>
      </c>
      <c r="J21" s="35">
        <v>44949</v>
      </c>
      <c r="K21" s="37" t="s">
        <v>354</v>
      </c>
      <c r="L21" s="39">
        <f t="shared" si="3"/>
        <v>13</v>
      </c>
      <c r="M21" s="39">
        <f t="shared" si="4"/>
        <v>12</v>
      </c>
      <c r="N21" s="40" t="s">
        <v>114</v>
      </c>
      <c r="O21" s="40" t="s">
        <v>115</v>
      </c>
      <c r="P21" s="40" t="e">
        <f>VLOOKUP([1]!Email_TaskV2[[#This Row],[PIC Dev]],[1]Organization!C:D,2,FALSE)</f>
        <v>#REF!</v>
      </c>
      <c r="Q21" s="40"/>
      <c r="R21" s="32">
        <v>170</v>
      </c>
      <c r="S21" s="32" t="s">
        <v>75</v>
      </c>
      <c r="T21" s="32" t="s">
        <v>355</v>
      </c>
      <c r="U21" s="37" t="s">
        <v>213</v>
      </c>
      <c r="V21" s="62">
        <v>44894</v>
      </c>
      <c r="W21" s="32" t="s">
        <v>153</v>
      </c>
      <c r="X21" s="32" t="s">
        <v>159</v>
      </c>
      <c r="Y21" s="32" t="s">
        <v>154</v>
      </c>
      <c r="Z21" s="32" t="s">
        <v>58</v>
      </c>
      <c r="AA21" s="32" t="s">
        <v>59</v>
      </c>
      <c r="AB21" s="32" t="s">
        <v>118</v>
      </c>
      <c r="AC21" s="32" t="s">
        <v>61</v>
      </c>
      <c r="AD21" s="53" t="s">
        <v>93</v>
      </c>
      <c r="AE21" s="44"/>
      <c r="AF21" s="44"/>
      <c r="AG21" s="32"/>
      <c r="AH21" s="32"/>
      <c r="AI21" s="32" t="s">
        <v>62</v>
      </c>
      <c r="AJ21" s="46" t="str">
        <f t="shared" si="2"/>
        <v>(Sigos Automation)</v>
      </c>
      <c r="AK21" s="46">
        <v>1</v>
      </c>
      <c r="AL21" s="46"/>
      <c r="AM21" s="46"/>
      <c r="AN21" s="46"/>
      <c r="AO21" s="46"/>
      <c r="AP21" s="46"/>
      <c r="AQ21" s="47" t="e">
        <f ca="1">IF(AND([1]!Email_TaskV2[[#This Row],[Status]]="ON PROGRESS"),TODAY()-[1]!Email_TaskV2[[#This Row],[Tanggal nodin RFS/RFI]],0)</f>
        <v>#REF!</v>
      </c>
      <c r="AR21" s="47" t="e">
        <f ca="1">IF(AND([1]!Email_TaskV2[[#This Row],[Status]]="ON PROGRESS"),IF(TODAY()-[1]!Email_TaskV2[[#This Row],[Start FUT]]&gt;100,"Testing not started yet",TODAY()-[1]!Email_TaskV2[[#This Row],[Start FUT]]),0)</f>
        <v>#REF!</v>
      </c>
      <c r="AS21" s="47" t="e">
        <f>IF([1]!Email_TaskV2[[#This Row],[Aging_Start_Testing]]="Testing not started yet","Testing not started yet",[1]!Email_TaskV2[[#This Row],[Aging]]-[1]!Email_TaskV2[[#This Row],[Aging_Start_Testing]])</f>
        <v>#REF!</v>
      </c>
      <c r="AT21" s="47" t="e">
        <f ca="1">IF(AND([1]!Email_TaskV2[[#This Row],[Status]]="ON PROGRESS",[1]!Email_TaskV2[[#This Row],[Type]]="RFI"),TODAY()-[1]!Email_TaskV2[[#This Row],[Tanggal nodin RFS/RFI]],0)</f>
        <v>#REF!</v>
      </c>
      <c r="AU21" s="47" t="e">
        <f>IF([1]!Email_TaskV2[[#This Row],[Aging]]&gt;7,"Warning","")</f>
        <v>#REF!</v>
      </c>
      <c r="AV21" s="48"/>
      <c r="AW21" s="48"/>
      <c r="AX21" s="48"/>
      <c r="AY21" s="48" t="e">
        <f>IF(AND([1]!Email_TaskV2[[#This Row],[Status]]="ON PROGRESS",[1]!Email_TaskV2[[#This Row],[Type]]="RFS"),"YES","")</f>
        <v>#REF!</v>
      </c>
      <c r="AZ21" s="16" t="e">
        <f>IF(AND([1]!Email_TaskV2[[#This Row],[Status]]="ON PROGRESS",[1]!Email_TaskV2[[#This Row],[Type]]="RFI"),"YES","")</f>
        <v>#REF!</v>
      </c>
      <c r="BA21" s="48" t="e">
        <f>IF([1]!Email_TaskV2[[#This Row],[Nomor Nodin RFS/RFI]]="","",DAY([1]!Email_TaskV2[[#This Row],[Tanggal nodin RFS/RFI]]))</f>
        <v>#REF!</v>
      </c>
      <c r="BB21" s="54" t="e">
        <f>IF([1]!Email_TaskV2[[#This Row],[Nomor Nodin RFS/RFI]]="","",TEXT([1]!Email_TaskV2[[#This Row],[Tanggal nodin RFS/RFI]],"MMM"))</f>
        <v>#REF!</v>
      </c>
      <c r="BC21" s="49" t="e">
        <f>IF([1]!Email_TaskV2[[#This Row],[Nodin BO]]="","No","Yes")</f>
        <v>#REF!</v>
      </c>
      <c r="BD21" s="50" t="e">
        <f>YEAR([1]!Email_TaskV2[[#This Row],[Tanggal nodin RFS/RFI]])</f>
        <v>#REF!</v>
      </c>
      <c r="BE21" s="56" t="e">
        <f>IF([1]!Email_TaskV2[[#This Row],[Month]]="",13,MONTH([1]!Email_TaskV2[[#This Row],[Tanggal nodin RFS/RFI]]))</f>
        <v>#REF!</v>
      </c>
    </row>
    <row r="22" spans="1:57" ht="15" customHeight="1" x14ac:dyDescent="0.3">
      <c r="A22" s="51">
        <v>21</v>
      </c>
      <c r="B22" s="32" t="s">
        <v>356</v>
      </c>
      <c r="C22" s="34">
        <v>44935</v>
      </c>
      <c r="D22" s="40" t="s">
        <v>357</v>
      </c>
      <c r="E22" s="32" t="s">
        <v>55</v>
      </c>
      <c r="F22" s="32" t="s">
        <v>90</v>
      </c>
      <c r="G22" s="35">
        <v>44936</v>
      </c>
      <c r="H22" s="35">
        <v>44938</v>
      </c>
      <c r="I22" s="32" t="s">
        <v>358</v>
      </c>
      <c r="J22" s="35">
        <v>44938</v>
      </c>
      <c r="K22" s="37" t="s">
        <v>359</v>
      </c>
      <c r="L22" s="39">
        <f t="shared" si="3"/>
        <v>3</v>
      </c>
      <c r="M22" s="39">
        <f t="shared" si="4"/>
        <v>2</v>
      </c>
      <c r="N22" s="53" t="s">
        <v>99</v>
      </c>
      <c r="O22" s="40" t="s">
        <v>100</v>
      </c>
      <c r="P22" s="40" t="e">
        <f>VLOOKUP([1]!Email_TaskV2[[#This Row],[PIC Dev]],[1]Organization!C:D,2,FALSE)</f>
        <v>#REF!</v>
      </c>
      <c r="Q22" s="52" t="s">
        <v>360</v>
      </c>
      <c r="R22" s="32">
        <v>186</v>
      </c>
      <c r="S22" s="32" t="s">
        <v>57</v>
      </c>
      <c r="T22" s="32" t="s">
        <v>361</v>
      </c>
      <c r="U22" s="37" t="s">
        <v>362</v>
      </c>
      <c r="V22" s="41">
        <v>44924</v>
      </c>
      <c r="W22" s="32" t="s">
        <v>166</v>
      </c>
      <c r="X22" s="32" t="s">
        <v>172</v>
      </c>
      <c r="Y22" s="32" t="s">
        <v>173</v>
      </c>
      <c r="Z22" s="32" t="s">
        <v>58</v>
      </c>
      <c r="AA22" s="32" t="s">
        <v>59</v>
      </c>
      <c r="AB22" s="32" t="s">
        <v>60</v>
      </c>
      <c r="AC22" s="43" t="s">
        <v>84</v>
      </c>
      <c r="AD22" s="53" t="s">
        <v>72</v>
      </c>
      <c r="AE22" s="44" t="s">
        <v>85</v>
      </c>
      <c r="AF22" s="44"/>
      <c r="AG22" s="32"/>
      <c r="AH22" s="32"/>
      <c r="AI22" s="32" t="s">
        <v>64</v>
      </c>
      <c r="AJ22" s="46" t="str">
        <f t="shared" si="2"/>
        <v/>
      </c>
      <c r="AK22" s="46"/>
      <c r="AL22" s="46"/>
      <c r="AM22" s="46"/>
      <c r="AN22" s="46"/>
      <c r="AO22" s="46"/>
      <c r="AP22" s="46"/>
      <c r="AQ22" s="47" t="e">
        <f ca="1">IF(AND([1]!Email_TaskV2[[#This Row],[Status]]="ON PROGRESS"),TODAY()-[1]!Email_TaskV2[[#This Row],[Tanggal nodin RFS/RFI]],0)</f>
        <v>#REF!</v>
      </c>
      <c r="AR22" s="47" t="e">
        <f ca="1">IF(AND([1]!Email_TaskV2[[#This Row],[Status]]="ON PROGRESS"),IF(TODAY()-[1]!Email_TaskV2[[#This Row],[Start FUT]]&gt;100,"Testing not started yet",TODAY()-[1]!Email_TaskV2[[#This Row],[Start FUT]]),0)</f>
        <v>#REF!</v>
      </c>
      <c r="AS22" s="47" t="e">
        <f>IF([1]!Email_TaskV2[[#This Row],[Aging_Start_Testing]]="Testing not started yet","Testing not started yet",[1]!Email_TaskV2[[#This Row],[Aging]]-[1]!Email_TaskV2[[#This Row],[Aging_Start_Testing]])</f>
        <v>#REF!</v>
      </c>
      <c r="AT22" s="47" t="e">
        <f ca="1">IF(AND([1]!Email_TaskV2[[#This Row],[Status]]="ON PROGRESS",[1]!Email_TaskV2[[#This Row],[Type]]="RFI"),TODAY()-[1]!Email_TaskV2[[#This Row],[Tanggal nodin RFS/RFI]],0)</f>
        <v>#REF!</v>
      </c>
      <c r="AU22" s="47" t="e">
        <f>IF([1]!Email_TaskV2[[#This Row],[Aging]]&gt;7,"Warning","")</f>
        <v>#REF!</v>
      </c>
      <c r="AV22" s="48"/>
      <c r="AW22" s="48"/>
      <c r="AX22" s="48"/>
      <c r="AY22" s="48" t="e">
        <f>IF(AND([1]!Email_TaskV2[[#This Row],[Status]]="ON PROGRESS",[1]!Email_TaskV2[[#This Row],[Type]]="RFS"),"YES","")</f>
        <v>#REF!</v>
      </c>
      <c r="AZ22" s="16" t="e">
        <f>IF(AND([1]!Email_TaskV2[[#This Row],[Status]]="ON PROGRESS",[1]!Email_TaskV2[[#This Row],[Type]]="RFI"),"YES","")</f>
        <v>#REF!</v>
      </c>
      <c r="BA22" s="48" t="e">
        <f>IF([1]!Email_TaskV2[[#This Row],[Nomor Nodin RFS/RFI]]="","",DAY([1]!Email_TaskV2[[#This Row],[Tanggal nodin RFS/RFI]]))</f>
        <v>#REF!</v>
      </c>
      <c r="BB22" s="54" t="e">
        <f>IF([1]!Email_TaskV2[[#This Row],[Nomor Nodin RFS/RFI]]="","",TEXT([1]!Email_TaskV2[[#This Row],[Tanggal nodin RFS/RFI]],"MMM"))</f>
        <v>#REF!</v>
      </c>
      <c r="BC22" s="49" t="e">
        <f>IF([1]!Email_TaskV2[[#This Row],[Nodin BO]]="","No","Yes")</f>
        <v>#REF!</v>
      </c>
      <c r="BD22" s="50" t="e">
        <f>YEAR([1]!Email_TaskV2[[#This Row],[Tanggal nodin RFS/RFI]])</f>
        <v>#REF!</v>
      </c>
      <c r="BE22" s="56" t="e">
        <f>IF([1]!Email_TaskV2[[#This Row],[Month]]="",13,MONTH([1]!Email_TaskV2[[#This Row],[Tanggal nodin RFS/RFI]]))</f>
        <v>#REF!</v>
      </c>
    </row>
    <row r="23" spans="1:57" ht="15" customHeight="1" x14ac:dyDescent="0.3">
      <c r="A23" s="51">
        <v>22</v>
      </c>
      <c r="B23" s="39" t="s">
        <v>363</v>
      </c>
      <c r="C23" s="34">
        <v>44935</v>
      </c>
      <c r="D23" s="57" t="s">
        <v>364</v>
      </c>
      <c r="E23" s="39" t="s">
        <v>55</v>
      </c>
      <c r="F23" s="32" t="s">
        <v>78</v>
      </c>
      <c r="G23" s="36">
        <v>44936</v>
      </c>
      <c r="H23" s="36">
        <v>44936</v>
      </c>
      <c r="I23" s="39" t="s">
        <v>365</v>
      </c>
      <c r="J23" s="36">
        <v>44936</v>
      </c>
      <c r="K23" s="37" t="s">
        <v>366</v>
      </c>
      <c r="L23" s="39">
        <f t="shared" si="3"/>
        <v>1</v>
      </c>
      <c r="M23" s="39">
        <f t="shared" si="4"/>
        <v>0</v>
      </c>
      <c r="N23" s="40" t="s">
        <v>73</v>
      </c>
      <c r="O23" s="40" t="s">
        <v>74</v>
      </c>
      <c r="P23" s="58" t="e">
        <f>VLOOKUP([1]!Email_TaskV2[[#This Row],[PIC Dev]],[1]Organization!C:D,2,FALSE)</f>
        <v>#REF!</v>
      </c>
      <c r="Q23" s="58"/>
      <c r="R23" s="39">
        <v>3</v>
      </c>
      <c r="S23" s="39" t="s">
        <v>75</v>
      </c>
      <c r="T23" s="39" t="s">
        <v>367</v>
      </c>
      <c r="U23" s="32"/>
      <c r="V23" s="32"/>
      <c r="W23" s="32"/>
      <c r="X23" s="32"/>
      <c r="Y23" s="32"/>
      <c r="Z23" s="32" t="s">
        <v>58</v>
      </c>
      <c r="AA23" s="32" t="s">
        <v>59</v>
      </c>
      <c r="AB23" s="32" t="s">
        <v>76</v>
      </c>
      <c r="AC23" s="32" t="s">
        <v>71</v>
      </c>
      <c r="AD23" s="53" t="s">
        <v>93</v>
      </c>
      <c r="AE23" s="59"/>
      <c r="AF23" s="59"/>
      <c r="AG23" s="39"/>
      <c r="AH23" s="39"/>
      <c r="AI23" s="32" t="s">
        <v>62</v>
      </c>
      <c r="AJ23" s="46" t="str">
        <f t="shared" si="2"/>
        <v>(Sigos Automation)</v>
      </c>
      <c r="AK23" s="46">
        <v>1</v>
      </c>
      <c r="AL23" s="46"/>
      <c r="AM23" s="46"/>
      <c r="AN23" s="46"/>
      <c r="AO23" s="46"/>
      <c r="AP23" s="46"/>
      <c r="AQ23" s="47" t="e">
        <f ca="1">IF(AND([1]!Email_TaskV2[[#This Row],[Status]]="ON PROGRESS"),TODAY()-[1]!Email_TaskV2[[#This Row],[Tanggal nodin RFS/RFI]],0)</f>
        <v>#REF!</v>
      </c>
      <c r="AR23" s="47" t="e">
        <f ca="1">IF(AND([1]!Email_TaskV2[[#This Row],[Status]]="ON PROGRESS"),IF(TODAY()-[1]!Email_TaskV2[[#This Row],[Start FUT]]&gt;100,"Testing not started yet",TODAY()-[1]!Email_TaskV2[[#This Row],[Start FUT]]),0)</f>
        <v>#REF!</v>
      </c>
      <c r="AS23" s="47" t="e">
        <f>IF([1]!Email_TaskV2[[#This Row],[Aging_Start_Testing]]="Testing not started yet","Testing not started yet",[1]!Email_TaskV2[[#This Row],[Aging]]-[1]!Email_TaskV2[[#This Row],[Aging_Start_Testing]])</f>
        <v>#REF!</v>
      </c>
      <c r="AT23" s="47" t="e">
        <f ca="1">IF(AND([1]!Email_TaskV2[[#This Row],[Status]]="ON PROGRESS",[1]!Email_TaskV2[[#This Row],[Type]]="RFI"),TODAY()-[1]!Email_TaskV2[[#This Row],[Tanggal nodin RFS/RFI]],0)</f>
        <v>#REF!</v>
      </c>
      <c r="AU23" s="47" t="e">
        <f>IF([1]!Email_TaskV2[[#This Row],[Aging]]&gt;7,"Warning","")</f>
        <v>#REF!</v>
      </c>
      <c r="AV23" s="127"/>
      <c r="AW23" s="127"/>
      <c r="AX23" s="127"/>
      <c r="AY23" s="48" t="e">
        <f>IF(AND([1]!Email_TaskV2[[#This Row],[Status]]="ON PROGRESS",[1]!Email_TaskV2[[#This Row],[Type]]="RFS"),"YES","")</f>
        <v>#REF!</v>
      </c>
      <c r="AZ23" s="127" t="e">
        <f>IF(AND([1]!Email_TaskV2[[#This Row],[Status]]="ON PROGRESS",[1]!Email_TaskV2[[#This Row],[Type]]="RFI"),"YES","")</f>
        <v>#REF!</v>
      </c>
      <c r="BA23" s="48" t="e">
        <f>IF([1]!Email_TaskV2[[#This Row],[Nomor Nodin RFS/RFI]]="","",DAY([1]!Email_TaskV2[[#This Row],[Tanggal nodin RFS/RFI]]))</f>
        <v>#REF!</v>
      </c>
      <c r="BB23" s="54" t="e">
        <f>IF([1]!Email_TaskV2[[#This Row],[Nomor Nodin RFS/RFI]]="","",TEXT([1]!Email_TaskV2[[#This Row],[Tanggal nodin RFS/RFI]],"MMM"))</f>
        <v>#REF!</v>
      </c>
      <c r="BC23" s="128" t="e">
        <f>IF([1]!Email_TaskV2[[#This Row],[Nodin BO]]="","No","Yes")</f>
        <v>#REF!</v>
      </c>
      <c r="BD23" s="129" t="e">
        <f>YEAR([1]!Email_TaskV2[[#This Row],[Tanggal nodin RFS/RFI]])</f>
        <v>#REF!</v>
      </c>
      <c r="BE23" s="56" t="e">
        <f>IF([1]!Email_TaskV2[[#This Row],[Month]]="",13,MONTH([1]!Email_TaskV2[[#This Row],[Tanggal nodin RFS/RFI]]))</f>
        <v>#REF!</v>
      </c>
    </row>
    <row r="24" spans="1:57" ht="15" customHeight="1" x14ac:dyDescent="0.3">
      <c r="A24" s="51">
        <v>23</v>
      </c>
      <c r="B24" s="32" t="s">
        <v>368</v>
      </c>
      <c r="C24" s="34">
        <v>44935</v>
      </c>
      <c r="D24" s="52" t="s">
        <v>369</v>
      </c>
      <c r="E24" s="39" t="s">
        <v>55</v>
      </c>
      <c r="F24" s="32" t="s">
        <v>78</v>
      </c>
      <c r="G24" s="35">
        <v>44937</v>
      </c>
      <c r="H24" s="35">
        <v>44938</v>
      </c>
      <c r="I24" s="32" t="s">
        <v>370</v>
      </c>
      <c r="J24" s="35">
        <v>44938</v>
      </c>
      <c r="K24" s="38" t="s">
        <v>371</v>
      </c>
      <c r="L24" s="39">
        <f t="shared" si="3"/>
        <v>3</v>
      </c>
      <c r="M24" s="39">
        <f t="shared" si="4"/>
        <v>1</v>
      </c>
      <c r="N24" s="40" t="s">
        <v>73</v>
      </c>
      <c r="O24" s="40" t="s">
        <v>74</v>
      </c>
      <c r="P24" s="40" t="e">
        <f>VLOOKUP([1]!Email_TaskV2[[#This Row],[PIC Dev]],[1]Organization!C:D,2,FALSE)</f>
        <v>#REF!</v>
      </c>
      <c r="Q24" s="40"/>
      <c r="R24" s="32">
        <v>28</v>
      </c>
      <c r="S24" s="32" t="s">
        <v>75</v>
      </c>
      <c r="T24" s="32" t="s">
        <v>372</v>
      </c>
      <c r="U24" s="33"/>
      <c r="V24" s="33"/>
      <c r="W24" s="33" t="s">
        <v>176</v>
      </c>
      <c r="X24" s="33"/>
      <c r="Y24" s="33"/>
      <c r="Z24" s="32" t="s">
        <v>58</v>
      </c>
      <c r="AA24" s="32" t="s">
        <v>59</v>
      </c>
      <c r="AB24" s="32" t="s">
        <v>76</v>
      </c>
      <c r="AC24" s="32" t="s">
        <v>71</v>
      </c>
      <c r="AD24" s="53" t="s">
        <v>77</v>
      </c>
      <c r="AE24" s="44"/>
      <c r="AF24" s="44"/>
      <c r="AG24" s="32"/>
      <c r="AH24" s="32"/>
      <c r="AI24" s="32" t="s">
        <v>64</v>
      </c>
      <c r="AJ24" s="46" t="str">
        <f t="shared" si="2"/>
        <v/>
      </c>
      <c r="AK24" s="46"/>
      <c r="AL24" s="46"/>
      <c r="AM24" s="46"/>
      <c r="AN24" s="46"/>
      <c r="AO24" s="46"/>
      <c r="AP24" s="46"/>
      <c r="AQ24" s="47" t="e">
        <f ca="1">IF(AND([1]!Email_TaskV2[[#This Row],[Status]]="ON PROGRESS"),TODAY()-[1]!Email_TaskV2[[#This Row],[Tanggal nodin RFS/RFI]],0)</f>
        <v>#REF!</v>
      </c>
      <c r="AR24" s="47" t="e">
        <f ca="1">IF(AND([1]!Email_TaskV2[[#This Row],[Status]]="ON PROGRESS"),IF(TODAY()-[1]!Email_TaskV2[[#This Row],[Start FUT]]&gt;100,"Testing not started yet",TODAY()-[1]!Email_TaskV2[[#This Row],[Start FUT]]),0)</f>
        <v>#REF!</v>
      </c>
      <c r="AS24" s="47" t="e">
        <f>IF([1]!Email_TaskV2[[#This Row],[Aging_Start_Testing]]="Testing not started yet","Testing not started yet",[1]!Email_TaskV2[[#This Row],[Aging]]-[1]!Email_TaskV2[[#This Row],[Aging_Start_Testing]])</f>
        <v>#REF!</v>
      </c>
      <c r="AT24" s="47" t="e">
        <f ca="1">IF(AND([1]!Email_TaskV2[[#This Row],[Status]]="ON PROGRESS",[1]!Email_TaskV2[[#This Row],[Type]]="RFI"),TODAY()-[1]!Email_TaskV2[[#This Row],[Tanggal nodin RFS/RFI]],0)</f>
        <v>#REF!</v>
      </c>
      <c r="AU24" s="47" t="e">
        <f>IF([1]!Email_TaskV2[[#This Row],[Aging]]&gt;7,"Warning","")</f>
        <v>#REF!</v>
      </c>
      <c r="AV24" s="127"/>
      <c r="AW24" s="127"/>
      <c r="AX24" s="127"/>
      <c r="AY24" s="48" t="e">
        <f>IF(AND([1]!Email_TaskV2[[#This Row],[Status]]="ON PROGRESS",[1]!Email_TaskV2[[#This Row],[Type]]="RFS"),"YES","")</f>
        <v>#REF!</v>
      </c>
      <c r="AZ24" s="127" t="e">
        <f>IF(AND([1]!Email_TaskV2[[#This Row],[Status]]="ON PROGRESS",[1]!Email_TaskV2[[#This Row],[Type]]="RFI"),"YES","")</f>
        <v>#REF!</v>
      </c>
      <c r="BA24" s="48" t="e">
        <f>IF([1]!Email_TaskV2[[#This Row],[Nomor Nodin RFS/RFI]]="","",DAY([1]!Email_TaskV2[[#This Row],[Tanggal nodin RFS/RFI]]))</f>
        <v>#REF!</v>
      </c>
      <c r="BB24" s="54" t="e">
        <f>IF([1]!Email_TaskV2[[#This Row],[Nomor Nodin RFS/RFI]]="","",TEXT([1]!Email_TaskV2[[#This Row],[Tanggal nodin RFS/RFI]],"MMM"))</f>
        <v>#REF!</v>
      </c>
      <c r="BC24" s="128" t="e">
        <f>IF([1]!Email_TaskV2[[#This Row],[Nodin BO]]="","No","Yes")</f>
        <v>#REF!</v>
      </c>
      <c r="BD24" s="129" t="e">
        <f>YEAR([1]!Email_TaskV2[[#This Row],[Tanggal nodin RFS/RFI]])</f>
        <v>#REF!</v>
      </c>
      <c r="BE24" s="56" t="e">
        <f>IF([1]!Email_TaskV2[[#This Row],[Month]]="",13,MONTH([1]!Email_TaskV2[[#This Row],[Tanggal nodin RFS/RFI]]))</f>
        <v>#REF!</v>
      </c>
    </row>
    <row r="25" spans="1:57" ht="15" customHeight="1" x14ac:dyDescent="0.3">
      <c r="A25" s="51">
        <v>24</v>
      </c>
      <c r="B25" s="32" t="s">
        <v>373</v>
      </c>
      <c r="C25" s="34">
        <v>44936</v>
      </c>
      <c r="D25" s="52" t="s">
        <v>374</v>
      </c>
      <c r="E25" s="32" t="s">
        <v>55</v>
      </c>
      <c r="F25" s="63" t="s">
        <v>90</v>
      </c>
      <c r="G25" s="35">
        <v>44936</v>
      </c>
      <c r="H25" s="35">
        <v>44937</v>
      </c>
      <c r="I25" s="32" t="s">
        <v>375</v>
      </c>
      <c r="J25" s="35">
        <v>44937</v>
      </c>
      <c r="K25" s="37" t="s">
        <v>376</v>
      </c>
      <c r="L25" s="39">
        <f t="shared" si="3"/>
        <v>1</v>
      </c>
      <c r="M25" s="39">
        <f t="shared" si="4"/>
        <v>1</v>
      </c>
      <c r="N25" s="40" t="s">
        <v>127</v>
      </c>
      <c r="O25" s="40" t="s">
        <v>56</v>
      </c>
      <c r="P25" s="40" t="e">
        <f>VLOOKUP([1]!Email_TaskV2[[#This Row],[PIC Dev]],[1]Organization!C:D,2,FALSE)</f>
        <v>#REF!</v>
      </c>
      <c r="Q25" s="52" t="s">
        <v>377</v>
      </c>
      <c r="R25" s="32">
        <v>96</v>
      </c>
      <c r="S25" s="32" t="s">
        <v>57</v>
      </c>
      <c r="T25" s="32" t="s">
        <v>378</v>
      </c>
      <c r="U25" s="37" t="s">
        <v>379</v>
      </c>
      <c r="V25" s="41">
        <v>44935</v>
      </c>
      <c r="W25" s="32" t="s">
        <v>165</v>
      </c>
      <c r="X25" s="32" t="s">
        <v>380</v>
      </c>
      <c r="Y25" s="32" t="s">
        <v>1097</v>
      </c>
      <c r="Z25" s="32" t="s">
        <v>58</v>
      </c>
      <c r="AA25" s="32" t="s">
        <v>59</v>
      </c>
      <c r="AB25" s="32" t="s">
        <v>60</v>
      </c>
      <c r="AC25" s="32" t="s">
        <v>61</v>
      </c>
      <c r="AD25" s="18" t="s">
        <v>91</v>
      </c>
      <c r="AE25" s="44" t="s">
        <v>67</v>
      </c>
      <c r="AF25" s="44" t="s">
        <v>140</v>
      </c>
      <c r="AG25" s="32"/>
      <c r="AH25" s="32"/>
      <c r="AI25" s="32" t="s">
        <v>62</v>
      </c>
      <c r="AJ25" s="46" t="str">
        <f t="shared" si="2"/>
        <v>(FUT Simulator)</v>
      </c>
      <c r="AK25" s="46"/>
      <c r="AL25" s="46"/>
      <c r="AM25" s="46">
        <v>3</v>
      </c>
      <c r="AN25" s="46"/>
      <c r="AO25" s="46"/>
      <c r="AP25" s="46"/>
      <c r="AQ25" s="47" t="e">
        <f ca="1">IF(AND([1]!Email_TaskV2[[#This Row],[Status]]="ON PROGRESS"),TODAY()-[1]!Email_TaskV2[[#This Row],[Tanggal nodin RFS/RFI]],0)</f>
        <v>#REF!</v>
      </c>
      <c r="AR25" s="47" t="e">
        <f ca="1">IF(AND([1]!Email_TaskV2[[#This Row],[Status]]="ON PROGRESS"),IF(TODAY()-[1]!Email_TaskV2[[#This Row],[Start FUT]]&gt;100,"Testing not started yet",TODAY()-[1]!Email_TaskV2[[#This Row],[Start FUT]]),0)</f>
        <v>#REF!</v>
      </c>
      <c r="AS25" s="47" t="e">
        <f>IF([1]!Email_TaskV2[[#This Row],[Aging_Start_Testing]]="Testing not started yet","Testing not started yet",[1]!Email_TaskV2[[#This Row],[Aging]]-[1]!Email_TaskV2[[#This Row],[Aging_Start_Testing]])</f>
        <v>#REF!</v>
      </c>
      <c r="AT25" s="47" t="e">
        <f ca="1">IF(AND([1]!Email_TaskV2[[#This Row],[Status]]="ON PROGRESS",[1]!Email_TaskV2[[#This Row],[Type]]="RFI"),TODAY()-[1]!Email_TaskV2[[#This Row],[Tanggal nodin RFS/RFI]],0)</f>
        <v>#REF!</v>
      </c>
      <c r="AU25" s="47" t="e">
        <f>IF([1]!Email_TaskV2[[#This Row],[Aging]]&gt;7,"Warning","")</f>
        <v>#REF!</v>
      </c>
      <c r="AV25" s="127"/>
      <c r="AW25" s="127"/>
      <c r="AX25" s="127"/>
      <c r="AY25" s="48" t="e">
        <f>IF(AND([1]!Email_TaskV2[[#This Row],[Status]]="ON PROGRESS",[1]!Email_TaskV2[[#This Row],[Type]]="RFS"),"YES","")</f>
        <v>#REF!</v>
      </c>
      <c r="AZ25" s="127" t="e">
        <f>IF(AND([1]!Email_TaskV2[[#This Row],[Status]]="ON PROGRESS",[1]!Email_TaskV2[[#This Row],[Type]]="RFI"),"YES","")</f>
        <v>#REF!</v>
      </c>
      <c r="BA25" s="48" t="e">
        <f>IF([1]!Email_TaskV2[[#This Row],[Nomor Nodin RFS/RFI]]="","",DAY([1]!Email_TaskV2[[#This Row],[Tanggal nodin RFS/RFI]]))</f>
        <v>#REF!</v>
      </c>
      <c r="BB25" s="54" t="e">
        <f>IF([1]!Email_TaskV2[[#This Row],[Nomor Nodin RFS/RFI]]="","",TEXT([1]!Email_TaskV2[[#This Row],[Tanggal nodin RFS/RFI]],"MMM"))</f>
        <v>#REF!</v>
      </c>
      <c r="BC25" s="128" t="e">
        <f>IF([1]!Email_TaskV2[[#This Row],[Nodin BO]]="","No","Yes")</f>
        <v>#REF!</v>
      </c>
      <c r="BD25" s="129" t="e">
        <f>YEAR([1]!Email_TaskV2[[#This Row],[Tanggal nodin RFS/RFI]])</f>
        <v>#REF!</v>
      </c>
      <c r="BE25" s="56" t="e">
        <f>IF([1]!Email_TaskV2[[#This Row],[Month]]="",13,MONTH([1]!Email_TaskV2[[#This Row],[Tanggal nodin RFS/RFI]]))</f>
        <v>#REF!</v>
      </c>
    </row>
    <row r="26" spans="1:57" ht="15" customHeight="1" x14ac:dyDescent="0.3">
      <c r="A26" s="51">
        <v>25</v>
      </c>
      <c r="B26" s="32" t="s">
        <v>381</v>
      </c>
      <c r="C26" s="34">
        <v>44936</v>
      </c>
      <c r="D26" s="52" t="s">
        <v>382</v>
      </c>
      <c r="E26" s="32" t="s">
        <v>55</v>
      </c>
      <c r="F26" s="63" t="s">
        <v>90</v>
      </c>
      <c r="G26" s="35">
        <v>44936</v>
      </c>
      <c r="H26" s="35">
        <v>44937</v>
      </c>
      <c r="I26" s="32" t="s">
        <v>383</v>
      </c>
      <c r="J26" s="35">
        <v>44937</v>
      </c>
      <c r="K26" s="37" t="s">
        <v>384</v>
      </c>
      <c r="L26" s="39">
        <f t="shared" si="3"/>
        <v>1</v>
      </c>
      <c r="M26" s="39">
        <f t="shared" si="4"/>
        <v>1</v>
      </c>
      <c r="N26" s="40" t="s">
        <v>127</v>
      </c>
      <c r="O26" s="40" t="s">
        <v>56</v>
      </c>
      <c r="P26" s="40" t="e">
        <f>VLOOKUP([1]!Email_TaskV2[[#This Row],[PIC Dev]],[1]Organization!C:D,2,FALSE)</f>
        <v>#REF!</v>
      </c>
      <c r="Q26" s="52" t="s">
        <v>385</v>
      </c>
      <c r="R26" s="32">
        <v>120</v>
      </c>
      <c r="S26" s="32" t="s">
        <v>57</v>
      </c>
      <c r="T26" s="32" t="s">
        <v>378</v>
      </c>
      <c r="U26" s="37" t="s">
        <v>379</v>
      </c>
      <c r="V26" s="41">
        <v>44935</v>
      </c>
      <c r="W26" s="32" t="s">
        <v>165</v>
      </c>
      <c r="X26" s="32" t="s">
        <v>380</v>
      </c>
      <c r="Y26" s="32" t="s">
        <v>1097</v>
      </c>
      <c r="Z26" s="32" t="s">
        <v>58</v>
      </c>
      <c r="AA26" s="32" t="s">
        <v>59</v>
      </c>
      <c r="AB26" s="32" t="s">
        <v>60</v>
      </c>
      <c r="AC26" s="32" t="s">
        <v>61</v>
      </c>
      <c r="AD26" s="64" t="s">
        <v>141</v>
      </c>
      <c r="AE26" s="44" t="s">
        <v>63</v>
      </c>
      <c r="AF26" s="44"/>
      <c r="AG26" s="32"/>
      <c r="AH26" s="32"/>
      <c r="AI26" s="32" t="s">
        <v>62</v>
      </c>
      <c r="AJ26" s="46" t="str">
        <f t="shared" si="2"/>
        <v>(FUT Simulator)</v>
      </c>
      <c r="AK26" s="46"/>
      <c r="AL26" s="46"/>
      <c r="AM26" s="46">
        <v>3</v>
      </c>
      <c r="AN26" s="46"/>
      <c r="AO26" s="46"/>
      <c r="AP26" s="46"/>
      <c r="AQ26" s="47" t="e">
        <f ca="1">IF(AND([1]!Email_TaskV2[[#This Row],[Status]]="ON PROGRESS"),TODAY()-[1]!Email_TaskV2[[#This Row],[Tanggal nodin RFS/RFI]],0)</f>
        <v>#REF!</v>
      </c>
      <c r="AR26" s="47" t="e">
        <f ca="1">IF(AND([1]!Email_TaskV2[[#This Row],[Status]]="ON PROGRESS"),IF(TODAY()-[1]!Email_TaskV2[[#This Row],[Start FUT]]&gt;100,"Testing not started yet",TODAY()-[1]!Email_TaskV2[[#This Row],[Start FUT]]),0)</f>
        <v>#REF!</v>
      </c>
      <c r="AS26" s="47" t="e">
        <f>IF([1]!Email_TaskV2[[#This Row],[Aging_Start_Testing]]="Testing not started yet","Testing not started yet",[1]!Email_TaskV2[[#This Row],[Aging]]-[1]!Email_TaskV2[[#This Row],[Aging_Start_Testing]])</f>
        <v>#REF!</v>
      </c>
      <c r="AT26" s="47" t="e">
        <f ca="1">IF(AND([1]!Email_TaskV2[[#This Row],[Status]]="ON PROGRESS",[1]!Email_TaskV2[[#This Row],[Type]]="RFI"),TODAY()-[1]!Email_TaskV2[[#This Row],[Tanggal nodin RFS/RFI]],0)</f>
        <v>#REF!</v>
      </c>
      <c r="AU26" s="47" t="e">
        <f>IF([1]!Email_TaskV2[[#This Row],[Aging]]&gt;7,"Warning","")</f>
        <v>#REF!</v>
      </c>
      <c r="AV26" s="127"/>
      <c r="AW26" s="127"/>
      <c r="AX26" s="127"/>
      <c r="AY26" s="48" t="e">
        <f>IF(AND([1]!Email_TaskV2[[#This Row],[Status]]="ON PROGRESS",[1]!Email_TaskV2[[#This Row],[Type]]="RFS"),"YES","")</f>
        <v>#REF!</v>
      </c>
      <c r="AZ26" s="127" t="e">
        <f>IF(AND([1]!Email_TaskV2[[#This Row],[Status]]="ON PROGRESS",[1]!Email_TaskV2[[#This Row],[Type]]="RFI"),"YES","")</f>
        <v>#REF!</v>
      </c>
      <c r="BA26" s="48" t="e">
        <f>IF([1]!Email_TaskV2[[#This Row],[Nomor Nodin RFS/RFI]]="","",DAY([1]!Email_TaskV2[[#This Row],[Tanggal nodin RFS/RFI]]))</f>
        <v>#REF!</v>
      </c>
      <c r="BB26" s="54" t="e">
        <f>IF([1]!Email_TaskV2[[#This Row],[Nomor Nodin RFS/RFI]]="","",TEXT([1]!Email_TaskV2[[#This Row],[Tanggal nodin RFS/RFI]],"MMM"))</f>
        <v>#REF!</v>
      </c>
      <c r="BC26" s="128" t="e">
        <f>IF([1]!Email_TaskV2[[#This Row],[Nodin BO]]="","No","Yes")</f>
        <v>#REF!</v>
      </c>
      <c r="BD26" s="129" t="e">
        <f>YEAR([1]!Email_TaskV2[[#This Row],[Tanggal nodin RFS/RFI]])</f>
        <v>#REF!</v>
      </c>
      <c r="BE26" s="56" t="e">
        <f>IF([1]!Email_TaskV2[[#This Row],[Month]]="",13,MONTH([1]!Email_TaskV2[[#This Row],[Tanggal nodin RFS/RFI]]))</f>
        <v>#REF!</v>
      </c>
    </row>
    <row r="27" spans="1:57" ht="15" customHeight="1" x14ac:dyDescent="0.3">
      <c r="A27" s="51">
        <v>26</v>
      </c>
      <c r="B27" s="32" t="s">
        <v>386</v>
      </c>
      <c r="C27" s="34">
        <v>44936</v>
      </c>
      <c r="D27" s="52" t="s">
        <v>387</v>
      </c>
      <c r="E27" s="32" t="s">
        <v>55</v>
      </c>
      <c r="F27" s="63" t="s">
        <v>90</v>
      </c>
      <c r="G27" s="35">
        <v>44937</v>
      </c>
      <c r="H27" s="35">
        <v>44939</v>
      </c>
      <c r="I27" s="32" t="s">
        <v>388</v>
      </c>
      <c r="J27" s="35">
        <v>44939</v>
      </c>
      <c r="K27" s="37" t="s">
        <v>389</v>
      </c>
      <c r="L27" s="39">
        <f t="shared" si="3"/>
        <v>3</v>
      </c>
      <c r="M27" s="39">
        <f t="shared" si="4"/>
        <v>2</v>
      </c>
      <c r="N27" s="40" t="s">
        <v>127</v>
      </c>
      <c r="O27" s="40" t="s">
        <v>56</v>
      </c>
      <c r="P27" s="40" t="e">
        <f>VLOOKUP([1]!Email_TaskV2[[#This Row],[PIC Dev]],[1]Organization!C:D,2,FALSE)</f>
        <v>#REF!</v>
      </c>
      <c r="Q27" s="52" t="s">
        <v>390</v>
      </c>
      <c r="R27" s="32">
        <v>94</v>
      </c>
      <c r="S27" s="32" t="s">
        <v>57</v>
      </c>
      <c r="T27" s="32" t="s">
        <v>378</v>
      </c>
      <c r="U27" s="37" t="s">
        <v>379</v>
      </c>
      <c r="V27" s="41">
        <v>44935</v>
      </c>
      <c r="W27" s="32" t="s">
        <v>165</v>
      </c>
      <c r="X27" s="32" t="s">
        <v>380</v>
      </c>
      <c r="Y27" s="32" t="s">
        <v>1097</v>
      </c>
      <c r="Z27" s="32" t="s">
        <v>58</v>
      </c>
      <c r="AA27" s="32" t="s">
        <v>59</v>
      </c>
      <c r="AB27" s="32" t="s">
        <v>65</v>
      </c>
      <c r="AC27" s="32" t="s">
        <v>61</v>
      </c>
      <c r="AD27" s="64" t="s">
        <v>141</v>
      </c>
      <c r="AE27" s="44" t="s">
        <v>63</v>
      </c>
      <c r="AF27" s="44" t="s">
        <v>140</v>
      </c>
      <c r="AG27" s="32"/>
      <c r="AH27" s="32"/>
      <c r="AI27" s="32" t="s">
        <v>62</v>
      </c>
      <c r="AJ27" s="46" t="str">
        <f t="shared" si="2"/>
        <v>(FUT Simulator)</v>
      </c>
      <c r="AK27" s="46"/>
      <c r="AL27" s="46"/>
      <c r="AM27" s="46">
        <v>3</v>
      </c>
      <c r="AN27" s="46"/>
      <c r="AO27" s="46"/>
      <c r="AP27" s="46"/>
      <c r="AQ27" s="47" t="e">
        <f ca="1">IF(AND([1]!Email_TaskV2[[#This Row],[Status]]="ON PROGRESS"),TODAY()-[1]!Email_TaskV2[[#This Row],[Tanggal nodin RFS/RFI]],0)</f>
        <v>#REF!</v>
      </c>
      <c r="AR27" s="47" t="e">
        <f ca="1">IF(AND([1]!Email_TaskV2[[#This Row],[Status]]="ON PROGRESS"),IF(TODAY()-[1]!Email_TaskV2[[#This Row],[Start FUT]]&gt;100,"Testing not started yet",TODAY()-[1]!Email_TaskV2[[#This Row],[Start FUT]]),0)</f>
        <v>#REF!</v>
      </c>
      <c r="AS27" s="47" t="e">
        <f>IF([1]!Email_TaskV2[[#This Row],[Aging_Start_Testing]]="Testing not started yet","Testing not started yet",[1]!Email_TaskV2[[#This Row],[Aging]]-[1]!Email_TaskV2[[#This Row],[Aging_Start_Testing]])</f>
        <v>#REF!</v>
      </c>
      <c r="AT27" s="47" t="e">
        <f ca="1">IF(AND([1]!Email_TaskV2[[#This Row],[Status]]="ON PROGRESS",[1]!Email_TaskV2[[#This Row],[Type]]="RFI"),TODAY()-[1]!Email_TaskV2[[#This Row],[Tanggal nodin RFS/RFI]],0)</f>
        <v>#REF!</v>
      </c>
      <c r="AU27" s="47" t="e">
        <f>IF([1]!Email_TaskV2[[#This Row],[Aging]]&gt;7,"Warning","")</f>
        <v>#REF!</v>
      </c>
      <c r="AV27" s="127"/>
      <c r="AW27" s="127"/>
      <c r="AX27" s="127"/>
      <c r="AY27" s="48" t="e">
        <f>IF(AND([1]!Email_TaskV2[[#This Row],[Status]]="ON PROGRESS",[1]!Email_TaskV2[[#This Row],[Type]]="RFS"),"YES","")</f>
        <v>#REF!</v>
      </c>
      <c r="AZ27" s="127" t="e">
        <f>IF(AND([1]!Email_TaskV2[[#This Row],[Status]]="ON PROGRESS",[1]!Email_TaskV2[[#This Row],[Type]]="RFI"),"YES","")</f>
        <v>#REF!</v>
      </c>
      <c r="BA27" s="48" t="e">
        <f>IF([1]!Email_TaskV2[[#This Row],[Nomor Nodin RFS/RFI]]="","",DAY([1]!Email_TaskV2[[#This Row],[Tanggal nodin RFS/RFI]]))</f>
        <v>#REF!</v>
      </c>
      <c r="BB27" s="54" t="e">
        <f>IF([1]!Email_TaskV2[[#This Row],[Nomor Nodin RFS/RFI]]="","",TEXT([1]!Email_TaskV2[[#This Row],[Tanggal nodin RFS/RFI]],"MMM"))</f>
        <v>#REF!</v>
      </c>
      <c r="BC27" s="128" t="e">
        <f>IF([1]!Email_TaskV2[[#This Row],[Nodin BO]]="","No","Yes")</f>
        <v>#REF!</v>
      </c>
      <c r="BD27" s="129" t="e">
        <f>YEAR([1]!Email_TaskV2[[#This Row],[Tanggal nodin RFS/RFI]])</f>
        <v>#REF!</v>
      </c>
      <c r="BE27" s="56" t="e">
        <f>IF([1]!Email_TaskV2[[#This Row],[Month]]="",13,MONTH([1]!Email_TaskV2[[#This Row],[Tanggal nodin RFS/RFI]]))</f>
        <v>#REF!</v>
      </c>
    </row>
    <row r="28" spans="1:57" ht="15" customHeight="1" x14ac:dyDescent="0.3">
      <c r="A28" s="51">
        <v>27</v>
      </c>
      <c r="B28" s="32" t="s">
        <v>391</v>
      </c>
      <c r="C28" s="34">
        <v>44936</v>
      </c>
      <c r="D28" s="52" t="s">
        <v>392</v>
      </c>
      <c r="E28" s="32" t="s">
        <v>55</v>
      </c>
      <c r="F28" s="63" t="s">
        <v>78</v>
      </c>
      <c r="G28" s="35">
        <v>44938</v>
      </c>
      <c r="H28" s="35">
        <v>44946</v>
      </c>
      <c r="I28" s="32" t="s">
        <v>393</v>
      </c>
      <c r="J28" s="35">
        <v>44946</v>
      </c>
      <c r="K28" s="37" t="s">
        <v>394</v>
      </c>
      <c r="L28" s="39">
        <f t="shared" si="3"/>
        <v>10</v>
      </c>
      <c r="M28" s="39">
        <f t="shared" si="4"/>
        <v>8</v>
      </c>
      <c r="N28" s="40" t="s">
        <v>87</v>
      </c>
      <c r="O28" s="40" t="s">
        <v>88</v>
      </c>
      <c r="P28" s="40" t="e">
        <f>VLOOKUP([1]!Email_TaskV2[[#This Row],[PIC Dev]],[1]Organization!C:D,2,FALSE)</f>
        <v>#REF!</v>
      </c>
      <c r="Q28" s="40"/>
      <c r="R28" s="32">
        <v>100</v>
      </c>
      <c r="S28" s="32" t="s">
        <v>75</v>
      </c>
      <c r="T28" s="32" t="s">
        <v>395</v>
      </c>
      <c r="U28" s="37" t="s">
        <v>396</v>
      </c>
      <c r="V28" s="41">
        <v>44935</v>
      </c>
      <c r="W28" s="32" t="s">
        <v>190</v>
      </c>
      <c r="X28" s="32" t="s">
        <v>214</v>
      </c>
      <c r="Y28" s="32" t="s">
        <v>215</v>
      </c>
      <c r="Z28" s="32" t="s">
        <v>58</v>
      </c>
      <c r="AA28" s="32" t="s">
        <v>59</v>
      </c>
      <c r="AB28" s="32" t="s">
        <v>60</v>
      </c>
      <c r="AC28" s="32" t="s">
        <v>61</v>
      </c>
      <c r="AD28" s="53" t="s">
        <v>106</v>
      </c>
      <c r="AE28" s="44"/>
      <c r="AF28" s="44"/>
      <c r="AG28" s="32"/>
      <c r="AH28" s="32"/>
      <c r="AI28" s="32" t="s">
        <v>62</v>
      </c>
      <c r="AJ28" s="46" t="str">
        <f t="shared" si="2"/>
        <v>(FUT Simulator)</v>
      </c>
      <c r="AK28" s="46"/>
      <c r="AL28" s="46"/>
      <c r="AM28" s="46">
        <v>3</v>
      </c>
      <c r="AN28" s="46"/>
      <c r="AO28" s="46"/>
      <c r="AP28" s="46"/>
      <c r="AQ28" s="47" t="e">
        <f ca="1">IF(AND([1]!Email_TaskV2[[#This Row],[Status]]="ON PROGRESS"),TODAY()-[1]!Email_TaskV2[[#This Row],[Tanggal nodin RFS/RFI]],0)</f>
        <v>#REF!</v>
      </c>
      <c r="AR28" s="47" t="e">
        <f ca="1">IF(AND([1]!Email_TaskV2[[#This Row],[Status]]="ON PROGRESS"),IF(TODAY()-[1]!Email_TaskV2[[#This Row],[Start FUT]]&gt;100,"Testing not started yet",TODAY()-[1]!Email_TaskV2[[#This Row],[Start FUT]]),0)</f>
        <v>#REF!</v>
      </c>
      <c r="AS28" s="47" t="e">
        <f>IF([1]!Email_TaskV2[[#This Row],[Aging_Start_Testing]]="Testing not started yet","Testing not started yet",[1]!Email_TaskV2[[#This Row],[Aging]]-[1]!Email_TaskV2[[#This Row],[Aging_Start_Testing]])</f>
        <v>#REF!</v>
      </c>
      <c r="AT28" s="47" t="e">
        <f ca="1">IF(AND([1]!Email_TaskV2[[#This Row],[Status]]="ON PROGRESS",[1]!Email_TaskV2[[#This Row],[Type]]="RFI"),TODAY()-[1]!Email_TaskV2[[#This Row],[Tanggal nodin RFS/RFI]],0)</f>
        <v>#REF!</v>
      </c>
      <c r="AU28" s="47" t="e">
        <f>IF([1]!Email_TaskV2[[#This Row],[Aging]]&gt;7,"Warning","")</f>
        <v>#REF!</v>
      </c>
      <c r="AV28" s="48"/>
      <c r="AW28" s="48"/>
      <c r="AX28" s="48"/>
      <c r="AY28" s="48" t="e">
        <f>IF(AND([1]!Email_TaskV2[[#This Row],[Status]]="ON PROGRESS",[1]!Email_TaskV2[[#This Row],[Type]]="RFS"),"YES","")</f>
        <v>#REF!</v>
      </c>
      <c r="AZ28" s="127" t="e">
        <f>IF(AND([1]!Email_TaskV2[[#This Row],[Status]]="ON PROGRESS",[1]!Email_TaskV2[[#This Row],[Type]]="RFI"),"YES","")</f>
        <v>#REF!</v>
      </c>
      <c r="BA28" s="48" t="e">
        <f>IF([1]!Email_TaskV2[[#This Row],[Nomor Nodin RFS/RFI]]="","",DAY([1]!Email_TaskV2[[#This Row],[Tanggal nodin RFS/RFI]]))</f>
        <v>#REF!</v>
      </c>
      <c r="BB28" s="54" t="e">
        <f>IF([1]!Email_TaskV2[[#This Row],[Nomor Nodin RFS/RFI]]="","",TEXT([1]!Email_TaskV2[[#This Row],[Tanggal nodin RFS/RFI]],"MMM"))</f>
        <v>#REF!</v>
      </c>
      <c r="BC28" s="49" t="e">
        <f>IF([1]!Email_TaskV2[[#This Row],[Nodin BO]]="","No","Yes")</f>
        <v>#REF!</v>
      </c>
      <c r="BD28" s="50" t="e">
        <f>YEAR([1]!Email_TaskV2[[#This Row],[Tanggal nodin RFS/RFI]])</f>
        <v>#REF!</v>
      </c>
      <c r="BE28" s="56" t="e">
        <f>IF([1]!Email_TaskV2[[#This Row],[Month]]="",13,MONTH([1]!Email_TaskV2[[#This Row],[Tanggal nodin RFS/RFI]]))</f>
        <v>#REF!</v>
      </c>
    </row>
    <row r="29" spans="1:57" ht="15" customHeight="1" x14ac:dyDescent="0.3">
      <c r="A29" s="51">
        <v>28</v>
      </c>
      <c r="B29" s="32" t="s">
        <v>397</v>
      </c>
      <c r="C29" s="34">
        <v>44936</v>
      </c>
      <c r="D29" s="40" t="s">
        <v>398</v>
      </c>
      <c r="E29" s="61" t="s">
        <v>79</v>
      </c>
      <c r="F29" s="61" t="s">
        <v>96</v>
      </c>
      <c r="G29" s="35">
        <v>44938</v>
      </c>
      <c r="H29" s="35">
        <v>44943</v>
      </c>
      <c r="I29" s="32"/>
      <c r="J29" s="35"/>
      <c r="K29" s="32"/>
      <c r="L29" s="44"/>
      <c r="M29" s="40"/>
      <c r="N29" s="40" t="s">
        <v>133</v>
      </c>
      <c r="O29" s="40" t="s">
        <v>134</v>
      </c>
      <c r="P29" s="40" t="e">
        <f>VLOOKUP([1]!Email_TaskV2[[#This Row],[PIC Dev]],[1]Organization!C:D,2,FALSE)</f>
        <v>#REF!</v>
      </c>
      <c r="Q29" s="40" t="s">
        <v>399</v>
      </c>
      <c r="R29" s="32"/>
      <c r="S29" s="32" t="s">
        <v>57</v>
      </c>
      <c r="T29" s="32"/>
      <c r="U29" s="32"/>
      <c r="V29" s="32"/>
      <c r="W29" s="32"/>
      <c r="X29" s="32"/>
      <c r="Y29" s="32"/>
      <c r="Z29" s="32" t="s">
        <v>58</v>
      </c>
      <c r="AA29" s="32" t="s">
        <v>59</v>
      </c>
      <c r="AB29" s="32" t="s">
        <v>120</v>
      </c>
      <c r="AC29" s="32" t="s">
        <v>71</v>
      </c>
      <c r="AD29" s="53" t="s">
        <v>72</v>
      </c>
      <c r="AE29" s="44" t="s">
        <v>85</v>
      </c>
      <c r="AF29" s="44"/>
      <c r="AG29" s="32"/>
      <c r="AH29" s="32"/>
      <c r="AI29" s="61" t="s">
        <v>64</v>
      </c>
      <c r="AJ29" s="126" t="str">
        <f t="shared" si="2"/>
        <v/>
      </c>
      <c r="AK29" s="46"/>
      <c r="AL29" s="46"/>
      <c r="AM29" s="46"/>
      <c r="AN29" s="46"/>
      <c r="AO29" s="46"/>
      <c r="AP29" s="46"/>
      <c r="AQ29" s="47" t="e">
        <f ca="1">IF(AND([1]!Email_TaskV2[[#This Row],[Status]]="ON PROGRESS"),TODAY()-[1]!Email_TaskV2[[#This Row],[Tanggal nodin RFS/RFI]],0)</f>
        <v>#REF!</v>
      </c>
      <c r="AR29" s="47" t="e">
        <f ca="1">IF(AND([1]!Email_TaskV2[[#This Row],[Status]]="ON PROGRESS"),IF(TODAY()-[1]!Email_TaskV2[[#This Row],[Start FUT]]&gt;100,"Testing not started yet",TODAY()-[1]!Email_TaskV2[[#This Row],[Start FUT]]),0)</f>
        <v>#REF!</v>
      </c>
      <c r="AS29" s="47" t="e">
        <f>IF([1]!Email_TaskV2[[#This Row],[Aging_Start_Testing]]="Testing not started yet","Testing not started yet",[1]!Email_TaskV2[[#This Row],[Aging]]-[1]!Email_TaskV2[[#This Row],[Aging_Start_Testing]])</f>
        <v>#REF!</v>
      </c>
      <c r="AT29" s="47" t="e">
        <f ca="1">IF(AND([1]!Email_TaskV2[[#This Row],[Status]]="ON PROGRESS",[1]!Email_TaskV2[[#This Row],[Type]]="RFI"),TODAY()-[1]!Email_TaskV2[[#This Row],[Tanggal nodin RFS/RFI]],0)</f>
        <v>#REF!</v>
      </c>
      <c r="AU29" s="47" t="e">
        <f>IF([1]!Email_TaskV2[[#This Row],[Aging]]&gt;7,"Warning","")</f>
        <v>#REF!</v>
      </c>
      <c r="AV29" s="48"/>
      <c r="AW29" s="48"/>
      <c r="AX29" s="48"/>
      <c r="AY29" s="48" t="e">
        <f>IF(AND([1]!Email_TaskV2[[#This Row],[Status]]="ON PROGRESS",[1]!Email_TaskV2[[#This Row],[Type]]="RFS"),"YES","")</f>
        <v>#REF!</v>
      </c>
      <c r="AZ29" s="127" t="e">
        <f>IF(AND([1]!Email_TaskV2[[#This Row],[Status]]="ON PROGRESS",[1]!Email_TaskV2[[#This Row],[Type]]="RFI"),"YES","")</f>
        <v>#REF!</v>
      </c>
      <c r="BA29" s="48" t="e">
        <f>IF([1]!Email_TaskV2[[#This Row],[Nomor Nodin RFS/RFI]]="","",DAY([1]!Email_TaskV2[[#This Row],[Tanggal nodin RFS/RFI]]))</f>
        <v>#REF!</v>
      </c>
      <c r="BB29" s="54" t="e">
        <f>IF([1]!Email_TaskV2[[#This Row],[Nomor Nodin RFS/RFI]]="","",TEXT([1]!Email_TaskV2[[#This Row],[Tanggal nodin RFS/RFI]],"MMM"))</f>
        <v>#REF!</v>
      </c>
      <c r="BC29" s="49" t="e">
        <f>IF([1]!Email_TaskV2[[#This Row],[Nodin BO]]="","No","Yes")</f>
        <v>#REF!</v>
      </c>
      <c r="BD29" s="50" t="e">
        <f>YEAR([1]!Email_TaskV2[[#This Row],[Tanggal nodin RFS/RFI]])</f>
        <v>#REF!</v>
      </c>
      <c r="BE29" s="56" t="e">
        <f>IF([1]!Email_TaskV2[[#This Row],[Month]]="",13,MONTH([1]!Email_TaskV2[[#This Row],[Tanggal nodin RFS/RFI]]))</f>
        <v>#REF!</v>
      </c>
    </row>
    <row r="30" spans="1:57" ht="15" customHeight="1" x14ac:dyDescent="0.3">
      <c r="A30" s="51">
        <v>29</v>
      </c>
      <c r="B30" s="32" t="s">
        <v>400</v>
      </c>
      <c r="C30" s="34">
        <v>44935</v>
      </c>
      <c r="D30" s="52" t="s">
        <v>401</v>
      </c>
      <c r="E30" s="32" t="s">
        <v>55</v>
      </c>
      <c r="F30" s="63" t="s">
        <v>90</v>
      </c>
      <c r="G30" s="35">
        <v>44938</v>
      </c>
      <c r="H30" s="35">
        <v>44945</v>
      </c>
      <c r="I30" s="32" t="s">
        <v>402</v>
      </c>
      <c r="J30" s="35">
        <v>44946</v>
      </c>
      <c r="K30" s="37" t="s">
        <v>403</v>
      </c>
      <c r="L30" s="39">
        <f t="shared" ref="L30:L38" si="5">H30-C30</f>
        <v>10</v>
      </c>
      <c r="M30" s="39">
        <f t="shared" ref="M30:M38" si="6">J30-G30</f>
        <v>8</v>
      </c>
      <c r="N30" s="40" t="s">
        <v>136</v>
      </c>
      <c r="O30" s="40" t="s">
        <v>137</v>
      </c>
      <c r="P30" s="40" t="e">
        <f>VLOOKUP([1]!Email_TaskV2[[#This Row],[PIC Dev]],[1]Organization!C:D,2,FALSE)</f>
        <v>#REF!</v>
      </c>
      <c r="Q30" s="52" t="s">
        <v>404</v>
      </c>
      <c r="R30" s="32">
        <v>52</v>
      </c>
      <c r="S30" s="32" t="s">
        <v>57</v>
      </c>
      <c r="T30" s="32" t="s">
        <v>405</v>
      </c>
      <c r="U30" s="37" t="s">
        <v>406</v>
      </c>
      <c r="V30" s="41">
        <v>44715</v>
      </c>
      <c r="W30" s="32" t="s">
        <v>166</v>
      </c>
      <c r="X30" s="32" t="s">
        <v>167</v>
      </c>
      <c r="Y30" s="32" t="s">
        <v>168</v>
      </c>
      <c r="Z30" s="32" t="s">
        <v>58</v>
      </c>
      <c r="AA30" s="32" t="s">
        <v>59</v>
      </c>
      <c r="AB30" s="32" t="s">
        <v>60</v>
      </c>
      <c r="AC30" s="32" t="s">
        <v>71</v>
      </c>
      <c r="AD30" s="53" t="s">
        <v>72</v>
      </c>
      <c r="AE30" s="44" t="s">
        <v>85</v>
      </c>
      <c r="AF30" s="44"/>
      <c r="AG30" s="32"/>
      <c r="AH30" s="32"/>
      <c r="AI30" s="32" t="s">
        <v>62</v>
      </c>
      <c r="AJ30" s="46" t="str">
        <f t="shared" si="2"/>
        <v>(FUT Simulator)</v>
      </c>
      <c r="AK30" s="46"/>
      <c r="AL30" s="46"/>
      <c r="AM30" s="46">
        <v>3</v>
      </c>
      <c r="AN30" s="46"/>
      <c r="AO30" s="46"/>
      <c r="AP30" s="46"/>
      <c r="AQ30" s="47" t="e">
        <f ca="1">IF(AND([1]!Email_TaskV2[[#This Row],[Status]]="ON PROGRESS"),TODAY()-[1]!Email_TaskV2[[#This Row],[Tanggal nodin RFS/RFI]],0)</f>
        <v>#REF!</v>
      </c>
      <c r="AR30" s="47" t="e">
        <f ca="1">IF(AND([1]!Email_TaskV2[[#This Row],[Status]]="ON PROGRESS"),IF(TODAY()-[1]!Email_TaskV2[[#This Row],[Start FUT]]&gt;100,"Testing not started yet",TODAY()-[1]!Email_TaskV2[[#This Row],[Start FUT]]),0)</f>
        <v>#REF!</v>
      </c>
      <c r="AS30" s="47" t="e">
        <f>IF([1]!Email_TaskV2[[#This Row],[Aging_Start_Testing]]="Testing not started yet","Testing not started yet",[1]!Email_TaskV2[[#This Row],[Aging]]-[1]!Email_TaskV2[[#This Row],[Aging_Start_Testing]])</f>
        <v>#REF!</v>
      </c>
      <c r="AT30" s="47" t="e">
        <f ca="1">IF(AND([1]!Email_TaskV2[[#This Row],[Status]]="ON PROGRESS",[1]!Email_TaskV2[[#This Row],[Type]]="RFI"),TODAY()-[1]!Email_TaskV2[[#This Row],[Tanggal nodin RFS/RFI]],0)</f>
        <v>#REF!</v>
      </c>
      <c r="AU30" s="47" t="e">
        <f>IF([1]!Email_TaskV2[[#This Row],[Aging]]&gt;7,"Warning","")</f>
        <v>#REF!</v>
      </c>
      <c r="AV30" s="48"/>
      <c r="AW30" s="48"/>
      <c r="AX30" s="48"/>
      <c r="AY30" s="48" t="e">
        <f>IF(AND([1]!Email_TaskV2[[#This Row],[Status]]="ON PROGRESS",[1]!Email_TaskV2[[#This Row],[Type]]="RFS"),"YES","")</f>
        <v>#REF!</v>
      </c>
      <c r="AZ30" s="16" t="e">
        <f>IF(AND([1]!Email_TaskV2[[#This Row],[Status]]="ON PROGRESS",[1]!Email_TaskV2[[#This Row],[Type]]="RFI"),"YES","")</f>
        <v>#REF!</v>
      </c>
      <c r="BA30" s="48" t="e">
        <f>IF([1]!Email_TaskV2[[#This Row],[Nomor Nodin RFS/RFI]]="","",DAY([1]!Email_TaskV2[[#This Row],[Tanggal nodin RFS/RFI]]))</f>
        <v>#REF!</v>
      </c>
      <c r="BB30" s="54" t="e">
        <f>IF([1]!Email_TaskV2[[#This Row],[Nomor Nodin RFS/RFI]]="","",TEXT([1]!Email_TaskV2[[#This Row],[Tanggal nodin RFS/RFI]],"MMM"))</f>
        <v>#REF!</v>
      </c>
      <c r="BC30" s="49" t="e">
        <f>IF([1]!Email_TaskV2[[#This Row],[Nodin BO]]="","No","Yes")</f>
        <v>#REF!</v>
      </c>
      <c r="BD30" s="50" t="e">
        <f>YEAR([1]!Email_TaskV2[[#This Row],[Tanggal nodin RFS/RFI]])</f>
        <v>#REF!</v>
      </c>
      <c r="BE30" s="56" t="e">
        <f>IF([1]!Email_TaskV2[[#This Row],[Month]]="",13,MONTH([1]!Email_TaskV2[[#This Row],[Tanggal nodin RFS/RFI]]))</f>
        <v>#REF!</v>
      </c>
    </row>
    <row r="31" spans="1:57" ht="15" customHeight="1" x14ac:dyDescent="0.3">
      <c r="A31" s="51">
        <v>30</v>
      </c>
      <c r="B31" s="32" t="s">
        <v>407</v>
      </c>
      <c r="C31" s="34">
        <v>44937</v>
      </c>
      <c r="D31" s="52" t="s">
        <v>408</v>
      </c>
      <c r="E31" s="32" t="s">
        <v>55</v>
      </c>
      <c r="F31" s="63" t="s">
        <v>90</v>
      </c>
      <c r="G31" s="35">
        <v>44942</v>
      </c>
      <c r="H31" s="35">
        <v>44943</v>
      </c>
      <c r="I31" s="32" t="s">
        <v>409</v>
      </c>
      <c r="J31" s="35">
        <v>44943</v>
      </c>
      <c r="K31" s="37" t="s">
        <v>410</v>
      </c>
      <c r="L31" s="39">
        <f t="shared" si="5"/>
        <v>6</v>
      </c>
      <c r="M31" s="39">
        <f t="shared" si="6"/>
        <v>1</v>
      </c>
      <c r="N31" s="40" t="s">
        <v>68</v>
      </c>
      <c r="O31" s="40" t="s">
        <v>69</v>
      </c>
      <c r="P31" s="40" t="e">
        <f>VLOOKUP([1]!Email_TaskV2[[#This Row],[PIC Dev]],[1]Organization!C:D,2,FALSE)</f>
        <v>#REF!</v>
      </c>
      <c r="Q31" s="52" t="s">
        <v>411</v>
      </c>
      <c r="R31" s="32">
        <v>44</v>
      </c>
      <c r="S31" s="32" t="s">
        <v>57</v>
      </c>
      <c r="T31" s="32" t="s">
        <v>412</v>
      </c>
      <c r="U31" s="37" t="s">
        <v>413</v>
      </c>
      <c r="V31" s="41">
        <v>44903</v>
      </c>
      <c r="W31" s="32" t="s">
        <v>139</v>
      </c>
      <c r="X31" s="32" t="s">
        <v>162</v>
      </c>
      <c r="Y31" s="32" t="s">
        <v>158</v>
      </c>
      <c r="Z31" s="32" t="s">
        <v>58</v>
      </c>
      <c r="AA31" s="32" t="s">
        <v>59</v>
      </c>
      <c r="AB31" s="32" t="s">
        <v>105</v>
      </c>
      <c r="AC31" s="32" t="s">
        <v>71</v>
      </c>
      <c r="AD31" s="53" t="s">
        <v>72</v>
      </c>
      <c r="AE31" s="44" t="s">
        <v>85</v>
      </c>
      <c r="AF31" s="44"/>
      <c r="AG31" s="32"/>
      <c r="AH31" s="32"/>
      <c r="AI31" s="32" t="s">
        <v>64</v>
      </c>
      <c r="AJ31" s="46" t="str">
        <f t="shared" si="2"/>
        <v/>
      </c>
      <c r="AK31" s="46"/>
      <c r="AL31" s="46"/>
      <c r="AM31" s="46"/>
      <c r="AN31" s="46"/>
      <c r="AO31" s="46"/>
      <c r="AP31" s="46"/>
      <c r="AQ31" s="47" t="e">
        <f ca="1">IF(AND([1]!Email_TaskV2[[#This Row],[Status]]="ON PROGRESS"),TODAY()-[1]!Email_TaskV2[[#This Row],[Tanggal nodin RFS/RFI]],0)</f>
        <v>#REF!</v>
      </c>
      <c r="AR31" s="47" t="e">
        <f ca="1">IF(AND([1]!Email_TaskV2[[#This Row],[Status]]="ON PROGRESS"),IF(TODAY()-[1]!Email_TaskV2[[#This Row],[Start FUT]]&gt;100,"Testing not started yet",TODAY()-[1]!Email_TaskV2[[#This Row],[Start FUT]]),0)</f>
        <v>#REF!</v>
      </c>
      <c r="AS31" s="47" t="e">
        <f>IF([1]!Email_TaskV2[[#This Row],[Aging_Start_Testing]]="Testing not started yet","Testing not started yet",[1]!Email_TaskV2[[#This Row],[Aging]]-[1]!Email_TaskV2[[#This Row],[Aging_Start_Testing]])</f>
        <v>#REF!</v>
      </c>
      <c r="AT31" s="47" t="e">
        <f ca="1">IF(AND([1]!Email_TaskV2[[#This Row],[Status]]="ON PROGRESS",[1]!Email_TaskV2[[#This Row],[Type]]="RFI"),TODAY()-[1]!Email_TaskV2[[#This Row],[Tanggal nodin RFS/RFI]],0)</f>
        <v>#REF!</v>
      </c>
      <c r="AU31" s="47" t="e">
        <f>IF([1]!Email_TaskV2[[#This Row],[Aging]]&gt;7,"Warning","")</f>
        <v>#REF!</v>
      </c>
      <c r="AV31" s="127"/>
      <c r="AW31" s="127"/>
      <c r="AX31" s="127"/>
      <c r="AY31" s="48" t="e">
        <f>IF(AND([1]!Email_TaskV2[[#This Row],[Status]]="ON PROGRESS",[1]!Email_TaskV2[[#This Row],[Type]]="RFS"),"YES","")</f>
        <v>#REF!</v>
      </c>
      <c r="AZ31" s="127" t="e">
        <f>IF(AND([1]!Email_TaskV2[[#This Row],[Status]]="ON PROGRESS",[1]!Email_TaskV2[[#This Row],[Type]]="RFI"),"YES","")</f>
        <v>#REF!</v>
      </c>
      <c r="BA31" s="48" t="e">
        <f>IF([1]!Email_TaskV2[[#This Row],[Nomor Nodin RFS/RFI]]="","",DAY([1]!Email_TaskV2[[#This Row],[Tanggal nodin RFS/RFI]]))</f>
        <v>#REF!</v>
      </c>
      <c r="BB31" s="54" t="e">
        <f>IF([1]!Email_TaskV2[[#This Row],[Nomor Nodin RFS/RFI]]="","",TEXT([1]!Email_TaskV2[[#This Row],[Tanggal nodin RFS/RFI]],"MMM"))</f>
        <v>#REF!</v>
      </c>
      <c r="BC31" s="128" t="e">
        <f>IF([1]!Email_TaskV2[[#This Row],[Nodin BO]]="","No","Yes")</f>
        <v>#REF!</v>
      </c>
      <c r="BD31" s="129" t="e">
        <f>YEAR([1]!Email_TaskV2[[#This Row],[Tanggal nodin RFS/RFI]])</f>
        <v>#REF!</v>
      </c>
      <c r="BE31" s="56" t="e">
        <f>IF([1]!Email_TaskV2[[#This Row],[Month]]="",13,MONTH([1]!Email_TaskV2[[#This Row],[Tanggal nodin RFS/RFI]]))</f>
        <v>#REF!</v>
      </c>
    </row>
    <row r="32" spans="1:57" ht="15" customHeight="1" x14ac:dyDescent="0.3">
      <c r="A32" s="51">
        <v>31</v>
      </c>
      <c r="B32" s="32" t="s">
        <v>414</v>
      </c>
      <c r="C32" s="34">
        <v>44936</v>
      </c>
      <c r="D32" s="52" t="s">
        <v>415</v>
      </c>
      <c r="E32" s="32" t="s">
        <v>55</v>
      </c>
      <c r="F32" s="63" t="s">
        <v>90</v>
      </c>
      <c r="G32" s="35">
        <v>44938</v>
      </c>
      <c r="H32" s="35">
        <v>44939</v>
      </c>
      <c r="I32" s="32" t="s">
        <v>416</v>
      </c>
      <c r="J32" s="35">
        <v>44939</v>
      </c>
      <c r="K32" s="37" t="s">
        <v>417</v>
      </c>
      <c r="L32" s="39">
        <f t="shared" si="5"/>
        <v>3</v>
      </c>
      <c r="M32" s="39">
        <f t="shared" si="6"/>
        <v>1</v>
      </c>
      <c r="N32" s="40" t="s">
        <v>127</v>
      </c>
      <c r="O32" s="40" t="s">
        <v>56</v>
      </c>
      <c r="P32" s="40" t="e">
        <f>VLOOKUP([1]!Email_TaskV2[[#This Row],[PIC Dev]],[1]Organization!C:D,2,FALSE)</f>
        <v>#REF!</v>
      </c>
      <c r="Q32" s="52" t="s">
        <v>418</v>
      </c>
      <c r="R32" s="32">
        <v>108</v>
      </c>
      <c r="S32" s="32" t="s">
        <v>57</v>
      </c>
      <c r="T32" s="32" t="s">
        <v>378</v>
      </c>
      <c r="U32" s="37" t="s">
        <v>379</v>
      </c>
      <c r="V32" s="41">
        <v>44935</v>
      </c>
      <c r="W32" s="32" t="s">
        <v>165</v>
      </c>
      <c r="X32" s="32" t="s">
        <v>380</v>
      </c>
      <c r="Y32" s="32" t="s">
        <v>1097</v>
      </c>
      <c r="Z32" s="32" t="s">
        <v>58</v>
      </c>
      <c r="AA32" s="32" t="s">
        <v>59</v>
      </c>
      <c r="AB32" s="32" t="s">
        <v>65</v>
      </c>
      <c r="AC32" s="32" t="s">
        <v>61</v>
      </c>
      <c r="AD32" s="53" t="s">
        <v>141</v>
      </c>
      <c r="AE32" s="44" t="s">
        <v>63</v>
      </c>
      <c r="AF32" s="44"/>
      <c r="AG32" s="32"/>
      <c r="AH32" s="32"/>
      <c r="AI32" s="32" t="s">
        <v>62</v>
      </c>
      <c r="AJ32" s="46" t="str">
        <f t="shared" si="2"/>
        <v>(FUT Simulator)</v>
      </c>
      <c r="AK32" s="46"/>
      <c r="AL32" s="46"/>
      <c r="AM32" s="46">
        <v>3</v>
      </c>
      <c r="AN32" s="46"/>
      <c r="AO32" s="46"/>
      <c r="AP32" s="46"/>
      <c r="AQ32" s="47" t="e">
        <f ca="1">IF(AND([1]!Email_TaskV2[[#This Row],[Status]]="ON PROGRESS"),TODAY()-[1]!Email_TaskV2[[#This Row],[Tanggal nodin RFS/RFI]],0)</f>
        <v>#REF!</v>
      </c>
      <c r="AR32" s="47" t="e">
        <f ca="1">IF(AND([1]!Email_TaskV2[[#This Row],[Status]]="ON PROGRESS"),IF(TODAY()-[1]!Email_TaskV2[[#This Row],[Start FUT]]&gt;100,"Testing not started yet",TODAY()-[1]!Email_TaskV2[[#This Row],[Start FUT]]),0)</f>
        <v>#REF!</v>
      </c>
      <c r="AS32" s="47" t="e">
        <f>IF([1]!Email_TaskV2[[#This Row],[Aging_Start_Testing]]="Testing not started yet","Testing not started yet",[1]!Email_TaskV2[[#This Row],[Aging]]-[1]!Email_TaskV2[[#This Row],[Aging_Start_Testing]])</f>
        <v>#REF!</v>
      </c>
      <c r="AT32" s="47" t="e">
        <f ca="1">IF(AND([1]!Email_TaskV2[[#This Row],[Status]]="ON PROGRESS",[1]!Email_TaskV2[[#This Row],[Type]]="RFI"),TODAY()-[1]!Email_TaskV2[[#This Row],[Tanggal nodin RFS/RFI]],0)</f>
        <v>#REF!</v>
      </c>
      <c r="AU32" s="47" t="e">
        <f>IF([1]!Email_TaskV2[[#This Row],[Aging]]&gt;7,"Warning","")</f>
        <v>#REF!</v>
      </c>
      <c r="AV32" s="127"/>
      <c r="AW32" s="127"/>
      <c r="AX32" s="127"/>
      <c r="AY32" s="48" t="e">
        <f>IF(AND([1]!Email_TaskV2[[#This Row],[Status]]="ON PROGRESS",[1]!Email_TaskV2[[#This Row],[Type]]="RFS"),"YES","")</f>
        <v>#REF!</v>
      </c>
      <c r="AZ32" s="127" t="e">
        <f>IF(AND([1]!Email_TaskV2[[#This Row],[Status]]="ON PROGRESS",[1]!Email_TaskV2[[#This Row],[Type]]="RFI"),"YES","")</f>
        <v>#REF!</v>
      </c>
      <c r="BA32" s="48" t="e">
        <f>IF([1]!Email_TaskV2[[#This Row],[Nomor Nodin RFS/RFI]]="","",DAY([1]!Email_TaskV2[[#This Row],[Tanggal nodin RFS/RFI]]))</f>
        <v>#REF!</v>
      </c>
      <c r="BB32" s="54" t="e">
        <f>IF([1]!Email_TaskV2[[#This Row],[Nomor Nodin RFS/RFI]]="","",TEXT([1]!Email_TaskV2[[#This Row],[Tanggal nodin RFS/RFI]],"MMM"))</f>
        <v>#REF!</v>
      </c>
      <c r="BC32" s="128" t="e">
        <f>IF([1]!Email_TaskV2[[#This Row],[Nodin BO]]="","No","Yes")</f>
        <v>#REF!</v>
      </c>
      <c r="BD32" s="129" t="e">
        <f>YEAR([1]!Email_TaskV2[[#This Row],[Tanggal nodin RFS/RFI]])</f>
        <v>#REF!</v>
      </c>
      <c r="BE32" s="56" t="e">
        <f>IF([1]!Email_TaskV2[[#This Row],[Month]]="",13,MONTH([1]!Email_TaskV2[[#This Row],[Tanggal nodin RFS/RFI]]))</f>
        <v>#REF!</v>
      </c>
    </row>
    <row r="33" spans="1:57" ht="15" customHeight="1" x14ac:dyDescent="0.3">
      <c r="A33" s="51">
        <v>32</v>
      </c>
      <c r="B33" s="32" t="s">
        <v>419</v>
      </c>
      <c r="C33" s="34">
        <v>44937</v>
      </c>
      <c r="D33" s="52" t="s">
        <v>420</v>
      </c>
      <c r="E33" s="66" t="s">
        <v>55</v>
      </c>
      <c r="F33" s="63" t="s">
        <v>90</v>
      </c>
      <c r="G33" s="35">
        <v>44937</v>
      </c>
      <c r="H33" s="35">
        <v>44943</v>
      </c>
      <c r="I33" s="32" t="s">
        <v>421</v>
      </c>
      <c r="J33" s="35">
        <v>44943</v>
      </c>
      <c r="K33" s="37" t="s">
        <v>422</v>
      </c>
      <c r="L33" s="39">
        <f t="shared" si="5"/>
        <v>6</v>
      </c>
      <c r="M33" s="39">
        <f t="shared" si="6"/>
        <v>6</v>
      </c>
      <c r="N33" s="40" t="s">
        <v>111</v>
      </c>
      <c r="O33" s="40" t="s">
        <v>112</v>
      </c>
      <c r="P33" s="40" t="e">
        <f>VLOOKUP([1]!Email_TaskV2[[#This Row],[PIC Dev]],[1]Organization!C:D,2,FALSE)</f>
        <v>#REF!</v>
      </c>
      <c r="Q33" s="52" t="s">
        <v>423</v>
      </c>
      <c r="R33" s="32">
        <v>60</v>
      </c>
      <c r="S33" s="32" t="s">
        <v>57</v>
      </c>
      <c r="T33" s="32" t="s">
        <v>226</v>
      </c>
      <c r="U33" s="37" t="s">
        <v>424</v>
      </c>
      <c r="V33" s="32"/>
      <c r="W33" s="32" t="s">
        <v>113</v>
      </c>
      <c r="X33" s="32"/>
      <c r="Y33" s="32"/>
      <c r="Z33" s="32" t="s">
        <v>58</v>
      </c>
      <c r="AA33" s="32" t="s">
        <v>59</v>
      </c>
      <c r="AB33" s="32" t="s">
        <v>113</v>
      </c>
      <c r="AC33" s="32" t="s">
        <v>71</v>
      </c>
      <c r="AD33" s="53" t="s">
        <v>129</v>
      </c>
      <c r="AE33" s="44"/>
      <c r="AF33" s="44"/>
      <c r="AG33" s="32"/>
      <c r="AH33" s="32"/>
      <c r="AI33" s="32" t="s">
        <v>64</v>
      </c>
      <c r="AJ33" s="46" t="str">
        <f t="shared" si="2"/>
        <v/>
      </c>
      <c r="AK33" s="46"/>
      <c r="AL33" s="46"/>
      <c r="AM33" s="46"/>
      <c r="AN33" s="46"/>
      <c r="AO33" s="46"/>
      <c r="AP33" s="46"/>
      <c r="AQ33" s="47" t="e">
        <f ca="1">IF(AND([1]!Email_TaskV2[[#This Row],[Status]]="ON PROGRESS"),TODAY()-[1]!Email_TaskV2[[#This Row],[Tanggal nodin RFS/RFI]],0)</f>
        <v>#REF!</v>
      </c>
      <c r="AR33" s="47" t="e">
        <f ca="1">IF(AND([1]!Email_TaskV2[[#This Row],[Status]]="ON PROGRESS"),IF(TODAY()-[1]!Email_TaskV2[[#This Row],[Start FUT]]&gt;100,"Testing not started yet",TODAY()-[1]!Email_TaskV2[[#This Row],[Start FUT]]),0)</f>
        <v>#REF!</v>
      </c>
      <c r="AS33" s="47" t="e">
        <f>IF([1]!Email_TaskV2[[#This Row],[Aging_Start_Testing]]="Testing not started yet","Testing not started yet",[1]!Email_TaskV2[[#This Row],[Aging]]-[1]!Email_TaskV2[[#This Row],[Aging_Start_Testing]])</f>
        <v>#REF!</v>
      </c>
      <c r="AT33" s="47" t="e">
        <f ca="1">IF(AND([1]!Email_TaskV2[[#This Row],[Status]]="ON PROGRESS",[1]!Email_TaskV2[[#This Row],[Type]]="RFI"),TODAY()-[1]!Email_TaskV2[[#This Row],[Tanggal nodin RFS/RFI]],0)</f>
        <v>#REF!</v>
      </c>
      <c r="AU33" s="47" t="e">
        <f>IF([1]!Email_TaskV2[[#This Row],[Aging]]&gt;7,"Warning","")</f>
        <v>#REF!</v>
      </c>
      <c r="AV33" s="127"/>
      <c r="AW33" s="127"/>
      <c r="AX33" s="127"/>
      <c r="AY33" s="48" t="e">
        <f>IF(AND([1]!Email_TaskV2[[#This Row],[Status]]="ON PROGRESS",[1]!Email_TaskV2[[#This Row],[Type]]="RFS"),"YES","")</f>
        <v>#REF!</v>
      </c>
      <c r="AZ33" s="127" t="e">
        <f>IF(AND([1]!Email_TaskV2[[#This Row],[Status]]="ON PROGRESS",[1]!Email_TaskV2[[#This Row],[Type]]="RFI"),"YES","")</f>
        <v>#REF!</v>
      </c>
      <c r="BA33" s="48" t="e">
        <f>IF([1]!Email_TaskV2[[#This Row],[Nomor Nodin RFS/RFI]]="","",DAY([1]!Email_TaskV2[[#This Row],[Tanggal nodin RFS/RFI]]))</f>
        <v>#REF!</v>
      </c>
      <c r="BB33" s="54" t="e">
        <f>IF([1]!Email_TaskV2[[#This Row],[Nomor Nodin RFS/RFI]]="","",TEXT([1]!Email_TaskV2[[#This Row],[Tanggal nodin RFS/RFI]],"MMM"))</f>
        <v>#REF!</v>
      </c>
      <c r="BC33" s="128" t="e">
        <f>IF([1]!Email_TaskV2[[#This Row],[Nodin BO]]="","No","Yes")</f>
        <v>#REF!</v>
      </c>
      <c r="BD33" s="129" t="e">
        <f>YEAR([1]!Email_TaskV2[[#This Row],[Tanggal nodin RFS/RFI]])</f>
        <v>#REF!</v>
      </c>
      <c r="BE33" s="56" t="e">
        <f>IF([1]!Email_TaskV2[[#This Row],[Month]]="",13,MONTH([1]!Email_TaskV2[[#This Row],[Tanggal nodin RFS/RFI]]))</f>
        <v>#REF!</v>
      </c>
    </row>
    <row r="34" spans="1:57" ht="15" customHeight="1" x14ac:dyDescent="0.3">
      <c r="A34" s="51">
        <v>33</v>
      </c>
      <c r="B34" s="32" t="s">
        <v>425</v>
      </c>
      <c r="C34" s="34">
        <v>44937</v>
      </c>
      <c r="D34" s="52" t="s">
        <v>426</v>
      </c>
      <c r="E34" s="66" t="s">
        <v>55</v>
      </c>
      <c r="F34" s="67"/>
      <c r="G34" s="35">
        <v>44939</v>
      </c>
      <c r="H34" s="35">
        <v>44944</v>
      </c>
      <c r="I34" s="32" t="s">
        <v>427</v>
      </c>
      <c r="J34" s="35">
        <v>44944</v>
      </c>
      <c r="K34" s="37" t="s">
        <v>428</v>
      </c>
      <c r="L34" s="39">
        <f t="shared" si="5"/>
        <v>7</v>
      </c>
      <c r="M34" s="39">
        <f t="shared" si="6"/>
        <v>5</v>
      </c>
      <c r="N34" s="40" t="s">
        <v>73</v>
      </c>
      <c r="O34" s="40" t="s">
        <v>74</v>
      </c>
      <c r="P34" s="40" t="e">
        <f>VLOOKUP([1]!Email_TaskV2[[#This Row],[PIC Dev]],[1]Organization!C:D,2,FALSE)</f>
        <v>#REF!</v>
      </c>
      <c r="Q34" s="52" t="s">
        <v>429</v>
      </c>
      <c r="R34" s="32">
        <v>32</v>
      </c>
      <c r="S34" s="32" t="s">
        <v>57</v>
      </c>
      <c r="T34" s="32" t="s">
        <v>430</v>
      </c>
      <c r="U34" s="37" t="s">
        <v>431</v>
      </c>
      <c r="V34" s="32"/>
      <c r="W34" s="32" t="s">
        <v>176</v>
      </c>
      <c r="X34" s="32"/>
      <c r="Y34" s="32"/>
      <c r="Z34" s="32" t="s">
        <v>58</v>
      </c>
      <c r="AA34" s="32" t="s">
        <v>59</v>
      </c>
      <c r="AB34" s="32" t="s">
        <v>76</v>
      </c>
      <c r="AC34" s="32" t="s">
        <v>71</v>
      </c>
      <c r="AD34" s="44" t="s">
        <v>1909</v>
      </c>
      <c r="AE34" s="44"/>
      <c r="AF34" s="44"/>
      <c r="AG34" s="32"/>
      <c r="AH34" s="32"/>
      <c r="AI34" s="32" t="s">
        <v>62</v>
      </c>
      <c r="AJ34" s="46" t="str">
        <f t="shared" si="2"/>
        <v>(FUT Simulator)</v>
      </c>
      <c r="AK34" s="46"/>
      <c r="AL34" s="46"/>
      <c r="AM34" s="46">
        <v>3</v>
      </c>
      <c r="AN34" s="46"/>
      <c r="AO34" s="46"/>
      <c r="AP34" s="46"/>
      <c r="AQ34" s="47" t="e">
        <f ca="1">IF(AND([1]!Email_TaskV2[[#This Row],[Status]]="ON PROGRESS"),TODAY()-[1]!Email_TaskV2[[#This Row],[Tanggal nodin RFS/RFI]],0)</f>
        <v>#REF!</v>
      </c>
      <c r="AR34" s="47" t="e">
        <f ca="1">IF(AND([1]!Email_TaskV2[[#This Row],[Status]]="ON PROGRESS"),IF(TODAY()-[1]!Email_TaskV2[[#This Row],[Start FUT]]&gt;100,"Testing not started yet",TODAY()-[1]!Email_TaskV2[[#This Row],[Start FUT]]),0)</f>
        <v>#REF!</v>
      </c>
      <c r="AS34" s="47" t="e">
        <f>IF([1]!Email_TaskV2[[#This Row],[Aging_Start_Testing]]="Testing not started yet","Testing not started yet",[1]!Email_TaskV2[[#This Row],[Aging]]-[1]!Email_TaskV2[[#This Row],[Aging_Start_Testing]])</f>
        <v>#REF!</v>
      </c>
      <c r="AT34" s="47" t="e">
        <f ca="1">IF(AND([1]!Email_TaskV2[[#This Row],[Status]]="ON PROGRESS",[1]!Email_TaskV2[[#This Row],[Type]]="RFI"),TODAY()-[1]!Email_TaskV2[[#This Row],[Tanggal nodin RFS/RFI]],0)</f>
        <v>#REF!</v>
      </c>
      <c r="AU34" s="47" t="e">
        <f>IF([1]!Email_TaskV2[[#This Row],[Aging]]&gt;7,"Warning","")</f>
        <v>#REF!</v>
      </c>
      <c r="AV34" s="48"/>
      <c r="AW34" s="48"/>
      <c r="AX34" s="48"/>
      <c r="AY34" s="48" t="e">
        <f>IF(AND([1]!Email_TaskV2[[#This Row],[Status]]="ON PROGRESS",[1]!Email_TaskV2[[#This Row],[Type]]="RFS"),"YES","")</f>
        <v>#REF!</v>
      </c>
      <c r="AZ34" s="16" t="e">
        <f>IF(AND([1]!Email_TaskV2[[#This Row],[Status]]="ON PROGRESS",[1]!Email_TaskV2[[#This Row],[Type]]="RFI"),"YES","")</f>
        <v>#REF!</v>
      </c>
      <c r="BA34" s="48" t="e">
        <f>IF([1]!Email_TaskV2[[#This Row],[Nomor Nodin RFS/RFI]]="","",DAY([1]!Email_TaskV2[[#This Row],[Tanggal nodin RFS/RFI]]))</f>
        <v>#REF!</v>
      </c>
      <c r="BB34" s="54" t="e">
        <f>IF([1]!Email_TaskV2[[#This Row],[Nomor Nodin RFS/RFI]]="","",TEXT([1]!Email_TaskV2[[#This Row],[Tanggal nodin RFS/RFI]],"MMM"))</f>
        <v>#REF!</v>
      </c>
      <c r="BC34" s="49" t="e">
        <f>IF([1]!Email_TaskV2[[#This Row],[Nodin BO]]="","No","Yes")</f>
        <v>#REF!</v>
      </c>
      <c r="BD34" s="50" t="e">
        <f>YEAR([1]!Email_TaskV2[[#This Row],[Tanggal nodin RFS/RFI]])</f>
        <v>#REF!</v>
      </c>
      <c r="BE34" s="56" t="e">
        <f>IF([1]!Email_TaskV2[[#This Row],[Month]]="",13,MONTH([1]!Email_TaskV2[[#This Row],[Tanggal nodin RFS/RFI]]))</f>
        <v>#REF!</v>
      </c>
    </row>
    <row r="35" spans="1:57" ht="15" customHeight="1" x14ac:dyDescent="0.3">
      <c r="A35" s="51">
        <v>34</v>
      </c>
      <c r="B35" s="32" t="s">
        <v>432</v>
      </c>
      <c r="C35" s="34">
        <v>44938</v>
      </c>
      <c r="D35" s="52" t="s">
        <v>433</v>
      </c>
      <c r="E35" s="32" t="s">
        <v>55</v>
      </c>
      <c r="F35" s="63" t="s">
        <v>90</v>
      </c>
      <c r="G35" s="35">
        <v>44938</v>
      </c>
      <c r="H35" s="35">
        <v>44957</v>
      </c>
      <c r="I35" s="32" t="s">
        <v>434</v>
      </c>
      <c r="J35" s="35">
        <v>44957</v>
      </c>
      <c r="K35" s="37" t="s">
        <v>435</v>
      </c>
      <c r="L35" s="39">
        <f t="shared" si="5"/>
        <v>19</v>
      </c>
      <c r="M35" s="39">
        <f t="shared" si="6"/>
        <v>19</v>
      </c>
      <c r="N35" s="40" t="s">
        <v>68</v>
      </c>
      <c r="O35" s="40" t="s">
        <v>69</v>
      </c>
      <c r="P35" s="40" t="e">
        <f>VLOOKUP([1]!Email_TaskV2[[#This Row],[PIC Dev]],[1]Organization!C:D,2,FALSE)</f>
        <v>#REF!</v>
      </c>
      <c r="Q35" s="52" t="s">
        <v>436</v>
      </c>
      <c r="R35" s="32">
        <v>102</v>
      </c>
      <c r="S35" s="32" t="s">
        <v>57</v>
      </c>
      <c r="T35" s="32" t="s">
        <v>437</v>
      </c>
      <c r="U35" s="32" t="s">
        <v>438</v>
      </c>
      <c r="V35" s="41">
        <v>44928</v>
      </c>
      <c r="W35" s="32" t="s">
        <v>139</v>
      </c>
      <c r="X35" s="32" t="s">
        <v>162</v>
      </c>
      <c r="Y35" s="32" t="s">
        <v>158</v>
      </c>
      <c r="Z35" s="32" t="s">
        <v>58</v>
      </c>
      <c r="AA35" s="32" t="s">
        <v>59</v>
      </c>
      <c r="AB35" s="32" t="s">
        <v>105</v>
      </c>
      <c r="AC35" s="32" t="s">
        <v>71</v>
      </c>
      <c r="AD35" s="53" t="s">
        <v>95</v>
      </c>
      <c r="AE35" s="53" t="s">
        <v>129</v>
      </c>
      <c r="AF35" s="44"/>
      <c r="AG35" s="32"/>
      <c r="AH35" s="32"/>
      <c r="AI35" s="32" t="s">
        <v>64</v>
      </c>
      <c r="AJ35" s="46" t="str">
        <f t="shared" si="2"/>
        <v/>
      </c>
      <c r="AK35" s="46"/>
      <c r="AL35" s="46"/>
      <c r="AM35" s="46"/>
      <c r="AN35" s="46"/>
      <c r="AO35" s="46"/>
      <c r="AP35" s="46"/>
      <c r="AQ35" s="47" t="e">
        <f ca="1">IF(AND([1]!Email_TaskV2[[#This Row],[Status]]="ON PROGRESS"),TODAY()-[1]!Email_TaskV2[[#This Row],[Tanggal nodin RFS/RFI]],0)</f>
        <v>#REF!</v>
      </c>
      <c r="AR35" s="47" t="e">
        <f ca="1">IF(AND([1]!Email_TaskV2[[#This Row],[Status]]="ON PROGRESS"),IF(TODAY()-[1]!Email_TaskV2[[#This Row],[Start FUT]]&gt;100,"Testing not started yet",TODAY()-[1]!Email_TaskV2[[#This Row],[Start FUT]]),0)</f>
        <v>#REF!</v>
      </c>
      <c r="AS35" s="47" t="e">
        <f>IF([1]!Email_TaskV2[[#This Row],[Aging_Start_Testing]]="Testing not started yet","Testing not started yet",[1]!Email_TaskV2[[#This Row],[Aging]]-[1]!Email_TaskV2[[#This Row],[Aging_Start_Testing]])</f>
        <v>#REF!</v>
      </c>
      <c r="AT35" s="47" t="e">
        <f ca="1">IF(AND([1]!Email_TaskV2[[#This Row],[Status]]="ON PROGRESS",[1]!Email_TaskV2[[#This Row],[Type]]="RFI"),TODAY()-[1]!Email_TaskV2[[#This Row],[Tanggal nodin RFS/RFI]],0)</f>
        <v>#REF!</v>
      </c>
      <c r="AU35" s="47" t="e">
        <f>IF([1]!Email_TaskV2[[#This Row],[Aging]]&gt;7,"Warning","")</f>
        <v>#REF!</v>
      </c>
      <c r="AV35" s="48"/>
      <c r="AW35" s="48"/>
      <c r="AX35" s="48"/>
      <c r="AY35" s="48" t="e">
        <f>IF(AND([1]!Email_TaskV2[[#This Row],[Status]]="ON PROGRESS",[1]!Email_TaskV2[[#This Row],[Type]]="RFS"),"YES","")</f>
        <v>#REF!</v>
      </c>
      <c r="AZ35" s="16" t="e">
        <f>IF(AND([1]!Email_TaskV2[[#This Row],[Status]]="ON PROGRESS",[1]!Email_TaskV2[[#This Row],[Type]]="RFI"),"YES","")</f>
        <v>#REF!</v>
      </c>
      <c r="BA35" s="48" t="e">
        <f>IF([1]!Email_TaskV2[[#This Row],[Nomor Nodin RFS/RFI]]="","",DAY([1]!Email_TaskV2[[#This Row],[Tanggal nodin RFS/RFI]]))</f>
        <v>#REF!</v>
      </c>
      <c r="BB35" s="54" t="e">
        <f>IF([1]!Email_TaskV2[[#This Row],[Nomor Nodin RFS/RFI]]="","",TEXT([1]!Email_TaskV2[[#This Row],[Tanggal nodin RFS/RFI]],"MMM"))</f>
        <v>#REF!</v>
      </c>
      <c r="BC35" s="49" t="e">
        <f>IF([1]!Email_TaskV2[[#This Row],[Nodin BO]]="","No","Yes")</f>
        <v>#REF!</v>
      </c>
      <c r="BD35" s="50" t="e">
        <f>YEAR([1]!Email_TaskV2[[#This Row],[Tanggal nodin RFS/RFI]])</f>
        <v>#REF!</v>
      </c>
      <c r="BE35" s="56" t="e">
        <f>IF([1]!Email_TaskV2[[#This Row],[Month]]="",13,MONTH([1]!Email_TaskV2[[#This Row],[Tanggal nodin RFS/RFI]]))</f>
        <v>#REF!</v>
      </c>
    </row>
    <row r="36" spans="1:57" ht="15" customHeight="1" x14ac:dyDescent="0.3">
      <c r="A36" s="51">
        <v>35</v>
      </c>
      <c r="B36" s="32" t="s">
        <v>439</v>
      </c>
      <c r="C36" s="34">
        <v>44938</v>
      </c>
      <c r="D36" s="40" t="s">
        <v>440</v>
      </c>
      <c r="E36" s="32" t="s">
        <v>55</v>
      </c>
      <c r="F36" s="32" t="s">
        <v>78</v>
      </c>
      <c r="G36" s="35">
        <v>44938</v>
      </c>
      <c r="H36" s="35">
        <v>44939</v>
      </c>
      <c r="I36" s="32" t="s">
        <v>441</v>
      </c>
      <c r="J36" s="35">
        <v>44942</v>
      </c>
      <c r="K36" s="37" t="s">
        <v>442</v>
      </c>
      <c r="L36" s="39">
        <f t="shared" si="5"/>
        <v>1</v>
      </c>
      <c r="M36" s="39">
        <f t="shared" si="6"/>
        <v>4</v>
      </c>
      <c r="N36" s="40" t="s">
        <v>116</v>
      </c>
      <c r="O36" s="40" t="s">
        <v>117</v>
      </c>
      <c r="P36" s="40" t="e">
        <f>VLOOKUP([1]!Email_TaskV2[[#This Row],[PIC Dev]],[1]Organization!C:D,2,FALSE)</f>
        <v>#REF!</v>
      </c>
      <c r="Q36" s="40"/>
      <c r="R36" s="32">
        <v>159</v>
      </c>
      <c r="S36" s="32" t="s">
        <v>75</v>
      </c>
      <c r="T36" s="32" t="s">
        <v>443</v>
      </c>
      <c r="U36" s="37" t="s">
        <v>444</v>
      </c>
      <c r="V36" s="41">
        <v>45210</v>
      </c>
      <c r="W36" s="32" t="s">
        <v>244</v>
      </c>
      <c r="X36" s="32"/>
      <c r="Y36" s="32"/>
      <c r="Z36" s="32" t="s">
        <v>58</v>
      </c>
      <c r="AA36" s="32" t="s">
        <v>59</v>
      </c>
      <c r="AB36" s="32" t="s">
        <v>70</v>
      </c>
      <c r="AC36" s="32" t="s">
        <v>71</v>
      </c>
      <c r="AD36" s="53" t="s">
        <v>150</v>
      </c>
      <c r="AE36" s="44"/>
      <c r="AF36" s="44"/>
      <c r="AG36" s="32"/>
      <c r="AH36" s="32"/>
      <c r="AI36" s="32" t="s">
        <v>64</v>
      </c>
      <c r="AJ36" s="46" t="str">
        <f t="shared" si="2"/>
        <v/>
      </c>
      <c r="AK36" s="46"/>
      <c r="AL36" s="46"/>
      <c r="AM36" s="46"/>
      <c r="AN36" s="46"/>
      <c r="AO36" s="46"/>
      <c r="AP36" s="46"/>
      <c r="AQ36" s="47" t="e">
        <f ca="1">IF(AND([1]!Email_TaskV2[[#This Row],[Status]]="ON PROGRESS"),TODAY()-[1]!Email_TaskV2[[#This Row],[Tanggal nodin RFS/RFI]],0)</f>
        <v>#REF!</v>
      </c>
      <c r="AR36" s="47" t="e">
        <f ca="1">IF(AND([1]!Email_TaskV2[[#This Row],[Status]]="ON PROGRESS"),IF(TODAY()-[1]!Email_TaskV2[[#This Row],[Start FUT]]&gt;100,"Testing not started yet",TODAY()-[1]!Email_TaskV2[[#This Row],[Start FUT]]),0)</f>
        <v>#REF!</v>
      </c>
      <c r="AS36" s="47" t="e">
        <f>IF([1]!Email_TaskV2[[#This Row],[Aging_Start_Testing]]="Testing not started yet","Testing not started yet",[1]!Email_TaskV2[[#This Row],[Aging]]-[1]!Email_TaskV2[[#This Row],[Aging_Start_Testing]])</f>
        <v>#REF!</v>
      </c>
      <c r="AT36" s="47" t="e">
        <f ca="1">IF(AND([1]!Email_TaskV2[[#This Row],[Status]]="ON PROGRESS",[1]!Email_TaskV2[[#This Row],[Type]]="RFI"),TODAY()-[1]!Email_TaskV2[[#This Row],[Tanggal nodin RFS/RFI]],0)</f>
        <v>#REF!</v>
      </c>
      <c r="AU36" s="47" t="e">
        <f>IF([1]!Email_TaskV2[[#This Row],[Aging]]&gt;7,"Warning","")</f>
        <v>#REF!</v>
      </c>
      <c r="AV36" s="48"/>
      <c r="AW36" s="48"/>
      <c r="AX36" s="48"/>
      <c r="AY36" s="48" t="e">
        <f>IF(AND([1]!Email_TaskV2[[#This Row],[Status]]="ON PROGRESS",[1]!Email_TaskV2[[#This Row],[Type]]="RFS"),"YES","")</f>
        <v>#REF!</v>
      </c>
      <c r="AZ36" s="16" t="e">
        <f>IF(AND([1]!Email_TaskV2[[#This Row],[Status]]="ON PROGRESS",[1]!Email_TaskV2[[#This Row],[Type]]="RFI"),"YES","")</f>
        <v>#REF!</v>
      </c>
      <c r="BA36" s="48" t="e">
        <f>IF([1]!Email_TaskV2[[#This Row],[Nomor Nodin RFS/RFI]]="","",DAY([1]!Email_TaskV2[[#This Row],[Tanggal nodin RFS/RFI]]))</f>
        <v>#REF!</v>
      </c>
      <c r="BB36" s="54" t="e">
        <f>IF([1]!Email_TaskV2[[#This Row],[Nomor Nodin RFS/RFI]]="","",TEXT([1]!Email_TaskV2[[#This Row],[Tanggal nodin RFS/RFI]],"MMM"))</f>
        <v>#REF!</v>
      </c>
      <c r="BC36" s="49" t="e">
        <f>IF([1]!Email_TaskV2[[#This Row],[Nodin BO]]="","No","Yes")</f>
        <v>#REF!</v>
      </c>
      <c r="BD36" s="50" t="e">
        <f>YEAR([1]!Email_TaskV2[[#This Row],[Tanggal nodin RFS/RFI]])</f>
        <v>#REF!</v>
      </c>
      <c r="BE36" s="56" t="e">
        <f>IF([1]!Email_TaskV2[[#This Row],[Month]]="",13,MONTH([1]!Email_TaskV2[[#This Row],[Tanggal nodin RFS/RFI]]))</f>
        <v>#REF!</v>
      </c>
    </row>
    <row r="37" spans="1:57" ht="15" customHeight="1" x14ac:dyDescent="0.3">
      <c r="A37" s="51">
        <v>36</v>
      </c>
      <c r="B37" s="32" t="s">
        <v>445</v>
      </c>
      <c r="C37" s="34">
        <v>44938</v>
      </c>
      <c r="D37" s="52" t="s">
        <v>446</v>
      </c>
      <c r="E37" s="32" t="s">
        <v>55</v>
      </c>
      <c r="F37" s="32" t="s">
        <v>66</v>
      </c>
      <c r="G37" s="35">
        <v>44939</v>
      </c>
      <c r="H37" s="35">
        <v>44949</v>
      </c>
      <c r="I37" s="32" t="s">
        <v>447</v>
      </c>
      <c r="J37" s="35">
        <v>44957</v>
      </c>
      <c r="K37" s="37" t="s">
        <v>448</v>
      </c>
      <c r="L37" s="39">
        <f t="shared" si="5"/>
        <v>11</v>
      </c>
      <c r="M37" s="39">
        <f t="shared" si="6"/>
        <v>18</v>
      </c>
      <c r="N37" s="40" t="s">
        <v>133</v>
      </c>
      <c r="O37" s="40" t="s">
        <v>134</v>
      </c>
      <c r="P37" s="40" t="e">
        <f>VLOOKUP([1]!Email_TaskV2[[#This Row],[PIC Dev]],[1]Organization!C:D,2,FALSE)</f>
        <v>#REF!</v>
      </c>
      <c r="Q37" s="52" t="s">
        <v>449</v>
      </c>
      <c r="R37" s="32">
        <v>10</v>
      </c>
      <c r="S37" s="32" t="s">
        <v>57</v>
      </c>
      <c r="T37" s="32" t="s">
        <v>450</v>
      </c>
      <c r="U37" s="32" t="s">
        <v>451</v>
      </c>
      <c r="V37" s="62">
        <v>44831</v>
      </c>
      <c r="W37" s="32" t="s">
        <v>120</v>
      </c>
      <c r="X37" s="32" t="s">
        <v>180</v>
      </c>
      <c r="Y37" s="32" t="s">
        <v>181</v>
      </c>
      <c r="Z37" s="32" t="s">
        <v>58</v>
      </c>
      <c r="AA37" s="32" t="s">
        <v>59</v>
      </c>
      <c r="AB37" s="32" t="s">
        <v>120</v>
      </c>
      <c r="AC37" s="32" t="s">
        <v>71</v>
      </c>
      <c r="AD37" s="53" t="s">
        <v>72</v>
      </c>
      <c r="AE37" s="44" t="s">
        <v>85</v>
      </c>
      <c r="AF37" s="44"/>
      <c r="AG37" s="32"/>
      <c r="AH37" s="32"/>
      <c r="AI37" s="32" t="s">
        <v>62</v>
      </c>
      <c r="AJ37" s="46" t="str">
        <f t="shared" si="2"/>
        <v>(FUT Simulator)</v>
      </c>
      <c r="AK37" s="46"/>
      <c r="AL37" s="46"/>
      <c r="AM37" s="46">
        <v>3</v>
      </c>
      <c r="AN37" s="46"/>
      <c r="AO37" s="46"/>
      <c r="AP37" s="46"/>
      <c r="AQ37" s="47" t="e">
        <f ca="1">IF(AND([1]!Email_TaskV2[[#This Row],[Status]]="ON PROGRESS"),TODAY()-[1]!Email_TaskV2[[#This Row],[Tanggal nodin RFS/RFI]],0)</f>
        <v>#REF!</v>
      </c>
      <c r="AR37" s="47" t="e">
        <f ca="1">IF(AND([1]!Email_TaskV2[[#This Row],[Status]]="ON PROGRESS"),IF(TODAY()-[1]!Email_TaskV2[[#This Row],[Start FUT]]&gt;100,"Testing not started yet",TODAY()-[1]!Email_TaskV2[[#This Row],[Start FUT]]),0)</f>
        <v>#REF!</v>
      </c>
      <c r="AS37" s="47" t="e">
        <f>IF([1]!Email_TaskV2[[#This Row],[Aging_Start_Testing]]="Testing not started yet","Testing not started yet",[1]!Email_TaskV2[[#This Row],[Aging]]-[1]!Email_TaskV2[[#This Row],[Aging_Start_Testing]])</f>
        <v>#REF!</v>
      </c>
      <c r="AT37" s="47" t="e">
        <f ca="1">IF(AND([1]!Email_TaskV2[[#This Row],[Status]]="ON PROGRESS",[1]!Email_TaskV2[[#This Row],[Type]]="RFI"),TODAY()-[1]!Email_TaskV2[[#This Row],[Tanggal nodin RFS/RFI]],0)</f>
        <v>#REF!</v>
      </c>
      <c r="AU37" s="47" t="e">
        <f>IF([1]!Email_TaskV2[[#This Row],[Aging]]&gt;7,"Warning","")</f>
        <v>#REF!</v>
      </c>
      <c r="AV37" s="48"/>
      <c r="AW37" s="48"/>
      <c r="AX37" s="48"/>
      <c r="AY37" s="48" t="e">
        <f>IF(AND([1]!Email_TaskV2[[#This Row],[Status]]="ON PROGRESS",[1]!Email_TaskV2[[#This Row],[Type]]="RFS"),"YES","")</f>
        <v>#REF!</v>
      </c>
      <c r="AZ37" s="16" t="e">
        <f>IF(AND([1]!Email_TaskV2[[#This Row],[Status]]="ON PROGRESS",[1]!Email_TaskV2[[#This Row],[Type]]="RFI"),"YES","")</f>
        <v>#REF!</v>
      </c>
      <c r="BA37" s="48" t="e">
        <f>IF([1]!Email_TaskV2[[#This Row],[Nomor Nodin RFS/RFI]]="","",DAY([1]!Email_TaskV2[[#This Row],[Tanggal nodin RFS/RFI]]))</f>
        <v>#REF!</v>
      </c>
      <c r="BB37" s="54" t="e">
        <f>IF([1]!Email_TaskV2[[#This Row],[Nomor Nodin RFS/RFI]]="","",TEXT([1]!Email_TaskV2[[#This Row],[Tanggal nodin RFS/RFI]],"MMM"))</f>
        <v>#REF!</v>
      </c>
      <c r="BC37" s="49" t="e">
        <f>IF([1]!Email_TaskV2[[#This Row],[Nodin BO]]="","No","Yes")</f>
        <v>#REF!</v>
      </c>
      <c r="BD37" s="50" t="e">
        <f>YEAR([1]!Email_TaskV2[[#This Row],[Tanggal nodin RFS/RFI]])</f>
        <v>#REF!</v>
      </c>
      <c r="BE37" s="56" t="e">
        <f>IF([1]!Email_TaskV2[[#This Row],[Month]]="",13,MONTH([1]!Email_TaskV2[[#This Row],[Tanggal nodin RFS/RFI]]))</f>
        <v>#REF!</v>
      </c>
    </row>
    <row r="38" spans="1:57" ht="15" customHeight="1" x14ac:dyDescent="0.3">
      <c r="A38" s="51">
        <v>37</v>
      </c>
      <c r="B38" s="32" t="s">
        <v>452</v>
      </c>
      <c r="C38" s="34">
        <v>44938</v>
      </c>
      <c r="D38" s="52" t="s">
        <v>453</v>
      </c>
      <c r="E38" s="32" t="s">
        <v>55</v>
      </c>
      <c r="F38" s="63" t="s">
        <v>90</v>
      </c>
      <c r="G38" s="35">
        <v>44938</v>
      </c>
      <c r="H38" s="35">
        <v>44959</v>
      </c>
      <c r="I38" s="32" t="s">
        <v>454</v>
      </c>
      <c r="J38" s="35">
        <v>44959</v>
      </c>
      <c r="K38" s="37" t="s">
        <v>455</v>
      </c>
      <c r="L38" s="39">
        <f t="shared" si="5"/>
        <v>21</v>
      </c>
      <c r="M38" s="39">
        <f t="shared" si="6"/>
        <v>21</v>
      </c>
      <c r="N38" s="40" t="s">
        <v>68</v>
      </c>
      <c r="O38" s="40" t="s">
        <v>69</v>
      </c>
      <c r="P38" s="40" t="e">
        <f>VLOOKUP([1]!Email_TaskV2[[#This Row],[PIC Dev]],[1]Organization!C:D,2,FALSE)</f>
        <v>#REF!</v>
      </c>
      <c r="Q38" s="52" t="s">
        <v>456</v>
      </c>
      <c r="R38" s="32">
        <v>46</v>
      </c>
      <c r="S38" s="32" t="s">
        <v>57</v>
      </c>
      <c r="T38" s="32" t="s">
        <v>457</v>
      </c>
      <c r="U38" s="32" t="s">
        <v>458</v>
      </c>
      <c r="V38" s="41">
        <v>44886</v>
      </c>
      <c r="W38" s="32" t="s">
        <v>139</v>
      </c>
      <c r="X38" s="32" t="s">
        <v>162</v>
      </c>
      <c r="Y38" s="32" t="s">
        <v>158</v>
      </c>
      <c r="Z38" s="32" t="s">
        <v>58</v>
      </c>
      <c r="AA38" s="32" t="s">
        <v>59</v>
      </c>
      <c r="AB38" s="32" t="s">
        <v>101</v>
      </c>
      <c r="AC38" s="32" t="s">
        <v>71</v>
      </c>
      <c r="AD38" s="44" t="s">
        <v>1909</v>
      </c>
      <c r="AE38" s="44"/>
      <c r="AF38" s="44"/>
      <c r="AG38" s="32"/>
      <c r="AH38" s="32"/>
      <c r="AI38" s="32" t="s">
        <v>64</v>
      </c>
      <c r="AJ38" s="46" t="str">
        <f t="shared" si="2"/>
        <v/>
      </c>
      <c r="AK38" s="46"/>
      <c r="AL38" s="46"/>
      <c r="AM38" s="46"/>
      <c r="AN38" s="46"/>
      <c r="AO38" s="46"/>
      <c r="AP38" s="46"/>
      <c r="AQ38" s="47" t="e">
        <f ca="1">IF(AND([1]!Email_TaskV2[[#This Row],[Status]]="ON PROGRESS"),TODAY()-[1]!Email_TaskV2[[#This Row],[Tanggal nodin RFS/RFI]],0)</f>
        <v>#REF!</v>
      </c>
      <c r="AR38" s="47" t="e">
        <f ca="1">IF(AND([1]!Email_TaskV2[[#This Row],[Status]]="ON PROGRESS"),IF(TODAY()-[1]!Email_TaskV2[[#This Row],[Start FUT]]&gt;100,"Testing not started yet",TODAY()-[1]!Email_TaskV2[[#This Row],[Start FUT]]),0)</f>
        <v>#REF!</v>
      </c>
      <c r="AS38" s="47" t="e">
        <f>IF([1]!Email_TaskV2[[#This Row],[Aging_Start_Testing]]="Testing not started yet","Testing not started yet",[1]!Email_TaskV2[[#This Row],[Aging]]-[1]!Email_TaskV2[[#This Row],[Aging_Start_Testing]])</f>
        <v>#REF!</v>
      </c>
      <c r="AT38" s="47" t="e">
        <f ca="1">IF(AND([1]!Email_TaskV2[[#This Row],[Status]]="ON PROGRESS",[1]!Email_TaskV2[[#This Row],[Type]]="RFI"),TODAY()-[1]!Email_TaskV2[[#This Row],[Tanggal nodin RFS/RFI]],0)</f>
        <v>#REF!</v>
      </c>
      <c r="AU38" s="47" t="e">
        <f>IF([1]!Email_TaskV2[[#This Row],[Aging]]&gt;7,"Warning","")</f>
        <v>#REF!</v>
      </c>
      <c r="AV38" s="48"/>
      <c r="AW38" s="48"/>
      <c r="AX38" s="48"/>
      <c r="AY38" s="48" t="e">
        <f>IF(AND([1]!Email_TaskV2[[#This Row],[Status]]="ON PROGRESS",[1]!Email_TaskV2[[#This Row],[Type]]="RFS"),"YES","")</f>
        <v>#REF!</v>
      </c>
      <c r="AZ38" s="16" t="e">
        <f>IF(AND([1]!Email_TaskV2[[#This Row],[Status]]="ON PROGRESS",[1]!Email_TaskV2[[#This Row],[Type]]="RFI"),"YES","")</f>
        <v>#REF!</v>
      </c>
      <c r="BA38" s="48" t="e">
        <f>IF([1]!Email_TaskV2[[#This Row],[Nomor Nodin RFS/RFI]]="","",DAY([1]!Email_TaskV2[[#This Row],[Tanggal nodin RFS/RFI]]))</f>
        <v>#REF!</v>
      </c>
      <c r="BB38" s="54" t="e">
        <f>IF([1]!Email_TaskV2[[#This Row],[Nomor Nodin RFS/RFI]]="","",TEXT([1]!Email_TaskV2[[#This Row],[Tanggal nodin RFS/RFI]],"MMM"))</f>
        <v>#REF!</v>
      </c>
      <c r="BC38" s="49" t="e">
        <f>IF([1]!Email_TaskV2[[#This Row],[Nodin BO]]="","No","Yes")</f>
        <v>#REF!</v>
      </c>
      <c r="BD38" s="50" t="e">
        <f>YEAR([1]!Email_TaskV2[[#This Row],[Tanggal nodin RFS/RFI]])</f>
        <v>#REF!</v>
      </c>
      <c r="BE38" s="56" t="e">
        <f>IF([1]!Email_TaskV2[[#This Row],[Month]]="",13,MONTH([1]!Email_TaskV2[[#This Row],[Tanggal nodin RFS/RFI]]))</f>
        <v>#REF!</v>
      </c>
    </row>
    <row r="39" spans="1:57" ht="15" customHeight="1" x14ac:dyDescent="0.3">
      <c r="A39" s="51">
        <v>38</v>
      </c>
      <c r="B39" s="32" t="s">
        <v>459</v>
      </c>
      <c r="C39" s="34">
        <v>44938</v>
      </c>
      <c r="D39" s="40" t="s">
        <v>460</v>
      </c>
      <c r="E39" s="61" t="s">
        <v>79</v>
      </c>
      <c r="F39" s="68" t="s">
        <v>80</v>
      </c>
      <c r="G39" s="35">
        <v>44943</v>
      </c>
      <c r="H39" s="35">
        <v>44960</v>
      </c>
      <c r="I39" s="32"/>
      <c r="J39" s="35"/>
      <c r="K39" s="32"/>
      <c r="L39" s="44"/>
      <c r="M39" s="40"/>
      <c r="N39" s="40" t="s">
        <v>133</v>
      </c>
      <c r="O39" s="40" t="s">
        <v>134</v>
      </c>
      <c r="P39" s="40" t="e">
        <f>VLOOKUP([1]!Email_TaskV2[[#This Row],[PIC Dev]],[1]Organization!C:D,2,FALSE)</f>
        <v>#REF!</v>
      </c>
      <c r="Q39" s="52" t="s">
        <v>461</v>
      </c>
      <c r="R39" s="32"/>
      <c r="S39" s="32" t="s">
        <v>57</v>
      </c>
      <c r="T39" s="32" t="s">
        <v>462</v>
      </c>
      <c r="U39" s="32" t="s">
        <v>463</v>
      </c>
      <c r="V39" s="41">
        <v>44455</v>
      </c>
      <c r="W39" s="32" t="s">
        <v>120</v>
      </c>
      <c r="X39" s="32" t="s">
        <v>464</v>
      </c>
      <c r="Y39" s="32" t="s">
        <v>465</v>
      </c>
      <c r="Z39" s="32" t="s">
        <v>58</v>
      </c>
      <c r="AA39" s="32" t="s">
        <v>59</v>
      </c>
      <c r="AB39" s="32" t="s">
        <v>120</v>
      </c>
      <c r="AC39" s="32" t="s">
        <v>71</v>
      </c>
      <c r="AD39" s="53" t="s">
        <v>72</v>
      </c>
      <c r="AE39" s="44" t="s">
        <v>85</v>
      </c>
      <c r="AF39" s="44"/>
      <c r="AG39" s="32"/>
      <c r="AH39" s="32"/>
      <c r="AI39" s="61" t="s">
        <v>64</v>
      </c>
      <c r="AJ39" s="126" t="str">
        <f t="shared" si="2"/>
        <v/>
      </c>
      <c r="AK39" s="46"/>
      <c r="AL39" s="46"/>
      <c r="AM39" s="46"/>
      <c r="AN39" s="46"/>
      <c r="AO39" s="46"/>
      <c r="AP39" s="46"/>
      <c r="AQ39" s="47" t="e">
        <f ca="1">IF(AND([1]!Email_TaskV2[[#This Row],[Status]]="ON PROGRESS"),TODAY()-[1]!Email_TaskV2[[#This Row],[Tanggal nodin RFS/RFI]],0)</f>
        <v>#REF!</v>
      </c>
      <c r="AR39" s="47" t="e">
        <f ca="1">IF(AND([1]!Email_TaskV2[[#This Row],[Status]]="ON PROGRESS"),IF(TODAY()-[1]!Email_TaskV2[[#This Row],[Start FUT]]&gt;100,"Testing not started yet",TODAY()-[1]!Email_TaskV2[[#This Row],[Start FUT]]),0)</f>
        <v>#REF!</v>
      </c>
      <c r="AS39" s="47" t="e">
        <f>IF([1]!Email_TaskV2[[#This Row],[Aging_Start_Testing]]="Testing not started yet","Testing not started yet",[1]!Email_TaskV2[[#This Row],[Aging]]-[1]!Email_TaskV2[[#This Row],[Aging_Start_Testing]])</f>
        <v>#REF!</v>
      </c>
      <c r="AT39" s="47" t="e">
        <f ca="1">IF(AND([1]!Email_TaskV2[[#This Row],[Status]]="ON PROGRESS",[1]!Email_TaskV2[[#This Row],[Type]]="RFI"),TODAY()-[1]!Email_TaskV2[[#This Row],[Tanggal nodin RFS/RFI]],0)</f>
        <v>#REF!</v>
      </c>
      <c r="AU39" s="47" t="e">
        <f>IF([1]!Email_TaskV2[[#This Row],[Aging]]&gt;7,"Warning","")</f>
        <v>#REF!</v>
      </c>
      <c r="AV39" s="48"/>
      <c r="AW39" s="48"/>
      <c r="AX39" s="48"/>
      <c r="AY39" s="48" t="e">
        <f>IF(AND([1]!Email_TaskV2[[#This Row],[Status]]="ON PROGRESS",[1]!Email_TaskV2[[#This Row],[Type]]="RFS"),"YES","")</f>
        <v>#REF!</v>
      </c>
      <c r="AZ39" s="16" t="e">
        <f>IF(AND([1]!Email_TaskV2[[#This Row],[Status]]="ON PROGRESS",[1]!Email_TaskV2[[#This Row],[Type]]="RFI"),"YES","")</f>
        <v>#REF!</v>
      </c>
      <c r="BA39" s="48" t="e">
        <f>IF([1]!Email_TaskV2[[#This Row],[Nomor Nodin RFS/RFI]]="","",DAY([1]!Email_TaskV2[[#This Row],[Tanggal nodin RFS/RFI]]))</f>
        <v>#REF!</v>
      </c>
      <c r="BB39" s="54" t="e">
        <f>IF([1]!Email_TaskV2[[#This Row],[Nomor Nodin RFS/RFI]]="","",TEXT([1]!Email_TaskV2[[#This Row],[Tanggal nodin RFS/RFI]],"MMM"))</f>
        <v>#REF!</v>
      </c>
      <c r="BC39" s="49" t="e">
        <f>IF([1]!Email_TaskV2[[#This Row],[Nodin BO]]="","No","Yes")</f>
        <v>#REF!</v>
      </c>
      <c r="BD39" s="50" t="e">
        <f>YEAR([1]!Email_TaskV2[[#This Row],[Tanggal nodin RFS/RFI]])</f>
        <v>#REF!</v>
      </c>
      <c r="BE39" s="56" t="e">
        <f>IF([1]!Email_TaskV2[[#This Row],[Month]]="",13,MONTH([1]!Email_TaskV2[[#This Row],[Tanggal nodin RFS/RFI]]))</f>
        <v>#REF!</v>
      </c>
    </row>
    <row r="40" spans="1:57" ht="15" customHeight="1" x14ac:dyDescent="0.3">
      <c r="A40" s="51">
        <v>39</v>
      </c>
      <c r="B40" s="32" t="s">
        <v>466</v>
      </c>
      <c r="C40" s="34">
        <v>44938</v>
      </c>
      <c r="D40" s="52" t="s">
        <v>467</v>
      </c>
      <c r="E40" s="32" t="s">
        <v>55</v>
      </c>
      <c r="F40" s="32" t="s">
        <v>78</v>
      </c>
      <c r="G40" s="35">
        <v>44939</v>
      </c>
      <c r="H40" s="35">
        <v>44944</v>
      </c>
      <c r="I40" s="32" t="s">
        <v>468</v>
      </c>
      <c r="J40" s="35">
        <v>44944</v>
      </c>
      <c r="K40" s="37" t="s">
        <v>469</v>
      </c>
      <c r="L40" s="39">
        <f t="shared" ref="L40:L46" si="7">H40-C40</f>
        <v>6</v>
      </c>
      <c r="M40" s="39">
        <f t="shared" ref="M40:M46" si="8">J40-G40</f>
        <v>5</v>
      </c>
      <c r="N40" s="40" t="s">
        <v>68</v>
      </c>
      <c r="O40" s="40" t="s">
        <v>69</v>
      </c>
      <c r="P40" s="40" t="e">
        <f>VLOOKUP([1]!Email_TaskV2[[#This Row],[PIC Dev]],[1]Organization!C:D,2,FALSE)</f>
        <v>#REF!</v>
      </c>
      <c r="Q40" s="40"/>
      <c r="R40" s="32">
        <v>51</v>
      </c>
      <c r="S40" s="32" t="s">
        <v>75</v>
      </c>
      <c r="T40" s="32" t="s">
        <v>470</v>
      </c>
      <c r="U40" s="37" t="s">
        <v>471</v>
      </c>
      <c r="V40" s="41">
        <v>44930</v>
      </c>
      <c r="W40" s="32" t="s">
        <v>139</v>
      </c>
      <c r="X40" s="32" t="s">
        <v>162</v>
      </c>
      <c r="Y40" s="32" t="s">
        <v>158</v>
      </c>
      <c r="Z40" s="32" t="s">
        <v>58</v>
      </c>
      <c r="AA40" s="32" t="s">
        <v>59</v>
      </c>
      <c r="AB40" s="32" t="s">
        <v>105</v>
      </c>
      <c r="AC40" s="32" t="s">
        <v>71</v>
      </c>
      <c r="AD40" s="53" t="s">
        <v>103</v>
      </c>
      <c r="AE40" s="44"/>
      <c r="AF40" s="44"/>
      <c r="AG40" s="32"/>
      <c r="AH40" s="32"/>
      <c r="AI40" s="32" t="s">
        <v>64</v>
      </c>
      <c r="AJ40" s="46" t="str">
        <f t="shared" si="2"/>
        <v/>
      </c>
      <c r="AK40" s="46"/>
      <c r="AL40" s="46"/>
      <c r="AM40" s="46"/>
      <c r="AN40" s="46"/>
      <c r="AO40" s="46"/>
      <c r="AP40" s="46"/>
      <c r="AQ40" s="47" t="e">
        <f ca="1">IF(AND([1]!Email_TaskV2[[#This Row],[Status]]="ON PROGRESS"),TODAY()-[1]!Email_TaskV2[[#This Row],[Tanggal nodin RFS/RFI]],0)</f>
        <v>#REF!</v>
      </c>
      <c r="AR40" s="47" t="e">
        <f ca="1">IF(AND([1]!Email_TaskV2[[#This Row],[Status]]="ON PROGRESS"),IF(TODAY()-[1]!Email_TaskV2[[#This Row],[Start FUT]]&gt;100,"Testing not started yet",TODAY()-[1]!Email_TaskV2[[#This Row],[Start FUT]]),0)</f>
        <v>#REF!</v>
      </c>
      <c r="AS40" s="47" t="e">
        <f>IF([1]!Email_TaskV2[[#This Row],[Aging_Start_Testing]]="Testing not started yet","Testing not started yet",[1]!Email_TaskV2[[#This Row],[Aging]]-[1]!Email_TaskV2[[#This Row],[Aging_Start_Testing]])</f>
        <v>#REF!</v>
      </c>
      <c r="AT40" s="47" t="e">
        <f ca="1">IF(AND([1]!Email_TaskV2[[#This Row],[Status]]="ON PROGRESS",[1]!Email_TaskV2[[#This Row],[Type]]="RFI"),TODAY()-[1]!Email_TaskV2[[#This Row],[Tanggal nodin RFS/RFI]],0)</f>
        <v>#REF!</v>
      </c>
      <c r="AU40" s="47" t="e">
        <f>IF([1]!Email_TaskV2[[#This Row],[Aging]]&gt;7,"Warning","")</f>
        <v>#REF!</v>
      </c>
      <c r="AV40" s="48"/>
      <c r="AW40" s="48"/>
      <c r="AX40" s="48"/>
      <c r="AY40" s="48" t="e">
        <f>IF(AND([1]!Email_TaskV2[[#This Row],[Status]]="ON PROGRESS",[1]!Email_TaskV2[[#This Row],[Type]]="RFS"),"YES","")</f>
        <v>#REF!</v>
      </c>
      <c r="AZ40" s="16" t="e">
        <f>IF(AND([1]!Email_TaskV2[[#This Row],[Status]]="ON PROGRESS",[1]!Email_TaskV2[[#This Row],[Type]]="RFI"),"YES","")</f>
        <v>#REF!</v>
      </c>
      <c r="BA40" s="48" t="e">
        <f>IF([1]!Email_TaskV2[[#This Row],[Nomor Nodin RFS/RFI]]="","",DAY([1]!Email_TaskV2[[#This Row],[Tanggal nodin RFS/RFI]]))</f>
        <v>#REF!</v>
      </c>
      <c r="BB40" s="54" t="e">
        <f>IF([1]!Email_TaskV2[[#This Row],[Nomor Nodin RFS/RFI]]="","",TEXT([1]!Email_TaskV2[[#This Row],[Tanggal nodin RFS/RFI]],"MMM"))</f>
        <v>#REF!</v>
      </c>
      <c r="BC40" s="49" t="e">
        <f>IF([1]!Email_TaskV2[[#This Row],[Nodin BO]]="","No","Yes")</f>
        <v>#REF!</v>
      </c>
      <c r="BD40" s="50" t="e">
        <f>YEAR([1]!Email_TaskV2[[#This Row],[Tanggal nodin RFS/RFI]])</f>
        <v>#REF!</v>
      </c>
      <c r="BE40" s="56" t="e">
        <f>IF([1]!Email_TaskV2[[#This Row],[Month]]="",13,MONTH([1]!Email_TaskV2[[#This Row],[Tanggal nodin RFS/RFI]]))</f>
        <v>#REF!</v>
      </c>
    </row>
    <row r="41" spans="1:57" ht="15" customHeight="1" x14ac:dyDescent="0.3">
      <c r="A41" s="51">
        <v>40</v>
      </c>
      <c r="B41" s="32" t="s">
        <v>472</v>
      </c>
      <c r="C41" s="34">
        <v>44939</v>
      </c>
      <c r="D41" s="60" t="s">
        <v>473</v>
      </c>
      <c r="E41" s="32" t="s">
        <v>55</v>
      </c>
      <c r="F41" s="32" t="s">
        <v>78</v>
      </c>
      <c r="G41" s="35">
        <v>44939</v>
      </c>
      <c r="H41" s="35">
        <v>44944</v>
      </c>
      <c r="I41" s="32" t="s">
        <v>474</v>
      </c>
      <c r="J41" s="35">
        <v>44945</v>
      </c>
      <c r="K41" s="37" t="s">
        <v>475</v>
      </c>
      <c r="L41" s="39">
        <f t="shared" si="7"/>
        <v>5</v>
      </c>
      <c r="M41" s="39">
        <f t="shared" si="8"/>
        <v>6</v>
      </c>
      <c r="N41" s="40" t="s">
        <v>87</v>
      </c>
      <c r="O41" s="40" t="s">
        <v>88</v>
      </c>
      <c r="P41" s="40" t="e">
        <f>VLOOKUP([1]!Email_TaskV2[[#This Row],[PIC Dev]],[1]Organization!C:D,2,FALSE)</f>
        <v>#REF!</v>
      </c>
      <c r="Q41" s="40"/>
      <c r="R41" s="32">
        <v>149</v>
      </c>
      <c r="S41" s="32" t="s">
        <v>75</v>
      </c>
      <c r="T41" s="32" t="s">
        <v>476</v>
      </c>
      <c r="U41" s="37" t="s">
        <v>477</v>
      </c>
      <c r="V41" s="41">
        <v>44938</v>
      </c>
      <c r="W41" s="32" t="s">
        <v>190</v>
      </c>
      <c r="X41" s="32" t="s">
        <v>214</v>
      </c>
      <c r="Y41" s="32" t="s">
        <v>215</v>
      </c>
      <c r="Z41" s="32" t="s">
        <v>58</v>
      </c>
      <c r="AA41" s="32" t="s">
        <v>59</v>
      </c>
      <c r="AB41" s="32" t="s">
        <v>60</v>
      </c>
      <c r="AC41" s="32" t="s">
        <v>61</v>
      </c>
      <c r="AD41" s="53" t="s">
        <v>103</v>
      </c>
      <c r="AE41" s="44"/>
      <c r="AF41" s="44"/>
      <c r="AG41" s="32"/>
      <c r="AH41" s="32"/>
      <c r="AI41" s="32" t="s">
        <v>62</v>
      </c>
      <c r="AJ41" s="46" t="str">
        <f t="shared" si="2"/>
        <v>(FUT Simulator)</v>
      </c>
      <c r="AK41" s="46"/>
      <c r="AL41" s="46"/>
      <c r="AM41" s="46">
        <v>3</v>
      </c>
      <c r="AN41" s="46"/>
      <c r="AO41" s="46"/>
      <c r="AP41" s="46"/>
      <c r="AQ41" s="47" t="e">
        <f ca="1">IF(AND([1]!Email_TaskV2[[#This Row],[Status]]="ON PROGRESS"),TODAY()-[1]!Email_TaskV2[[#This Row],[Tanggal nodin RFS/RFI]],0)</f>
        <v>#REF!</v>
      </c>
      <c r="AR41" s="47" t="e">
        <f ca="1">IF(AND([1]!Email_TaskV2[[#This Row],[Status]]="ON PROGRESS"),IF(TODAY()-[1]!Email_TaskV2[[#This Row],[Start FUT]]&gt;100,"Testing not started yet",TODAY()-[1]!Email_TaskV2[[#This Row],[Start FUT]]),0)</f>
        <v>#REF!</v>
      </c>
      <c r="AS41" s="47" t="e">
        <f>IF([1]!Email_TaskV2[[#This Row],[Aging_Start_Testing]]="Testing not started yet","Testing not started yet",[1]!Email_TaskV2[[#This Row],[Aging]]-[1]!Email_TaskV2[[#This Row],[Aging_Start_Testing]])</f>
        <v>#REF!</v>
      </c>
      <c r="AT41" s="47" t="e">
        <f ca="1">IF(AND([1]!Email_TaskV2[[#This Row],[Status]]="ON PROGRESS",[1]!Email_TaskV2[[#This Row],[Type]]="RFI"),TODAY()-[1]!Email_TaskV2[[#This Row],[Tanggal nodin RFS/RFI]],0)</f>
        <v>#REF!</v>
      </c>
      <c r="AU41" s="47" t="e">
        <f>IF([1]!Email_TaskV2[[#This Row],[Aging]]&gt;7,"Warning","")</f>
        <v>#REF!</v>
      </c>
      <c r="AV41" s="48"/>
      <c r="AW41" s="48"/>
      <c r="AX41" s="48"/>
      <c r="AY41" s="48" t="e">
        <f>IF(AND([1]!Email_TaskV2[[#This Row],[Status]]="ON PROGRESS",[1]!Email_TaskV2[[#This Row],[Type]]="RFS"),"YES","")</f>
        <v>#REF!</v>
      </c>
      <c r="AZ41" s="16" t="e">
        <f>IF(AND([1]!Email_TaskV2[[#This Row],[Status]]="ON PROGRESS",[1]!Email_TaskV2[[#This Row],[Type]]="RFI"),"YES","")</f>
        <v>#REF!</v>
      </c>
      <c r="BA41" s="48" t="e">
        <f>IF([1]!Email_TaskV2[[#This Row],[Nomor Nodin RFS/RFI]]="","",DAY([1]!Email_TaskV2[[#This Row],[Tanggal nodin RFS/RFI]]))</f>
        <v>#REF!</v>
      </c>
      <c r="BB41" s="54" t="e">
        <f>IF([1]!Email_TaskV2[[#This Row],[Nomor Nodin RFS/RFI]]="","",TEXT([1]!Email_TaskV2[[#This Row],[Tanggal nodin RFS/RFI]],"MMM"))</f>
        <v>#REF!</v>
      </c>
      <c r="BC41" s="49" t="e">
        <f>IF([1]!Email_TaskV2[[#This Row],[Nodin BO]]="","No","Yes")</f>
        <v>#REF!</v>
      </c>
      <c r="BD41" s="50" t="e">
        <f>YEAR([1]!Email_TaskV2[[#This Row],[Tanggal nodin RFS/RFI]])</f>
        <v>#REF!</v>
      </c>
      <c r="BE41" s="56" t="e">
        <f>IF([1]!Email_TaskV2[[#This Row],[Month]]="",13,MONTH([1]!Email_TaskV2[[#This Row],[Tanggal nodin RFS/RFI]]))</f>
        <v>#REF!</v>
      </c>
    </row>
    <row r="42" spans="1:57" ht="15" customHeight="1" x14ac:dyDescent="0.3">
      <c r="A42" s="51">
        <v>41</v>
      </c>
      <c r="B42" s="32" t="s">
        <v>478</v>
      </c>
      <c r="C42" s="34">
        <v>44938</v>
      </c>
      <c r="D42" s="40" t="s">
        <v>479</v>
      </c>
      <c r="E42" s="32" t="s">
        <v>55</v>
      </c>
      <c r="F42" s="63" t="s">
        <v>90</v>
      </c>
      <c r="G42" s="35">
        <v>44943</v>
      </c>
      <c r="H42" s="35">
        <v>44959</v>
      </c>
      <c r="I42" s="32" t="s">
        <v>480</v>
      </c>
      <c r="J42" s="35">
        <v>44959</v>
      </c>
      <c r="K42" s="37" t="s">
        <v>481</v>
      </c>
      <c r="L42" s="39">
        <f t="shared" si="7"/>
        <v>21</v>
      </c>
      <c r="M42" s="39">
        <f t="shared" si="8"/>
        <v>16</v>
      </c>
      <c r="N42" s="40" t="s">
        <v>73</v>
      </c>
      <c r="O42" s="40" t="s">
        <v>74</v>
      </c>
      <c r="P42" s="40" t="e">
        <f>VLOOKUP([1]!Email_TaskV2[[#This Row],[PIC Dev]],[1]Organization!C:D,2,FALSE)</f>
        <v>#REF!</v>
      </c>
      <c r="Q42" s="52" t="s">
        <v>482</v>
      </c>
      <c r="R42" s="32">
        <v>42</v>
      </c>
      <c r="S42" s="32" t="s">
        <v>57</v>
      </c>
      <c r="T42" s="32" t="s">
        <v>228</v>
      </c>
      <c r="U42" s="32" t="s">
        <v>479</v>
      </c>
      <c r="V42" s="41">
        <v>44881</v>
      </c>
      <c r="W42" s="32" t="s">
        <v>176</v>
      </c>
      <c r="X42" s="32" t="s">
        <v>163</v>
      </c>
      <c r="Y42" s="32" t="s">
        <v>164</v>
      </c>
      <c r="Z42" s="32" t="s">
        <v>58</v>
      </c>
      <c r="AA42" s="32" t="s">
        <v>59</v>
      </c>
      <c r="AB42" s="32" t="s">
        <v>76</v>
      </c>
      <c r="AC42" s="32" t="s">
        <v>71</v>
      </c>
      <c r="AD42" s="53" t="s">
        <v>129</v>
      </c>
      <c r="AE42" s="44"/>
      <c r="AF42" s="44"/>
      <c r="AG42" s="32"/>
      <c r="AH42" s="32"/>
      <c r="AI42" s="32" t="s">
        <v>62</v>
      </c>
      <c r="AJ42" s="46" t="str">
        <f t="shared" si="2"/>
        <v>(Postman Simulator)</v>
      </c>
      <c r="AK42" s="46"/>
      <c r="AL42" s="46"/>
      <c r="AM42" s="46"/>
      <c r="AN42" s="46">
        <v>4</v>
      </c>
      <c r="AO42" s="46"/>
      <c r="AP42" s="46"/>
      <c r="AQ42" s="47" t="e">
        <f ca="1">IF(AND([1]!Email_TaskV2[[#This Row],[Status]]="ON PROGRESS"),TODAY()-[1]!Email_TaskV2[[#This Row],[Tanggal nodin RFS/RFI]],0)</f>
        <v>#REF!</v>
      </c>
      <c r="AR42" s="47" t="e">
        <f ca="1">IF(AND([1]!Email_TaskV2[[#This Row],[Status]]="ON PROGRESS"),IF(TODAY()-[1]!Email_TaskV2[[#This Row],[Start FUT]]&gt;100,"Testing not started yet",TODAY()-[1]!Email_TaskV2[[#This Row],[Start FUT]]),0)</f>
        <v>#REF!</v>
      </c>
      <c r="AS42" s="47" t="e">
        <f>IF([1]!Email_TaskV2[[#This Row],[Aging_Start_Testing]]="Testing not started yet","Testing not started yet",[1]!Email_TaskV2[[#This Row],[Aging]]-[1]!Email_TaskV2[[#This Row],[Aging_Start_Testing]])</f>
        <v>#REF!</v>
      </c>
      <c r="AT42" s="47" t="e">
        <f ca="1">IF(AND([1]!Email_TaskV2[[#This Row],[Status]]="ON PROGRESS",[1]!Email_TaskV2[[#This Row],[Type]]="RFI"),TODAY()-[1]!Email_TaskV2[[#This Row],[Tanggal nodin RFS/RFI]],0)</f>
        <v>#REF!</v>
      </c>
      <c r="AU42" s="47" t="e">
        <f>IF([1]!Email_TaskV2[[#This Row],[Aging]]&gt;7,"Warning","")</f>
        <v>#REF!</v>
      </c>
      <c r="AV42" s="48"/>
      <c r="AW42" s="48"/>
      <c r="AX42" s="48"/>
      <c r="AY42" s="48" t="e">
        <f>IF(AND([1]!Email_TaskV2[[#This Row],[Status]]="ON PROGRESS",[1]!Email_TaskV2[[#This Row],[Type]]="RFS"),"YES","")</f>
        <v>#REF!</v>
      </c>
      <c r="AZ42" s="16" t="e">
        <f>IF(AND([1]!Email_TaskV2[[#This Row],[Status]]="ON PROGRESS",[1]!Email_TaskV2[[#This Row],[Type]]="RFI"),"YES","")</f>
        <v>#REF!</v>
      </c>
      <c r="BA42" s="48" t="e">
        <f>IF([1]!Email_TaskV2[[#This Row],[Nomor Nodin RFS/RFI]]="","",DAY([1]!Email_TaskV2[[#This Row],[Tanggal nodin RFS/RFI]]))</f>
        <v>#REF!</v>
      </c>
      <c r="BB42" s="54" t="e">
        <f>IF([1]!Email_TaskV2[[#This Row],[Nomor Nodin RFS/RFI]]="","",TEXT([1]!Email_TaskV2[[#This Row],[Tanggal nodin RFS/RFI]],"MMM"))</f>
        <v>#REF!</v>
      </c>
      <c r="BC42" s="49" t="e">
        <f>IF([1]!Email_TaskV2[[#This Row],[Nodin BO]]="","No","Yes")</f>
        <v>#REF!</v>
      </c>
      <c r="BD42" s="50" t="e">
        <f>YEAR([1]!Email_TaskV2[[#This Row],[Tanggal nodin RFS/RFI]])</f>
        <v>#REF!</v>
      </c>
      <c r="BE42" s="56" t="e">
        <f>IF([1]!Email_TaskV2[[#This Row],[Month]]="",13,MONTH([1]!Email_TaskV2[[#This Row],[Tanggal nodin RFS/RFI]]))</f>
        <v>#REF!</v>
      </c>
    </row>
    <row r="43" spans="1:57" ht="15" customHeight="1" x14ac:dyDescent="0.3">
      <c r="A43" s="51">
        <v>42</v>
      </c>
      <c r="B43" s="32" t="s">
        <v>483</v>
      </c>
      <c r="C43" s="34">
        <v>44938</v>
      </c>
      <c r="D43" s="40" t="s">
        <v>484</v>
      </c>
      <c r="E43" s="32" t="s">
        <v>55</v>
      </c>
      <c r="F43" s="32" t="s">
        <v>66</v>
      </c>
      <c r="G43" s="35">
        <v>44938</v>
      </c>
      <c r="H43" s="35">
        <v>44945</v>
      </c>
      <c r="I43" s="32" t="s">
        <v>485</v>
      </c>
      <c r="J43" s="35">
        <v>44945</v>
      </c>
      <c r="K43" s="37" t="s">
        <v>486</v>
      </c>
      <c r="L43" s="39">
        <f t="shared" si="7"/>
        <v>7</v>
      </c>
      <c r="M43" s="39">
        <f t="shared" si="8"/>
        <v>7</v>
      </c>
      <c r="N43" s="40" t="s">
        <v>73</v>
      </c>
      <c r="O43" s="40" t="s">
        <v>74</v>
      </c>
      <c r="P43" s="40" t="e">
        <f>VLOOKUP([1]!Email_TaskV2[[#This Row],[PIC Dev]],[1]Organization!C:D,2,FALSE)</f>
        <v>#REF!</v>
      </c>
      <c r="Q43" s="52" t="s">
        <v>487</v>
      </c>
      <c r="R43" s="32">
        <v>26</v>
      </c>
      <c r="S43" s="32" t="s">
        <v>57</v>
      </c>
      <c r="T43" s="32" t="s">
        <v>228</v>
      </c>
      <c r="U43" s="32" t="s">
        <v>479</v>
      </c>
      <c r="V43" s="41">
        <v>44881</v>
      </c>
      <c r="W43" s="32" t="s">
        <v>176</v>
      </c>
      <c r="X43" s="32" t="s">
        <v>163</v>
      </c>
      <c r="Y43" s="32" t="s">
        <v>164</v>
      </c>
      <c r="Z43" s="32" t="s">
        <v>58</v>
      </c>
      <c r="AA43" s="32" t="s">
        <v>59</v>
      </c>
      <c r="AB43" s="32" t="s">
        <v>76</v>
      </c>
      <c r="AC43" s="32" t="s">
        <v>71</v>
      </c>
      <c r="AD43" s="53" t="s">
        <v>123</v>
      </c>
      <c r="AE43" s="44"/>
      <c r="AF43" s="44"/>
      <c r="AG43" s="32"/>
      <c r="AH43" s="32"/>
      <c r="AI43" s="32" t="s">
        <v>62</v>
      </c>
      <c r="AJ43" s="46" t="str">
        <f t="shared" si="2"/>
        <v>(FUT Simulator)</v>
      </c>
      <c r="AK43" s="46"/>
      <c r="AL43" s="46"/>
      <c r="AM43" s="46">
        <v>3</v>
      </c>
      <c r="AN43" s="46"/>
      <c r="AO43" s="46"/>
      <c r="AP43" s="46"/>
      <c r="AQ43" s="47" t="e">
        <f ca="1">IF(AND([1]!Email_TaskV2[[#This Row],[Status]]="ON PROGRESS"),TODAY()-[1]!Email_TaskV2[[#This Row],[Tanggal nodin RFS/RFI]],0)</f>
        <v>#REF!</v>
      </c>
      <c r="AR43" s="47" t="e">
        <f ca="1">IF(AND([1]!Email_TaskV2[[#This Row],[Status]]="ON PROGRESS"),IF(TODAY()-[1]!Email_TaskV2[[#This Row],[Start FUT]]&gt;100,"Testing not started yet",TODAY()-[1]!Email_TaskV2[[#This Row],[Start FUT]]),0)</f>
        <v>#REF!</v>
      </c>
      <c r="AS43" s="47" t="e">
        <f>IF([1]!Email_TaskV2[[#This Row],[Aging_Start_Testing]]="Testing not started yet","Testing not started yet",[1]!Email_TaskV2[[#This Row],[Aging]]-[1]!Email_TaskV2[[#This Row],[Aging_Start_Testing]])</f>
        <v>#REF!</v>
      </c>
      <c r="AT43" s="47" t="e">
        <f ca="1">IF(AND([1]!Email_TaskV2[[#This Row],[Status]]="ON PROGRESS",[1]!Email_TaskV2[[#This Row],[Type]]="RFI"),TODAY()-[1]!Email_TaskV2[[#This Row],[Tanggal nodin RFS/RFI]],0)</f>
        <v>#REF!</v>
      </c>
      <c r="AU43" s="47" t="e">
        <f>IF([1]!Email_TaskV2[[#This Row],[Aging]]&gt;7,"Warning","")</f>
        <v>#REF!</v>
      </c>
      <c r="AV43" s="48"/>
      <c r="AW43" s="48"/>
      <c r="AX43" s="48"/>
      <c r="AY43" s="48" t="e">
        <f>IF(AND([1]!Email_TaskV2[[#This Row],[Status]]="ON PROGRESS",[1]!Email_TaskV2[[#This Row],[Type]]="RFS"),"YES","")</f>
        <v>#REF!</v>
      </c>
      <c r="AZ43" s="16" t="e">
        <f>IF(AND([1]!Email_TaskV2[[#This Row],[Status]]="ON PROGRESS",[1]!Email_TaskV2[[#This Row],[Type]]="RFI"),"YES","")</f>
        <v>#REF!</v>
      </c>
      <c r="BA43" s="48" t="e">
        <f>IF([1]!Email_TaskV2[[#This Row],[Nomor Nodin RFS/RFI]]="","",DAY([1]!Email_TaskV2[[#This Row],[Tanggal nodin RFS/RFI]]))</f>
        <v>#REF!</v>
      </c>
      <c r="BB43" s="54" t="e">
        <f>IF([1]!Email_TaskV2[[#This Row],[Nomor Nodin RFS/RFI]]="","",TEXT([1]!Email_TaskV2[[#This Row],[Tanggal nodin RFS/RFI]],"MMM"))</f>
        <v>#REF!</v>
      </c>
      <c r="BC43" s="49" t="e">
        <f>IF([1]!Email_TaskV2[[#This Row],[Nodin BO]]="","No","Yes")</f>
        <v>#REF!</v>
      </c>
      <c r="BD43" s="50" t="e">
        <f>YEAR([1]!Email_TaskV2[[#This Row],[Tanggal nodin RFS/RFI]])</f>
        <v>#REF!</v>
      </c>
      <c r="BE43" s="56" t="e">
        <f>IF([1]!Email_TaskV2[[#This Row],[Month]]="",13,MONTH([1]!Email_TaskV2[[#This Row],[Tanggal nodin RFS/RFI]]))</f>
        <v>#REF!</v>
      </c>
    </row>
    <row r="44" spans="1:57" ht="15" customHeight="1" x14ac:dyDescent="0.3">
      <c r="A44" s="51">
        <v>43</v>
      </c>
      <c r="B44" s="32" t="s">
        <v>488</v>
      </c>
      <c r="C44" s="34">
        <v>44939</v>
      </c>
      <c r="D44" s="52" t="s">
        <v>489</v>
      </c>
      <c r="E44" s="32" t="s">
        <v>55</v>
      </c>
      <c r="F44" s="63" t="s">
        <v>90</v>
      </c>
      <c r="G44" s="35">
        <v>44944</v>
      </c>
      <c r="H44" s="35">
        <v>44949</v>
      </c>
      <c r="I44" s="32" t="s">
        <v>490</v>
      </c>
      <c r="J44" s="35">
        <v>44957</v>
      </c>
      <c r="K44" s="37" t="s">
        <v>491</v>
      </c>
      <c r="L44" s="39">
        <f t="shared" si="7"/>
        <v>10</v>
      </c>
      <c r="M44" s="39">
        <f t="shared" si="8"/>
        <v>13</v>
      </c>
      <c r="N44" s="40" t="s">
        <v>81</v>
      </c>
      <c r="O44" s="40" t="s">
        <v>82</v>
      </c>
      <c r="P44" s="40" t="e">
        <f>VLOOKUP([1]!Email_TaskV2[[#This Row],[PIC Dev]],[1]Organization!C:D,2,FALSE)</f>
        <v>#REF!</v>
      </c>
      <c r="Q44" s="40" t="s">
        <v>492</v>
      </c>
      <c r="R44" s="32">
        <v>12</v>
      </c>
      <c r="S44" s="32" t="s">
        <v>57</v>
      </c>
      <c r="T44" s="32" t="s">
        <v>493</v>
      </c>
      <c r="U44" s="37" t="s">
        <v>494</v>
      </c>
      <c r="V44" s="41">
        <v>44921</v>
      </c>
      <c r="W44" s="32" t="s">
        <v>83</v>
      </c>
      <c r="X44" s="32" t="s">
        <v>241</v>
      </c>
      <c r="Y44" s="32" t="s">
        <v>242</v>
      </c>
      <c r="Z44" s="32" t="s">
        <v>58</v>
      </c>
      <c r="AA44" s="32" t="s">
        <v>59</v>
      </c>
      <c r="AB44" s="32" t="s">
        <v>83</v>
      </c>
      <c r="AC44" s="32" t="s">
        <v>61</v>
      </c>
      <c r="AD44" s="53" t="s">
        <v>141</v>
      </c>
      <c r="AE44" s="44" t="s">
        <v>140</v>
      </c>
      <c r="AF44" s="44"/>
      <c r="AG44" s="32"/>
      <c r="AH44" s="32"/>
      <c r="AI44" s="32" t="s">
        <v>64</v>
      </c>
      <c r="AJ44" s="46" t="str">
        <f t="shared" si="2"/>
        <v/>
      </c>
      <c r="AK44" s="46"/>
      <c r="AL44" s="46"/>
      <c r="AM44" s="46"/>
      <c r="AN44" s="46"/>
      <c r="AO44" s="46"/>
      <c r="AP44" s="46"/>
      <c r="AQ44" s="47" t="e">
        <f ca="1">IF(AND([1]!Email_TaskV2[[#This Row],[Status]]="ON PROGRESS"),TODAY()-[1]!Email_TaskV2[[#This Row],[Tanggal nodin RFS/RFI]],0)</f>
        <v>#REF!</v>
      </c>
      <c r="AR44" s="47" t="e">
        <f ca="1">IF(AND([1]!Email_TaskV2[[#This Row],[Status]]="ON PROGRESS"),IF(TODAY()-[1]!Email_TaskV2[[#This Row],[Start FUT]]&gt;100,"Testing not started yet",TODAY()-[1]!Email_TaskV2[[#This Row],[Start FUT]]),0)</f>
        <v>#REF!</v>
      </c>
      <c r="AS44" s="47" t="e">
        <f>IF([1]!Email_TaskV2[[#This Row],[Aging_Start_Testing]]="Testing not started yet","Testing not started yet",[1]!Email_TaskV2[[#This Row],[Aging]]-[1]!Email_TaskV2[[#This Row],[Aging_Start_Testing]])</f>
        <v>#REF!</v>
      </c>
      <c r="AT44" s="47" t="e">
        <f ca="1">IF(AND([1]!Email_TaskV2[[#This Row],[Status]]="ON PROGRESS",[1]!Email_TaskV2[[#This Row],[Type]]="RFI"),TODAY()-[1]!Email_TaskV2[[#This Row],[Tanggal nodin RFS/RFI]],0)</f>
        <v>#REF!</v>
      </c>
      <c r="AU44" s="47" t="e">
        <f>IF([1]!Email_TaskV2[[#This Row],[Aging]]&gt;7,"Warning","")</f>
        <v>#REF!</v>
      </c>
      <c r="AV44" s="48"/>
      <c r="AW44" s="48"/>
      <c r="AX44" s="48"/>
      <c r="AY44" s="48" t="e">
        <f>IF(AND([1]!Email_TaskV2[[#This Row],[Status]]="ON PROGRESS",[1]!Email_TaskV2[[#This Row],[Type]]="RFS"),"YES","")</f>
        <v>#REF!</v>
      </c>
      <c r="AZ44" s="16" t="e">
        <f>IF(AND([1]!Email_TaskV2[[#This Row],[Status]]="ON PROGRESS",[1]!Email_TaskV2[[#This Row],[Type]]="RFI"),"YES","")</f>
        <v>#REF!</v>
      </c>
      <c r="BA44" s="48" t="e">
        <f>IF([1]!Email_TaskV2[[#This Row],[Nomor Nodin RFS/RFI]]="","",DAY([1]!Email_TaskV2[[#This Row],[Tanggal nodin RFS/RFI]]))</f>
        <v>#REF!</v>
      </c>
      <c r="BB44" s="54" t="e">
        <f>IF([1]!Email_TaskV2[[#This Row],[Nomor Nodin RFS/RFI]]="","",TEXT([1]!Email_TaskV2[[#This Row],[Tanggal nodin RFS/RFI]],"MMM"))</f>
        <v>#REF!</v>
      </c>
      <c r="BC44" s="49" t="e">
        <f>IF([1]!Email_TaskV2[[#This Row],[Nodin BO]]="","No","Yes")</f>
        <v>#REF!</v>
      </c>
      <c r="BD44" s="50" t="e">
        <f>YEAR([1]!Email_TaskV2[[#This Row],[Tanggal nodin RFS/RFI]])</f>
        <v>#REF!</v>
      </c>
      <c r="BE44" s="56" t="e">
        <f>IF([1]!Email_TaskV2[[#This Row],[Month]]="",13,MONTH([1]!Email_TaskV2[[#This Row],[Tanggal nodin RFS/RFI]]))</f>
        <v>#REF!</v>
      </c>
    </row>
    <row r="45" spans="1:57" ht="15" customHeight="1" x14ac:dyDescent="0.3">
      <c r="A45" s="51">
        <v>44</v>
      </c>
      <c r="B45" s="32" t="s">
        <v>495</v>
      </c>
      <c r="C45" s="34">
        <v>44938</v>
      </c>
      <c r="D45" s="40" t="s">
        <v>496</v>
      </c>
      <c r="E45" s="32" t="s">
        <v>55</v>
      </c>
      <c r="F45" s="63" t="s">
        <v>90</v>
      </c>
      <c r="G45" s="35">
        <v>44941</v>
      </c>
      <c r="H45" s="35">
        <v>44958</v>
      </c>
      <c r="I45" s="32"/>
      <c r="J45" s="35">
        <v>45020</v>
      </c>
      <c r="K45" s="37" t="s">
        <v>497</v>
      </c>
      <c r="L45" s="39">
        <f t="shared" si="7"/>
        <v>20</v>
      </c>
      <c r="M45" s="39">
        <f t="shared" si="8"/>
        <v>79</v>
      </c>
      <c r="N45" s="40" t="s">
        <v>498</v>
      </c>
      <c r="O45" s="40" t="s">
        <v>135</v>
      </c>
      <c r="P45" s="40" t="e">
        <f>VLOOKUP([1]!Email_TaskV2[[#This Row],[PIC Dev]],[1]Organization!C:D,2,FALSE)</f>
        <v>#REF!</v>
      </c>
      <c r="Q45" s="52" t="s">
        <v>499</v>
      </c>
      <c r="R45" s="32">
        <v>41</v>
      </c>
      <c r="S45" s="32" t="s">
        <v>57</v>
      </c>
      <c r="T45" s="32" t="s">
        <v>500</v>
      </c>
      <c r="U45" s="37" t="s">
        <v>501</v>
      </c>
      <c r="V45" s="41">
        <v>44936</v>
      </c>
      <c r="W45" s="32" t="s">
        <v>169</v>
      </c>
      <c r="X45" s="32" t="s">
        <v>502</v>
      </c>
      <c r="Y45" s="32" t="s">
        <v>503</v>
      </c>
      <c r="Z45" s="32" t="s">
        <v>58</v>
      </c>
      <c r="AA45" s="32" t="s">
        <v>59</v>
      </c>
      <c r="AB45" s="32" t="s">
        <v>119</v>
      </c>
      <c r="AC45" s="32" t="s">
        <v>71</v>
      </c>
      <c r="AD45" s="53" t="s">
        <v>109</v>
      </c>
      <c r="AE45" s="44"/>
      <c r="AF45" s="44"/>
      <c r="AG45" s="32"/>
      <c r="AH45" s="32"/>
      <c r="AI45" s="32" t="s">
        <v>64</v>
      </c>
      <c r="AJ45" s="46" t="str">
        <f t="shared" si="2"/>
        <v/>
      </c>
      <c r="AK45" s="46"/>
      <c r="AL45" s="46"/>
      <c r="AM45" s="46"/>
      <c r="AN45" s="46"/>
      <c r="AO45" s="46"/>
      <c r="AP45" s="46"/>
      <c r="AQ45" s="47" t="e">
        <f ca="1">IF(AND([1]!Email_TaskV2[[#This Row],[Status]]="ON PROGRESS"),TODAY()-[1]!Email_TaskV2[[#This Row],[Tanggal nodin RFS/RFI]],0)</f>
        <v>#REF!</v>
      </c>
      <c r="AR45" s="47" t="e">
        <f ca="1">IF(AND([1]!Email_TaskV2[[#This Row],[Status]]="ON PROGRESS"),IF(TODAY()-[1]!Email_TaskV2[[#This Row],[Start FUT]]&gt;100,"Testing not started yet",TODAY()-[1]!Email_TaskV2[[#This Row],[Start FUT]]),0)</f>
        <v>#REF!</v>
      </c>
      <c r="AS45" s="47" t="e">
        <f>IF([1]!Email_TaskV2[[#This Row],[Aging_Start_Testing]]="Testing not started yet","Testing not started yet",[1]!Email_TaskV2[[#This Row],[Aging]]-[1]!Email_TaskV2[[#This Row],[Aging_Start_Testing]])</f>
        <v>#REF!</v>
      </c>
      <c r="AT45" s="47" t="e">
        <f ca="1">IF(AND([1]!Email_TaskV2[[#This Row],[Status]]="ON PROGRESS",[1]!Email_TaskV2[[#This Row],[Type]]="RFI"),TODAY()-[1]!Email_TaskV2[[#This Row],[Tanggal nodin RFS/RFI]],0)</f>
        <v>#REF!</v>
      </c>
      <c r="AU45" s="47" t="e">
        <f>IF([1]!Email_TaskV2[[#This Row],[Aging]]&gt;7,"Warning","")</f>
        <v>#REF!</v>
      </c>
      <c r="AV45" s="48"/>
      <c r="AW45" s="48"/>
      <c r="AX45" s="48"/>
      <c r="AY45" s="48" t="e">
        <f>IF(AND([1]!Email_TaskV2[[#This Row],[Status]]="ON PROGRESS",[1]!Email_TaskV2[[#This Row],[Type]]="RFS"),"YES","")</f>
        <v>#REF!</v>
      </c>
      <c r="AZ45" s="16" t="e">
        <f>IF(AND([1]!Email_TaskV2[[#This Row],[Status]]="ON PROGRESS",[1]!Email_TaskV2[[#This Row],[Type]]="RFI"),"YES","")</f>
        <v>#REF!</v>
      </c>
      <c r="BA45" s="48" t="e">
        <f>IF([1]!Email_TaskV2[[#This Row],[Nomor Nodin RFS/RFI]]="","",DAY([1]!Email_TaskV2[[#This Row],[Tanggal nodin RFS/RFI]]))</f>
        <v>#REF!</v>
      </c>
      <c r="BB45" s="54" t="e">
        <f>IF([1]!Email_TaskV2[[#This Row],[Nomor Nodin RFS/RFI]]="","",TEXT([1]!Email_TaskV2[[#This Row],[Tanggal nodin RFS/RFI]],"MMM"))</f>
        <v>#REF!</v>
      </c>
      <c r="BC45" s="49" t="e">
        <f>IF([1]!Email_TaskV2[[#This Row],[Nodin BO]]="","No","Yes")</f>
        <v>#REF!</v>
      </c>
      <c r="BD45" s="50" t="e">
        <f>YEAR([1]!Email_TaskV2[[#This Row],[Tanggal nodin RFS/RFI]])</f>
        <v>#REF!</v>
      </c>
      <c r="BE45" s="56" t="e">
        <f>IF([1]!Email_TaskV2[[#This Row],[Month]]="",13,MONTH([1]!Email_TaskV2[[#This Row],[Tanggal nodin RFS/RFI]]))</f>
        <v>#REF!</v>
      </c>
    </row>
    <row r="46" spans="1:57" ht="15" customHeight="1" x14ac:dyDescent="0.3">
      <c r="A46" s="51">
        <v>45</v>
      </c>
      <c r="B46" s="32" t="s">
        <v>504</v>
      </c>
      <c r="C46" s="34">
        <v>44939</v>
      </c>
      <c r="D46" s="52" t="s">
        <v>505</v>
      </c>
      <c r="E46" s="69" t="s">
        <v>55</v>
      </c>
      <c r="F46" s="69" t="s">
        <v>122</v>
      </c>
      <c r="G46" s="35">
        <v>44943</v>
      </c>
      <c r="H46" s="35">
        <v>44954</v>
      </c>
      <c r="I46" s="32" t="s">
        <v>506</v>
      </c>
      <c r="J46" s="35">
        <v>44956</v>
      </c>
      <c r="K46" s="37" t="s">
        <v>507</v>
      </c>
      <c r="L46" s="39">
        <f t="shared" si="7"/>
        <v>15</v>
      </c>
      <c r="M46" s="39">
        <f t="shared" si="8"/>
        <v>13</v>
      </c>
      <c r="N46" s="40" t="s">
        <v>498</v>
      </c>
      <c r="O46" s="40" t="s">
        <v>135</v>
      </c>
      <c r="P46" s="40" t="e">
        <f>VLOOKUP([1]!Email_TaskV2[[#This Row],[PIC Dev]],[1]Organization!C:D,2,FALSE)</f>
        <v>#REF!</v>
      </c>
      <c r="Q46" s="52" t="s">
        <v>508</v>
      </c>
      <c r="R46" s="32">
        <v>100</v>
      </c>
      <c r="S46" s="32" t="s">
        <v>75</v>
      </c>
      <c r="T46" s="32"/>
      <c r="U46" s="32"/>
      <c r="V46" s="32"/>
      <c r="W46" s="32"/>
      <c r="X46" s="32"/>
      <c r="Y46" s="32"/>
      <c r="Z46" s="32" t="s">
        <v>58</v>
      </c>
      <c r="AA46" s="32" t="s">
        <v>59</v>
      </c>
      <c r="AB46" s="32" t="s">
        <v>119</v>
      </c>
      <c r="AC46" s="32" t="s">
        <v>71</v>
      </c>
      <c r="AD46" s="53" t="s">
        <v>132</v>
      </c>
      <c r="AE46" s="44" t="s">
        <v>77</v>
      </c>
      <c r="AF46" s="44"/>
      <c r="AG46" s="32"/>
      <c r="AH46" s="32"/>
      <c r="AI46" s="32" t="s">
        <v>64</v>
      </c>
      <c r="AJ46" s="46" t="str">
        <f t="shared" si="2"/>
        <v/>
      </c>
      <c r="AK46" s="46"/>
      <c r="AL46" s="46"/>
      <c r="AM46" s="46"/>
      <c r="AN46" s="46"/>
      <c r="AO46" s="46"/>
      <c r="AP46" s="46"/>
      <c r="AQ46" s="47" t="e">
        <f ca="1">IF(AND([1]!Email_TaskV2[[#This Row],[Status]]="ON PROGRESS"),TODAY()-[1]!Email_TaskV2[[#This Row],[Tanggal nodin RFS/RFI]],0)</f>
        <v>#REF!</v>
      </c>
      <c r="AR46" s="47" t="e">
        <f ca="1">IF(AND([1]!Email_TaskV2[[#This Row],[Status]]="ON PROGRESS"),IF(TODAY()-[1]!Email_TaskV2[[#This Row],[Start FUT]]&gt;100,"Testing not started yet",TODAY()-[1]!Email_TaskV2[[#This Row],[Start FUT]]),0)</f>
        <v>#REF!</v>
      </c>
      <c r="AS46" s="47" t="e">
        <f>IF([1]!Email_TaskV2[[#This Row],[Aging_Start_Testing]]="Testing not started yet","Testing not started yet",[1]!Email_TaskV2[[#This Row],[Aging]]-[1]!Email_TaskV2[[#This Row],[Aging_Start_Testing]])</f>
        <v>#REF!</v>
      </c>
      <c r="AT46" s="47" t="e">
        <f ca="1">IF(AND([1]!Email_TaskV2[[#This Row],[Status]]="ON PROGRESS",[1]!Email_TaskV2[[#This Row],[Type]]="RFI"),TODAY()-[1]!Email_TaskV2[[#This Row],[Tanggal nodin RFS/RFI]],0)</f>
        <v>#REF!</v>
      </c>
      <c r="AU46" s="47" t="e">
        <f>IF([1]!Email_TaskV2[[#This Row],[Aging]]&gt;7,"Warning","")</f>
        <v>#REF!</v>
      </c>
      <c r="AV46" s="48"/>
      <c r="AW46" s="48"/>
      <c r="AX46" s="48"/>
      <c r="AY46" s="48" t="e">
        <f>IF(AND([1]!Email_TaskV2[[#This Row],[Status]]="ON PROGRESS",[1]!Email_TaskV2[[#This Row],[Type]]="RFS"),"YES","")</f>
        <v>#REF!</v>
      </c>
      <c r="AZ46" s="16" t="e">
        <f>IF(AND([1]!Email_TaskV2[[#This Row],[Status]]="ON PROGRESS",[1]!Email_TaskV2[[#This Row],[Type]]="RFI"),"YES","")</f>
        <v>#REF!</v>
      </c>
      <c r="BA46" s="48" t="e">
        <f>IF([1]!Email_TaskV2[[#This Row],[Nomor Nodin RFS/RFI]]="","",DAY([1]!Email_TaskV2[[#This Row],[Tanggal nodin RFS/RFI]]))</f>
        <v>#REF!</v>
      </c>
      <c r="BB46" s="54" t="e">
        <f>IF([1]!Email_TaskV2[[#This Row],[Nomor Nodin RFS/RFI]]="","",TEXT([1]!Email_TaskV2[[#This Row],[Tanggal nodin RFS/RFI]],"MMM"))</f>
        <v>#REF!</v>
      </c>
      <c r="BC46" s="49" t="e">
        <f>IF([1]!Email_TaskV2[[#This Row],[Nodin BO]]="","No","Yes")</f>
        <v>#REF!</v>
      </c>
      <c r="BD46" s="50" t="e">
        <f>YEAR([1]!Email_TaskV2[[#This Row],[Tanggal nodin RFS/RFI]])</f>
        <v>#REF!</v>
      </c>
      <c r="BE46" s="56" t="e">
        <f>IF([1]!Email_TaskV2[[#This Row],[Month]]="",13,MONTH([1]!Email_TaskV2[[#This Row],[Tanggal nodin RFS/RFI]]))</f>
        <v>#REF!</v>
      </c>
    </row>
    <row r="47" spans="1:57" ht="15" customHeight="1" x14ac:dyDescent="0.3">
      <c r="A47" s="51">
        <v>46</v>
      </c>
      <c r="B47" s="32" t="s">
        <v>509</v>
      </c>
      <c r="C47" s="34">
        <v>44938</v>
      </c>
      <c r="D47" s="52" t="s">
        <v>510</v>
      </c>
      <c r="E47" s="65" t="s">
        <v>79</v>
      </c>
      <c r="F47" s="70" t="s">
        <v>96</v>
      </c>
      <c r="G47" s="35">
        <v>44943</v>
      </c>
      <c r="H47" s="35">
        <v>44960</v>
      </c>
      <c r="I47" s="32"/>
      <c r="J47" s="35"/>
      <c r="K47" s="32"/>
      <c r="L47" s="44"/>
      <c r="M47" s="40"/>
      <c r="N47" s="40" t="s">
        <v>68</v>
      </c>
      <c r="O47" s="40" t="s">
        <v>69</v>
      </c>
      <c r="P47" s="40" t="e">
        <f>VLOOKUP([1]!Email_TaskV2[[#This Row],[PIC Dev]],[1]Organization!C:D,2,FALSE)</f>
        <v>#REF!</v>
      </c>
      <c r="Q47" s="40" t="s">
        <v>511</v>
      </c>
      <c r="R47" s="32"/>
      <c r="S47" s="32" t="s">
        <v>57</v>
      </c>
      <c r="T47" s="32" t="s">
        <v>221</v>
      </c>
      <c r="U47" s="37" t="s">
        <v>512</v>
      </c>
      <c r="V47" s="41">
        <v>44826</v>
      </c>
      <c r="W47" s="32" t="s">
        <v>139</v>
      </c>
      <c r="X47" s="32" t="s">
        <v>162</v>
      </c>
      <c r="Y47" s="32" t="s">
        <v>158</v>
      </c>
      <c r="Z47" s="32" t="s">
        <v>58</v>
      </c>
      <c r="AA47" s="32" t="s">
        <v>59</v>
      </c>
      <c r="AB47" s="32" t="s">
        <v>105</v>
      </c>
      <c r="AC47" s="32" t="s">
        <v>71</v>
      </c>
      <c r="AD47" s="53" t="s">
        <v>95</v>
      </c>
      <c r="AE47" s="44" t="s">
        <v>1095</v>
      </c>
      <c r="AF47" s="53" t="s">
        <v>109</v>
      </c>
      <c r="AG47" s="32"/>
      <c r="AH47" s="32"/>
      <c r="AI47" s="61" t="s">
        <v>64</v>
      </c>
      <c r="AJ47" s="126" t="str">
        <f t="shared" si="2"/>
        <v/>
      </c>
      <c r="AK47" s="46"/>
      <c r="AL47" s="46"/>
      <c r="AM47" s="46"/>
      <c r="AN47" s="46"/>
      <c r="AO47" s="46"/>
      <c r="AP47" s="46"/>
      <c r="AQ47" s="47" t="e">
        <f ca="1">IF(AND([1]!Email_TaskV2[[#This Row],[Status]]="ON PROGRESS"),TODAY()-[1]!Email_TaskV2[[#This Row],[Tanggal nodin RFS/RFI]],0)</f>
        <v>#REF!</v>
      </c>
      <c r="AR47" s="47" t="e">
        <f ca="1">IF(AND([1]!Email_TaskV2[[#This Row],[Status]]="ON PROGRESS"),IF(TODAY()-[1]!Email_TaskV2[[#This Row],[Start FUT]]&gt;100,"Testing not started yet",TODAY()-[1]!Email_TaskV2[[#This Row],[Start FUT]]),0)</f>
        <v>#REF!</v>
      </c>
      <c r="AS47" s="47" t="e">
        <f>IF([1]!Email_TaskV2[[#This Row],[Aging_Start_Testing]]="Testing not started yet","Testing not started yet",[1]!Email_TaskV2[[#This Row],[Aging]]-[1]!Email_TaskV2[[#This Row],[Aging_Start_Testing]])</f>
        <v>#REF!</v>
      </c>
      <c r="AT47" s="47" t="e">
        <f ca="1">IF(AND([1]!Email_TaskV2[[#This Row],[Status]]="ON PROGRESS",[1]!Email_TaskV2[[#This Row],[Type]]="RFI"),TODAY()-[1]!Email_TaskV2[[#This Row],[Tanggal nodin RFS/RFI]],0)</f>
        <v>#REF!</v>
      </c>
      <c r="AU47" s="47" t="e">
        <f>IF([1]!Email_TaskV2[[#This Row],[Aging]]&gt;7,"Warning","")</f>
        <v>#REF!</v>
      </c>
      <c r="AV47" s="48"/>
      <c r="AW47" s="48"/>
      <c r="AX47" s="48"/>
      <c r="AY47" s="48" t="e">
        <f>IF(AND([1]!Email_TaskV2[[#This Row],[Status]]="ON PROGRESS",[1]!Email_TaskV2[[#This Row],[Type]]="RFS"),"YES","")</f>
        <v>#REF!</v>
      </c>
      <c r="AZ47" s="16" t="e">
        <f>IF(AND([1]!Email_TaskV2[[#This Row],[Status]]="ON PROGRESS",[1]!Email_TaskV2[[#This Row],[Type]]="RFI"),"YES","")</f>
        <v>#REF!</v>
      </c>
      <c r="BA47" s="48" t="e">
        <f>IF([1]!Email_TaskV2[[#This Row],[Nomor Nodin RFS/RFI]]="","",DAY([1]!Email_TaskV2[[#This Row],[Tanggal nodin RFS/RFI]]))</f>
        <v>#REF!</v>
      </c>
      <c r="BB47" s="54" t="e">
        <f>IF([1]!Email_TaskV2[[#This Row],[Nomor Nodin RFS/RFI]]="","",TEXT([1]!Email_TaskV2[[#This Row],[Tanggal nodin RFS/RFI]],"MMM"))</f>
        <v>#REF!</v>
      </c>
      <c r="BC47" s="49" t="e">
        <f>IF([1]!Email_TaskV2[[#This Row],[Nodin BO]]="","No","Yes")</f>
        <v>#REF!</v>
      </c>
      <c r="BD47" s="50" t="e">
        <f>YEAR([1]!Email_TaskV2[[#This Row],[Tanggal nodin RFS/RFI]])</f>
        <v>#REF!</v>
      </c>
      <c r="BE47" s="56" t="e">
        <f>IF([1]!Email_TaskV2[[#This Row],[Month]]="",13,MONTH([1]!Email_TaskV2[[#This Row],[Tanggal nodin RFS/RFI]]))</f>
        <v>#REF!</v>
      </c>
    </row>
    <row r="48" spans="1:57" ht="15" customHeight="1" x14ac:dyDescent="0.3">
      <c r="A48" s="51">
        <v>47</v>
      </c>
      <c r="B48" s="32" t="s">
        <v>513</v>
      </c>
      <c r="C48" s="34">
        <v>44940</v>
      </c>
      <c r="D48" s="52" t="s">
        <v>514</v>
      </c>
      <c r="E48" s="32" t="s">
        <v>55</v>
      </c>
      <c r="F48" s="32" t="s">
        <v>90</v>
      </c>
      <c r="G48" s="35">
        <v>44883</v>
      </c>
      <c r="H48" s="35">
        <v>44884</v>
      </c>
      <c r="I48" s="32" t="s">
        <v>515</v>
      </c>
      <c r="J48" s="35">
        <v>44945</v>
      </c>
      <c r="K48" s="37" t="s">
        <v>516</v>
      </c>
      <c r="L48" s="39">
        <f>H48-C48</f>
        <v>-56</v>
      </c>
      <c r="M48" s="39">
        <f>J48-G48</f>
        <v>62</v>
      </c>
      <c r="N48" s="40" t="s">
        <v>68</v>
      </c>
      <c r="O48" s="40" t="s">
        <v>69</v>
      </c>
      <c r="P48" s="40" t="e">
        <f>VLOOKUP([1]!Email_TaskV2[[#This Row],[PIC Dev]],[1]Organization!C:D,2,FALSE)</f>
        <v>#REF!</v>
      </c>
      <c r="Q48" s="40" t="s">
        <v>223</v>
      </c>
      <c r="R48" s="32">
        <v>40</v>
      </c>
      <c r="S48" s="32" t="s">
        <v>57</v>
      </c>
      <c r="T48" s="32" t="s">
        <v>201</v>
      </c>
      <c r="U48" s="32" t="s">
        <v>202</v>
      </c>
      <c r="V48" s="41">
        <v>44872</v>
      </c>
      <c r="W48" s="32" t="s">
        <v>139</v>
      </c>
      <c r="X48" s="32" t="s">
        <v>163</v>
      </c>
      <c r="Y48" s="32" t="s">
        <v>164</v>
      </c>
      <c r="Z48" s="32" t="s">
        <v>58</v>
      </c>
      <c r="AA48" s="32" t="s">
        <v>59</v>
      </c>
      <c r="AB48" s="32" t="s">
        <v>105</v>
      </c>
      <c r="AC48" s="32" t="s">
        <v>71</v>
      </c>
      <c r="AD48" s="53" t="s">
        <v>129</v>
      </c>
      <c r="AE48" s="44"/>
      <c r="AF48" s="44"/>
      <c r="AG48" s="32"/>
      <c r="AH48" s="32"/>
      <c r="AI48" s="32" t="s">
        <v>62</v>
      </c>
      <c r="AJ48" s="46" t="str">
        <f t="shared" si="2"/>
        <v>(FUT Simulator)</v>
      </c>
      <c r="AK48" s="46"/>
      <c r="AL48" s="46"/>
      <c r="AM48" s="46">
        <v>3</v>
      </c>
      <c r="AN48" s="46"/>
      <c r="AO48" s="46"/>
      <c r="AP48" s="46"/>
      <c r="AQ48" s="47" t="e">
        <f ca="1">IF(AND([1]!Email_TaskV2[[#This Row],[Status]]="ON PROGRESS"),TODAY()-[1]!Email_TaskV2[[#This Row],[Tanggal nodin RFS/RFI]],0)</f>
        <v>#REF!</v>
      </c>
      <c r="AR48" s="47" t="e">
        <f ca="1">IF(AND([1]!Email_TaskV2[[#This Row],[Status]]="ON PROGRESS"),IF(TODAY()-[1]!Email_TaskV2[[#This Row],[Start FUT]]&gt;100,"Testing not started yet",TODAY()-[1]!Email_TaskV2[[#This Row],[Start FUT]]),0)</f>
        <v>#REF!</v>
      </c>
      <c r="AS48" s="47" t="e">
        <f>IF([1]!Email_TaskV2[[#This Row],[Aging_Start_Testing]]="Testing not started yet","Testing not started yet",[1]!Email_TaskV2[[#This Row],[Aging]]-[1]!Email_TaskV2[[#This Row],[Aging_Start_Testing]])</f>
        <v>#REF!</v>
      </c>
      <c r="AT48" s="47" t="e">
        <f ca="1">IF(AND([1]!Email_TaskV2[[#This Row],[Status]]="ON PROGRESS",[1]!Email_TaskV2[[#This Row],[Type]]="RFI"),TODAY()-[1]!Email_TaskV2[[#This Row],[Tanggal nodin RFS/RFI]],0)</f>
        <v>#REF!</v>
      </c>
      <c r="AU48" s="47" t="e">
        <f>IF([1]!Email_TaskV2[[#This Row],[Aging]]&gt;7,"Warning","")</f>
        <v>#REF!</v>
      </c>
      <c r="AV48" s="48"/>
      <c r="AW48" s="48"/>
      <c r="AX48" s="48"/>
      <c r="AY48" s="48" t="e">
        <f>IF(AND([1]!Email_TaskV2[[#This Row],[Status]]="ON PROGRESS",[1]!Email_TaskV2[[#This Row],[Type]]="RFS"),"YES","")</f>
        <v>#REF!</v>
      </c>
      <c r="AZ48" s="16" t="e">
        <f>IF(AND([1]!Email_TaskV2[[#This Row],[Status]]="ON PROGRESS",[1]!Email_TaskV2[[#This Row],[Type]]="RFI"),"YES","")</f>
        <v>#REF!</v>
      </c>
      <c r="BA48" s="48" t="e">
        <f>IF([1]!Email_TaskV2[[#This Row],[Nomor Nodin RFS/RFI]]="","",DAY([1]!Email_TaskV2[[#This Row],[Tanggal nodin RFS/RFI]]))</f>
        <v>#REF!</v>
      </c>
      <c r="BB48" s="54" t="e">
        <f>IF([1]!Email_TaskV2[[#This Row],[Nomor Nodin RFS/RFI]]="","",TEXT([1]!Email_TaskV2[[#This Row],[Tanggal nodin RFS/RFI]],"MMM"))</f>
        <v>#REF!</v>
      </c>
      <c r="BC48" s="49" t="e">
        <f>IF([1]!Email_TaskV2[[#This Row],[Nodin BO]]="","No","Yes")</f>
        <v>#REF!</v>
      </c>
      <c r="BD48" s="50" t="e">
        <f>YEAR([1]!Email_TaskV2[[#This Row],[Tanggal nodin RFS/RFI]])</f>
        <v>#REF!</v>
      </c>
      <c r="BE48" s="56" t="e">
        <f>IF([1]!Email_TaskV2[[#This Row],[Month]]="",13,MONTH([1]!Email_TaskV2[[#This Row],[Tanggal nodin RFS/RFI]]))</f>
        <v>#REF!</v>
      </c>
    </row>
    <row r="49" spans="1:57" ht="15" customHeight="1" x14ac:dyDescent="0.3">
      <c r="A49" s="51">
        <v>48</v>
      </c>
      <c r="B49" s="32" t="s">
        <v>517</v>
      </c>
      <c r="C49" s="34">
        <v>44942</v>
      </c>
      <c r="D49" s="52" t="s">
        <v>518</v>
      </c>
      <c r="E49" s="65" t="s">
        <v>79</v>
      </c>
      <c r="F49" s="70" t="s">
        <v>96</v>
      </c>
      <c r="G49" s="35">
        <v>44942</v>
      </c>
      <c r="H49" s="35">
        <v>44950</v>
      </c>
      <c r="I49" s="32"/>
      <c r="J49" s="35"/>
      <c r="K49" s="32"/>
      <c r="L49" s="44"/>
      <c r="M49" s="40"/>
      <c r="N49" s="40" t="s">
        <v>87</v>
      </c>
      <c r="O49" s="40" t="s">
        <v>88</v>
      </c>
      <c r="P49" s="40" t="e">
        <f>VLOOKUP([1]!Email_TaskV2[[#This Row],[PIC Dev]],[1]Organization!C:D,2,FALSE)</f>
        <v>#REF!</v>
      </c>
      <c r="Q49" s="52" t="s">
        <v>519</v>
      </c>
      <c r="R49" s="32"/>
      <c r="S49" s="32" t="s">
        <v>75</v>
      </c>
      <c r="T49" s="32" t="s">
        <v>520</v>
      </c>
      <c r="U49" s="37" t="s">
        <v>521</v>
      </c>
      <c r="V49" s="41">
        <v>44938</v>
      </c>
      <c r="W49" s="32" t="s">
        <v>190</v>
      </c>
      <c r="X49" s="32" t="s">
        <v>159</v>
      </c>
      <c r="Y49" s="32" t="s">
        <v>154</v>
      </c>
      <c r="Z49" s="32" t="s">
        <v>58</v>
      </c>
      <c r="AA49" s="32" t="s">
        <v>59</v>
      </c>
      <c r="AB49" s="32" t="s">
        <v>60</v>
      </c>
      <c r="AC49" s="32" t="s">
        <v>61</v>
      </c>
      <c r="AD49" s="53" t="s">
        <v>93</v>
      </c>
      <c r="AE49" s="44"/>
      <c r="AF49" s="44"/>
      <c r="AG49" s="32"/>
      <c r="AH49" s="32"/>
      <c r="AI49" s="61" t="s">
        <v>64</v>
      </c>
      <c r="AJ49" s="126" t="str">
        <f t="shared" si="2"/>
        <v/>
      </c>
      <c r="AK49" s="46"/>
      <c r="AL49" s="46"/>
      <c r="AM49" s="46"/>
      <c r="AN49" s="46"/>
      <c r="AO49" s="46"/>
      <c r="AP49" s="46"/>
      <c r="AQ49" s="47" t="e">
        <f ca="1">IF(AND([1]!Email_TaskV2[[#This Row],[Status]]="ON PROGRESS"),TODAY()-[1]!Email_TaskV2[[#This Row],[Tanggal nodin RFS/RFI]],0)</f>
        <v>#REF!</v>
      </c>
      <c r="AR49" s="47" t="e">
        <f ca="1">IF(AND([1]!Email_TaskV2[[#This Row],[Status]]="ON PROGRESS"),IF(TODAY()-[1]!Email_TaskV2[[#This Row],[Start FUT]]&gt;100,"Testing not started yet",TODAY()-[1]!Email_TaskV2[[#This Row],[Start FUT]]),0)</f>
        <v>#REF!</v>
      </c>
      <c r="AS49" s="47" t="e">
        <f>IF([1]!Email_TaskV2[[#This Row],[Aging_Start_Testing]]="Testing not started yet","Testing not started yet",[1]!Email_TaskV2[[#This Row],[Aging]]-[1]!Email_TaskV2[[#This Row],[Aging_Start_Testing]])</f>
        <v>#REF!</v>
      </c>
      <c r="AT49" s="47" t="e">
        <f ca="1">IF(AND([1]!Email_TaskV2[[#This Row],[Status]]="ON PROGRESS",[1]!Email_TaskV2[[#This Row],[Type]]="RFI"),TODAY()-[1]!Email_TaskV2[[#This Row],[Tanggal nodin RFS/RFI]],0)</f>
        <v>#REF!</v>
      </c>
      <c r="AU49" s="47" t="e">
        <f>IF([1]!Email_TaskV2[[#This Row],[Aging]]&gt;7,"Warning","")</f>
        <v>#REF!</v>
      </c>
      <c r="AV49" s="48"/>
      <c r="AW49" s="48"/>
      <c r="AX49" s="48"/>
      <c r="AY49" s="48" t="e">
        <f>IF(AND([1]!Email_TaskV2[[#This Row],[Status]]="ON PROGRESS",[1]!Email_TaskV2[[#This Row],[Type]]="RFS"),"YES","")</f>
        <v>#REF!</v>
      </c>
      <c r="AZ49" s="127" t="e">
        <f>IF(AND([1]!Email_TaskV2[[#This Row],[Status]]="ON PROGRESS",[1]!Email_TaskV2[[#This Row],[Type]]="RFI"),"YES","")</f>
        <v>#REF!</v>
      </c>
      <c r="BA49" s="48" t="e">
        <f>IF([1]!Email_TaskV2[[#This Row],[Nomor Nodin RFS/RFI]]="","",DAY([1]!Email_TaskV2[[#This Row],[Tanggal nodin RFS/RFI]]))</f>
        <v>#REF!</v>
      </c>
      <c r="BB49" s="54" t="e">
        <f>IF([1]!Email_TaskV2[[#This Row],[Nomor Nodin RFS/RFI]]="","",TEXT([1]!Email_TaskV2[[#This Row],[Tanggal nodin RFS/RFI]],"MMM"))</f>
        <v>#REF!</v>
      </c>
      <c r="BC49" s="49" t="e">
        <f>IF([1]!Email_TaskV2[[#This Row],[Nodin BO]]="","No","Yes")</f>
        <v>#REF!</v>
      </c>
      <c r="BD49" s="50" t="e">
        <f>YEAR([1]!Email_TaskV2[[#This Row],[Tanggal nodin RFS/RFI]])</f>
        <v>#REF!</v>
      </c>
      <c r="BE49" s="56" t="e">
        <f>IF([1]!Email_TaskV2[[#This Row],[Month]]="",13,MONTH([1]!Email_TaskV2[[#This Row],[Tanggal nodin RFS/RFI]]))</f>
        <v>#REF!</v>
      </c>
    </row>
    <row r="50" spans="1:57" ht="15" customHeight="1" x14ac:dyDescent="0.3">
      <c r="A50" s="51">
        <v>49</v>
      </c>
      <c r="B50" s="32" t="s">
        <v>522</v>
      </c>
      <c r="C50" s="34">
        <v>44942</v>
      </c>
      <c r="D50" s="52" t="s">
        <v>523</v>
      </c>
      <c r="E50" s="32" t="s">
        <v>55</v>
      </c>
      <c r="F50" s="32" t="s">
        <v>90</v>
      </c>
      <c r="G50" s="35">
        <v>44942</v>
      </c>
      <c r="H50" s="35">
        <v>44942</v>
      </c>
      <c r="I50" s="32" t="s">
        <v>524</v>
      </c>
      <c r="J50" s="35">
        <v>44942</v>
      </c>
      <c r="K50" s="37" t="s">
        <v>525</v>
      </c>
      <c r="L50" s="39">
        <f>H50-C50</f>
        <v>0</v>
      </c>
      <c r="M50" s="39">
        <f>J50-G50</f>
        <v>0</v>
      </c>
      <c r="N50" s="53" t="s">
        <v>99</v>
      </c>
      <c r="O50" s="40" t="s">
        <v>100</v>
      </c>
      <c r="P50" s="40" t="e">
        <f>VLOOKUP([1]!Email_TaskV2[[#This Row],[PIC Dev]],[1]Organization!C:D,2,FALSE)</f>
        <v>#REF!</v>
      </c>
      <c r="Q50" s="52" t="s">
        <v>526</v>
      </c>
      <c r="R50" s="32">
        <v>15</v>
      </c>
      <c r="S50" s="32" t="s">
        <v>57</v>
      </c>
      <c r="T50" s="32" t="s">
        <v>217</v>
      </c>
      <c r="U50" s="32" t="s">
        <v>218</v>
      </c>
      <c r="V50" s="41">
        <v>44903</v>
      </c>
      <c r="W50" s="32" t="s">
        <v>166</v>
      </c>
      <c r="X50" s="32" t="s">
        <v>219</v>
      </c>
      <c r="Y50" s="32" t="s">
        <v>220</v>
      </c>
      <c r="Z50" s="32" t="s">
        <v>58</v>
      </c>
      <c r="AA50" s="32" t="s">
        <v>59</v>
      </c>
      <c r="AB50" s="32" t="s">
        <v>60</v>
      </c>
      <c r="AC50" s="43" t="s">
        <v>84</v>
      </c>
      <c r="AD50" s="53" t="s">
        <v>102</v>
      </c>
      <c r="AE50" s="44"/>
      <c r="AF50" s="44"/>
      <c r="AG50" s="32"/>
      <c r="AH50" s="32"/>
      <c r="AI50" s="32" t="s">
        <v>64</v>
      </c>
      <c r="AJ50" s="46" t="str">
        <f t="shared" si="2"/>
        <v/>
      </c>
      <c r="AK50" s="46"/>
      <c r="AL50" s="46"/>
      <c r="AM50" s="46"/>
      <c r="AN50" s="46"/>
      <c r="AO50" s="46"/>
      <c r="AP50" s="46"/>
      <c r="AQ50" s="47" t="e">
        <f ca="1">IF(AND([1]!Email_TaskV2[[#This Row],[Status]]="ON PROGRESS"),TODAY()-[1]!Email_TaskV2[[#This Row],[Tanggal nodin RFS/RFI]],0)</f>
        <v>#REF!</v>
      </c>
      <c r="AR50" s="47" t="e">
        <f ca="1">IF(AND([1]!Email_TaskV2[[#This Row],[Status]]="ON PROGRESS"),IF(TODAY()-[1]!Email_TaskV2[[#This Row],[Start FUT]]&gt;100,"Testing not started yet",TODAY()-[1]!Email_TaskV2[[#This Row],[Start FUT]]),0)</f>
        <v>#REF!</v>
      </c>
      <c r="AS50" s="47" t="e">
        <f>IF([1]!Email_TaskV2[[#This Row],[Aging_Start_Testing]]="Testing not started yet","Testing not started yet",[1]!Email_TaskV2[[#This Row],[Aging]]-[1]!Email_TaskV2[[#This Row],[Aging_Start_Testing]])</f>
        <v>#REF!</v>
      </c>
      <c r="AT50" s="47" t="e">
        <f ca="1">IF(AND([1]!Email_TaskV2[[#This Row],[Status]]="ON PROGRESS",[1]!Email_TaskV2[[#This Row],[Type]]="RFI"),TODAY()-[1]!Email_TaskV2[[#This Row],[Tanggal nodin RFS/RFI]],0)</f>
        <v>#REF!</v>
      </c>
      <c r="AU50" s="47" t="e">
        <f>IF([1]!Email_TaskV2[[#This Row],[Aging]]&gt;7,"Warning","")</f>
        <v>#REF!</v>
      </c>
      <c r="AV50" s="48"/>
      <c r="AW50" s="48"/>
      <c r="AX50" s="48"/>
      <c r="AY50" s="48" t="e">
        <f>IF(AND([1]!Email_TaskV2[[#This Row],[Status]]="ON PROGRESS",[1]!Email_TaskV2[[#This Row],[Type]]="RFS"),"YES","")</f>
        <v>#REF!</v>
      </c>
      <c r="AZ50" s="16" t="e">
        <f>IF(AND([1]!Email_TaskV2[[#This Row],[Status]]="ON PROGRESS",[1]!Email_TaskV2[[#This Row],[Type]]="RFI"),"YES","")</f>
        <v>#REF!</v>
      </c>
      <c r="BA50" s="48" t="e">
        <f>IF([1]!Email_TaskV2[[#This Row],[Nomor Nodin RFS/RFI]]="","",DAY([1]!Email_TaskV2[[#This Row],[Tanggal nodin RFS/RFI]]))</f>
        <v>#REF!</v>
      </c>
      <c r="BB50" s="54" t="e">
        <f>IF([1]!Email_TaskV2[[#This Row],[Nomor Nodin RFS/RFI]]="","",TEXT([1]!Email_TaskV2[[#This Row],[Tanggal nodin RFS/RFI]],"MMM"))</f>
        <v>#REF!</v>
      </c>
      <c r="BC50" s="49" t="e">
        <f>IF([1]!Email_TaskV2[[#This Row],[Nodin BO]]="","No","Yes")</f>
        <v>#REF!</v>
      </c>
      <c r="BD50" s="50" t="e">
        <f>YEAR([1]!Email_TaskV2[[#This Row],[Tanggal nodin RFS/RFI]])</f>
        <v>#REF!</v>
      </c>
      <c r="BE50" s="56" t="e">
        <f>IF([1]!Email_TaskV2[[#This Row],[Month]]="",13,MONTH([1]!Email_TaskV2[[#This Row],[Tanggal nodin RFS/RFI]]))</f>
        <v>#REF!</v>
      </c>
    </row>
    <row r="51" spans="1:57" ht="15" customHeight="1" x14ac:dyDescent="0.3">
      <c r="A51" s="51">
        <v>50</v>
      </c>
      <c r="B51" s="32" t="s">
        <v>527</v>
      </c>
      <c r="C51" s="34">
        <v>44942</v>
      </c>
      <c r="D51" s="40" t="s">
        <v>236</v>
      </c>
      <c r="E51" s="32" t="s">
        <v>55</v>
      </c>
      <c r="F51" s="32" t="s">
        <v>90</v>
      </c>
      <c r="G51" s="35">
        <v>44942</v>
      </c>
      <c r="H51" s="35">
        <v>44943</v>
      </c>
      <c r="I51" s="32" t="s">
        <v>528</v>
      </c>
      <c r="J51" s="35">
        <v>44943</v>
      </c>
      <c r="K51" s="37" t="s">
        <v>529</v>
      </c>
      <c r="L51" s="39">
        <f>H51-C51</f>
        <v>1</v>
      </c>
      <c r="M51" s="39">
        <f>J51-G51</f>
        <v>1</v>
      </c>
      <c r="N51" s="40" t="s">
        <v>107</v>
      </c>
      <c r="O51" s="40" t="s">
        <v>108</v>
      </c>
      <c r="P51" s="40" t="e">
        <f>VLOOKUP([1]!Email_TaskV2[[#This Row],[PIC Dev]],[1]Organization!C:D,2,FALSE)</f>
        <v>#REF!</v>
      </c>
      <c r="Q51" s="52" t="s">
        <v>530</v>
      </c>
      <c r="R51" s="32">
        <v>53</v>
      </c>
      <c r="S51" s="32" t="s">
        <v>57</v>
      </c>
      <c r="T51" s="37" t="s">
        <v>237</v>
      </c>
      <c r="U51" s="37" t="s">
        <v>238</v>
      </c>
      <c r="V51" s="32"/>
      <c r="W51" s="32" t="s">
        <v>156</v>
      </c>
      <c r="X51" s="32"/>
      <c r="Y51" s="32"/>
      <c r="Z51" s="32" t="s">
        <v>58</v>
      </c>
      <c r="AA51" s="32" t="s">
        <v>59</v>
      </c>
      <c r="AB51" s="32" t="s">
        <v>94</v>
      </c>
      <c r="AC51" s="32" t="s">
        <v>71</v>
      </c>
      <c r="AD51" s="53" t="s">
        <v>72</v>
      </c>
      <c r="AE51" s="44"/>
      <c r="AF51" s="44"/>
      <c r="AG51" s="32"/>
      <c r="AH51" s="32"/>
      <c r="AI51" s="32" t="s">
        <v>64</v>
      </c>
      <c r="AJ51" s="46" t="str">
        <f t="shared" si="2"/>
        <v/>
      </c>
      <c r="AK51" s="46"/>
      <c r="AL51" s="46"/>
      <c r="AM51" s="46"/>
      <c r="AN51" s="46"/>
      <c r="AO51" s="46"/>
      <c r="AP51" s="46"/>
      <c r="AQ51" s="47" t="e">
        <f ca="1">IF(AND([1]!Email_TaskV2[[#This Row],[Status]]="ON PROGRESS"),TODAY()-[1]!Email_TaskV2[[#This Row],[Tanggal nodin RFS/RFI]],0)</f>
        <v>#REF!</v>
      </c>
      <c r="AR51" s="47" t="e">
        <f ca="1">IF(AND([1]!Email_TaskV2[[#This Row],[Status]]="ON PROGRESS"),IF(TODAY()-[1]!Email_TaskV2[[#This Row],[Start FUT]]&gt;100,"Testing not started yet",TODAY()-[1]!Email_TaskV2[[#This Row],[Start FUT]]),0)</f>
        <v>#REF!</v>
      </c>
      <c r="AS51" s="47" t="e">
        <f>IF([1]!Email_TaskV2[[#This Row],[Aging_Start_Testing]]="Testing not started yet","Testing not started yet",[1]!Email_TaskV2[[#This Row],[Aging]]-[1]!Email_TaskV2[[#This Row],[Aging_Start_Testing]])</f>
        <v>#REF!</v>
      </c>
      <c r="AT51" s="47" t="e">
        <f ca="1">IF(AND([1]!Email_TaskV2[[#This Row],[Status]]="ON PROGRESS",[1]!Email_TaskV2[[#This Row],[Type]]="RFI"),TODAY()-[1]!Email_TaskV2[[#This Row],[Tanggal nodin RFS/RFI]],0)</f>
        <v>#REF!</v>
      </c>
      <c r="AU51" s="47" t="e">
        <f>IF([1]!Email_TaskV2[[#This Row],[Aging]]&gt;7,"Warning","")</f>
        <v>#REF!</v>
      </c>
      <c r="AV51" s="48"/>
      <c r="AW51" s="48"/>
      <c r="AX51" s="48"/>
      <c r="AY51" s="48" t="e">
        <f>IF(AND([1]!Email_TaskV2[[#This Row],[Status]]="ON PROGRESS",[1]!Email_TaskV2[[#This Row],[Type]]="RFS"),"YES","")</f>
        <v>#REF!</v>
      </c>
      <c r="AZ51" s="16" t="e">
        <f>IF(AND([1]!Email_TaskV2[[#This Row],[Status]]="ON PROGRESS",[1]!Email_TaskV2[[#This Row],[Type]]="RFI"),"YES","")</f>
        <v>#REF!</v>
      </c>
      <c r="BA51" s="48" t="e">
        <f>IF([1]!Email_TaskV2[[#This Row],[Nomor Nodin RFS/RFI]]="","",DAY([1]!Email_TaskV2[[#This Row],[Tanggal nodin RFS/RFI]]))</f>
        <v>#REF!</v>
      </c>
      <c r="BB51" s="54" t="e">
        <f>IF([1]!Email_TaskV2[[#This Row],[Nomor Nodin RFS/RFI]]="","",TEXT([1]!Email_TaskV2[[#This Row],[Tanggal nodin RFS/RFI]],"MMM"))</f>
        <v>#REF!</v>
      </c>
      <c r="BC51" s="49" t="e">
        <f>IF([1]!Email_TaskV2[[#This Row],[Nodin BO]]="","No","Yes")</f>
        <v>#REF!</v>
      </c>
      <c r="BD51" s="50" t="e">
        <f>YEAR([1]!Email_TaskV2[[#This Row],[Tanggal nodin RFS/RFI]])</f>
        <v>#REF!</v>
      </c>
      <c r="BE51" s="56" t="e">
        <f>IF([1]!Email_TaskV2[[#This Row],[Month]]="",13,MONTH([1]!Email_TaskV2[[#This Row],[Tanggal nodin RFS/RFI]]))</f>
        <v>#REF!</v>
      </c>
    </row>
    <row r="52" spans="1:57" ht="15" customHeight="1" x14ac:dyDescent="0.3">
      <c r="A52" s="51">
        <v>51</v>
      </c>
      <c r="B52" s="39" t="s">
        <v>531</v>
      </c>
      <c r="C52" s="114">
        <v>44942</v>
      </c>
      <c r="D52" s="71" t="s">
        <v>239</v>
      </c>
      <c r="E52" s="72" t="s">
        <v>55</v>
      </c>
      <c r="F52" s="73" t="s">
        <v>143</v>
      </c>
      <c r="G52" s="36"/>
      <c r="H52" s="36"/>
      <c r="I52" s="39"/>
      <c r="J52" s="36">
        <v>44943</v>
      </c>
      <c r="K52" s="32"/>
      <c r="L52" s="59"/>
      <c r="M52" s="58"/>
      <c r="N52" s="40" t="s">
        <v>107</v>
      </c>
      <c r="O52" s="40" t="s">
        <v>108</v>
      </c>
      <c r="P52" s="58" t="e">
        <f>VLOOKUP([1]!Email_TaskV2[[#This Row],[PIC Dev]],[1]Organization!C:D,2,FALSE)</f>
        <v>#REF!</v>
      </c>
      <c r="Q52" s="58"/>
      <c r="R52" s="39"/>
      <c r="S52" s="39" t="s">
        <v>57</v>
      </c>
      <c r="T52" s="37" t="s">
        <v>237</v>
      </c>
      <c r="U52" s="37" t="s">
        <v>238</v>
      </c>
      <c r="V52" s="32"/>
      <c r="W52" s="32" t="s">
        <v>156</v>
      </c>
      <c r="X52" s="32"/>
      <c r="Y52" s="32"/>
      <c r="Z52" s="32" t="s">
        <v>58</v>
      </c>
      <c r="AA52" s="32" t="s">
        <v>59</v>
      </c>
      <c r="AB52" s="32" t="s">
        <v>70</v>
      </c>
      <c r="AC52" s="32" t="s">
        <v>71</v>
      </c>
      <c r="AD52" s="53" t="s">
        <v>85</v>
      </c>
      <c r="AE52" s="59"/>
      <c r="AF52" s="59"/>
      <c r="AG52" s="39"/>
      <c r="AH52" s="39"/>
      <c r="AI52" s="32" t="s">
        <v>64</v>
      </c>
      <c r="AJ52" s="46" t="str">
        <f t="shared" si="2"/>
        <v/>
      </c>
      <c r="AK52" s="46"/>
      <c r="AL52" s="46"/>
      <c r="AM52" s="46"/>
      <c r="AN52" s="46"/>
      <c r="AO52" s="46"/>
      <c r="AP52" s="46"/>
      <c r="AQ52" s="47" t="e">
        <f ca="1">IF(AND([1]!Email_TaskV2[[#This Row],[Status]]="ON PROGRESS"),TODAY()-[1]!Email_TaskV2[[#This Row],[Tanggal nodin RFS/RFI]],0)</f>
        <v>#REF!</v>
      </c>
      <c r="AR52" s="47" t="e">
        <f ca="1">IF(AND([1]!Email_TaskV2[[#This Row],[Status]]="ON PROGRESS"),IF(TODAY()-[1]!Email_TaskV2[[#This Row],[Start FUT]]&gt;100,"Testing not started yet",TODAY()-[1]!Email_TaskV2[[#This Row],[Start FUT]]),0)</f>
        <v>#REF!</v>
      </c>
      <c r="AS52" s="47" t="e">
        <f>IF([1]!Email_TaskV2[[#This Row],[Aging_Start_Testing]]="Testing not started yet","Testing not started yet",[1]!Email_TaskV2[[#This Row],[Aging]]-[1]!Email_TaskV2[[#This Row],[Aging_Start_Testing]])</f>
        <v>#REF!</v>
      </c>
      <c r="AT52" s="47" t="e">
        <f ca="1">IF(AND([1]!Email_TaskV2[[#This Row],[Status]]="ON PROGRESS",[1]!Email_TaskV2[[#This Row],[Type]]="RFI"),TODAY()-[1]!Email_TaskV2[[#This Row],[Tanggal nodin RFS/RFI]],0)</f>
        <v>#REF!</v>
      </c>
      <c r="AU52" s="47" t="e">
        <f>IF([1]!Email_TaskV2[[#This Row],[Aging]]&gt;7,"Warning","")</f>
        <v>#REF!</v>
      </c>
      <c r="AV52" s="48"/>
      <c r="AW52" s="48"/>
      <c r="AX52" s="48"/>
      <c r="AY52" s="48" t="e">
        <f>IF(AND([1]!Email_TaskV2[[#This Row],[Status]]="ON PROGRESS",[1]!Email_TaskV2[[#This Row],[Type]]="RFS"),"YES","")</f>
        <v>#REF!</v>
      </c>
      <c r="AZ52" s="16" t="e">
        <f>IF(AND([1]!Email_TaskV2[[#This Row],[Status]]="ON PROGRESS",[1]!Email_TaskV2[[#This Row],[Type]]="RFI"),"YES","")</f>
        <v>#REF!</v>
      </c>
      <c r="BA52" s="48" t="e">
        <f>IF([1]!Email_TaskV2[[#This Row],[Nomor Nodin RFS/RFI]]="","",DAY([1]!Email_TaskV2[[#This Row],[Tanggal nodin RFS/RFI]]))</f>
        <v>#REF!</v>
      </c>
      <c r="BB52" s="54" t="e">
        <f>IF([1]!Email_TaskV2[[#This Row],[Nomor Nodin RFS/RFI]]="","",TEXT([1]!Email_TaskV2[[#This Row],[Tanggal nodin RFS/RFI]],"MMM"))</f>
        <v>#REF!</v>
      </c>
      <c r="BC52" s="49" t="e">
        <f>IF([1]!Email_TaskV2[[#This Row],[Nodin BO]]="","No","Yes")</f>
        <v>#REF!</v>
      </c>
      <c r="BD52" s="50" t="e">
        <f>YEAR([1]!Email_TaskV2[[#This Row],[Tanggal nodin RFS/RFI]])</f>
        <v>#REF!</v>
      </c>
      <c r="BE52" s="56" t="e">
        <f>IF([1]!Email_TaskV2[[#This Row],[Month]]="",13,MONTH([1]!Email_TaskV2[[#This Row],[Tanggal nodin RFS/RFI]]))</f>
        <v>#REF!</v>
      </c>
    </row>
    <row r="53" spans="1:57" ht="15" customHeight="1" x14ac:dyDescent="0.3">
      <c r="A53" s="51">
        <v>52</v>
      </c>
      <c r="B53" s="32" t="s">
        <v>532</v>
      </c>
      <c r="C53" s="34">
        <v>44942</v>
      </c>
      <c r="D53" s="40" t="s">
        <v>240</v>
      </c>
      <c r="E53" s="32" t="s">
        <v>55</v>
      </c>
      <c r="F53" s="32" t="s">
        <v>78</v>
      </c>
      <c r="G53" s="35">
        <v>44942</v>
      </c>
      <c r="H53" s="35">
        <v>44943</v>
      </c>
      <c r="I53" s="32" t="s">
        <v>533</v>
      </c>
      <c r="J53" s="35">
        <v>44944</v>
      </c>
      <c r="K53" s="38" t="s">
        <v>534</v>
      </c>
      <c r="L53" s="39">
        <f>H53-C53</f>
        <v>1</v>
      </c>
      <c r="M53" s="39">
        <f>J53-G53</f>
        <v>2</v>
      </c>
      <c r="N53" s="40" t="s">
        <v>107</v>
      </c>
      <c r="O53" s="40" t="s">
        <v>108</v>
      </c>
      <c r="P53" s="40" t="e">
        <f>VLOOKUP([1]!Email_TaskV2[[#This Row],[PIC Dev]],[1]Organization!C:D,2,FALSE)</f>
        <v>#REF!</v>
      </c>
      <c r="Q53" s="52" t="s">
        <v>535</v>
      </c>
      <c r="R53" s="32">
        <v>21</v>
      </c>
      <c r="S53" s="32" t="s">
        <v>57</v>
      </c>
      <c r="T53" s="37" t="s">
        <v>237</v>
      </c>
      <c r="U53" s="37" t="s">
        <v>238</v>
      </c>
      <c r="V53" s="33"/>
      <c r="W53" s="32" t="s">
        <v>156</v>
      </c>
      <c r="X53" s="33"/>
      <c r="Y53" s="33"/>
      <c r="Z53" s="32" t="s">
        <v>58</v>
      </c>
      <c r="AA53" s="32" t="s">
        <v>59</v>
      </c>
      <c r="AB53" s="32" t="s">
        <v>70</v>
      </c>
      <c r="AC53" s="32" t="s">
        <v>71</v>
      </c>
      <c r="AD53" s="44" t="s">
        <v>1909</v>
      </c>
      <c r="AE53" s="44"/>
      <c r="AF53" s="44"/>
      <c r="AG53" s="32"/>
      <c r="AH53" s="32"/>
      <c r="AI53" s="32" t="s">
        <v>64</v>
      </c>
      <c r="AJ53" s="46" t="str">
        <f t="shared" si="2"/>
        <v/>
      </c>
      <c r="AK53" s="46"/>
      <c r="AL53" s="46"/>
      <c r="AM53" s="46"/>
      <c r="AN53" s="46"/>
      <c r="AO53" s="46"/>
      <c r="AP53" s="46"/>
      <c r="AQ53" s="47" t="e">
        <f ca="1">IF(AND([1]!Email_TaskV2[[#This Row],[Status]]="ON PROGRESS"),TODAY()-[1]!Email_TaskV2[[#This Row],[Tanggal nodin RFS/RFI]],0)</f>
        <v>#REF!</v>
      </c>
      <c r="AR53" s="47" t="e">
        <f ca="1">IF(AND([1]!Email_TaskV2[[#This Row],[Status]]="ON PROGRESS"),IF(TODAY()-[1]!Email_TaskV2[[#This Row],[Start FUT]]&gt;100,"Testing not started yet",TODAY()-[1]!Email_TaskV2[[#This Row],[Start FUT]]),0)</f>
        <v>#REF!</v>
      </c>
      <c r="AS53" s="47" t="e">
        <f>IF([1]!Email_TaskV2[[#This Row],[Aging_Start_Testing]]="Testing not started yet","Testing not started yet",[1]!Email_TaskV2[[#This Row],[Aging]]-[1]!Email_TaskV2[[#This Row],[Aging_Start_Testing]])</f>
        <v>#REF!</v>
      </c>
      <c r="AT53" s="47" t="e">
        <f ca="1">IF(AND([1]!Email_TaskV2[[#This Row],[Status]]="ON PROGRESS",[1]!Email_TaskV2[[#This Row],[Type]]="RFI"),TODAY()-[1]!Email_TaskV2[[#This Row],[Tanggal nodin RFS/RFI]],0)</f>
        <v>#REF!</v>
      </c>
      <c r="AU53" s="47" t="e">
        <f>IF([1]!Email_TaskV2[[#This Row],[Aging]]&gt;7,"Warning","")</f>
        <v>#REF!</v>
      </c>
      <c r="AV53" s="48"/>
      <c r="AW53" s="48"/>
      <c r="AX53" s="48"/>
      <c r="AY53" s="48" t="e">
        <f>IF(AND([1]!Email_TaskV2[[#This Row],[Status]]="ON PROGRESS",[1]!Email_TaskV2[[#This Row],[Type]]="RFS"),"YES","")</f>
        <v>#REF!</v>
      </c>
      <c r="AZ53" s="16" t="e">
        <f>IF(AND([1]!Email_TaskV2[[#This Row],[Status]]="ON PROGRESS",[1]!Email_TaskV2[[#This Row],[Type]]="RFI"),"YES","")</f>
        <v>#REF!</v>
      </c>
      <c r="BA53" s="48" t="e">
        <f>IF([1]!Email_TaskV2[[#This Row],[Nomor Nodin RFS/RFI]]="","",DAY([1]!Email_TaskV2[[#This Row],[Tanggal nodin RFS/RFI]]))</f>
        <v>#REF!</v>
      </c>
      <c r="BB53" s="54" t="e">
        <f>IF([1]!Email_TaskV2[[#This Row],[Nomor Nodin RFS/RFI]]="","",TEXT([1]!Email_TaskV2[[#This Row],[Tanggal nodin RFS/RFI]],"MMM"))</f>
        <v>#REF!</v>
      </c>
      <c r="BC53" s="49" t="e">
        <f>IF([1]!Email_TaskV2[[#This Row],[Nodin BO]]="","No","Yes")</f>
        <v>#REF!</v>
      </c>
      <c r="BD53" s="50" t="e">
        <f>YEAR([1]!Email_TaskV2[[#This Row],[Tanggal nodin RFS/RFI]])</f>
        <v>#REF!</v>
      </c>
      <c r="BE53" s="56" t="e">
        <f>IF([1]!Email_TaskV2[[#This Row],[Month]]="",13,MONTH([1]!Email_TaskV2[[#This Row],[Tanggal nodin RFS/RFI]]))</f>
        <v>#REF!</v>
      </c>
    </row>
    <row r="54" spans="1:57" ht="15" customHeight="1" x14ac:dyDescent="0.3">
      <c r="A54" s="51">
        <v>53</v>
      </c>
      <c r="B54" s="32" t="s">
        <v>536</v>
      </c>
      <c r="C54" s="34">
        <v>44943</v>
      </c>
      <c r="D54" s="52" t="s">
        <v>537</v>
      </c>
      <c r="E54" s="61" t="s">
        <v>79</v>
      </c>
      <c r="F54" s="68" t="s">
        <v>80</v>
      </c>
      <c r="G54" s="35">
        <v>44946</v>
      </c>
      <c r="H54" s="35">
        <v>44957</v>
      </c>
      <c r="I54" s="32"/>
      <c r="J54" s="35"/>
      <c r="K54" s="32"/>
      <c r="L54" s="44"/>
      <c r="M54" s="40"/>
      <c r="N54" s="40" t="s">
        <v>111</v>
      </c>
      <c r="O54" s="40" t="s">
        <v>112</v>
      </c>
      <c r="P54" s="40" t="e">
        <f>VLOOKUP([1]!Email_TaskV2[[#This Row],[PIC Dev]],[1]Organization!C:D,2,FALSE)</f>
        <v>#REF!</v>
      </c>
      <c r="Q54" s="52" t="s">
        <v>538</v>
      </c>
      <c r="R54" s="32"/>
      <c r="S54" s="32" t="s">
        <v>57</v>
      </c>
      <c r="T54" s="32" t="s">
        <v>539</v>
      </c>
      <c r="U54" s="37" t="s">
        <v>540</v>
      </c>
      <c r="V54" s="41">
        <v>44911</v>
      </c>
      <c r="W54" s="32" t="s">
        <v>113</v>
      </c>
      <c r="X54" s="32" t="s">
        <v>163</v>
      </c>
      <c r="Y54" s="32" t="s">
        <v>164</v>
      </c>
      <c r="Z54" s="32" t="s">
        <v>58</v>
      </c>
      <c r="AA54" s="32" t="s">
        <v>59</v>
      </c>
      <c r="AB54" s="32" t="s">
        <v>113</v>
      </c>
      <c r="AC54" s="32" t="s">
        <v>71</v>
      </c>
      <c r="AD54" s="44" t="s">
        <v>1909</v>
      </c>
      <c r="AE54" s="44"/>
      <c r="AF54" s="44"/>
      <c r="AG54" s="32"/>
      <c r="AH54" s="32"/>
      <c r="AI54" s="61" t="s">
        <v>64</v>
      </c>
      <c r="AJ54" s="126" t="str">
        <f t="shared" si="2"/>
        <v/>
      </c>
      <c r="AK54" s="46"/>
      <c r="AL54" s="46"/>
      <c r="AM54" s="46"/>
      <c r="AN54" s="46"/>
      <c r="AO54" s="46"/>
      <c r="AP54" s="46"/>
      <c r="AQ54" s="47" t="e">
        <f ca="1">IF(AND([1]!Email_TaskV2[[#This Row],[Status]]="ON PROGRESS"),TODAY()-[1]!Email_TaskV2[[#This Row],[Tanggal nodin RFS/RFI]],0)</f>
        <v>#REF!</v>
      </c>
      <c r="AR54" s="47" t="e">
        <f ca="1">IF(AND([1]!Email_TaskV2[[#This Row],[Status]]="ON PROGRESS"),IF(TODAY()-[1]!Email_TaskV2[[#This Row],[Start FUT]]&gt;100,"Testing not started yet",TODAY()-[1]!Email_TaskV2[[#This Row],[Start FUT]]),0)</f>
        <v>#REF!</v>
      </c>
      <c r="AS54" s="47" t="e">
        <f>IF([1]!Email_TaskV2[[#This Row],[Aging_Start_Testing]]="Testing not started yet","Testing not started yet",[1]!Email_TaskV2[[#This Row],[Aging]]-[1]!Email_TaskV2[[#This Row],[Aging_Start_Testing]])</f>
        <v>#REF!</v>
      </c>
      <c r="AT54" s="47" t="e">
        <f ca="1">IF(AND([1]!Email_TaskV2[[#This Row],[Status]]="ON PROGRESS",[1]!Email_TaskV2[[#This Row],[Type]]="RFI"),TODAY()-[1]!Email_TaskV2[[#This Row],[Tanggal nodin RFS/RFI]],0)</f>
        <v>#REF!</v>
      </c>
      <c r="AU54" s="47" t="e">
        <f>IF([1]!Email_TaskV2[[#This Row],[Aging]]&gt;7,"Warning","")</f>
        <v>#REF!</v>
      </c>
      <c r="AV54" s="48"/>
      <c r="AW54" s="48"/>
      <c r="AX54" s="48"/>
      <c r="AY54" s="48" t="e">
        <f>IF(AND([1]!Email_TaskV2[[#This Row],[Status]]="ON PROGRESS",[1]!Email_TaskV2[[#This Row],[Type]]="RFS"),"YES","")</f>
        <v>#REF!</v>
      </c>
      <c r="AZ54" s="16" t="e">
        <f>IF(AND([1]!Email_TaskV2[[#This Row],[Status]]="ON PROGRESS",[1]!Email_TaskV2[[#This Row],[Type]]="RFI"),"YES","")</f>
        <v>#REF!</v>
      </c>
      <c r="BA54" s="48" t="e">
        <f>IF([1]!Email_TaskV2[[#This Row],[Nomor Nodin RFS/RFI]]="","",DAY([1]!Email_TaskV2[[#This Row],[Tanggal nodin RFS/RFI]]))</f>
        <v>#REF!</v>
      </c>
      <c r="BB54" s="54" t="e">
        <f>IF([1]!Email_TaskV2[[#This Row],[Nomor Nodin RFS/RFI]]="","",TEXT([1]!Email_TaskV2[[#This Row],[Tanggal nodin RFS/RFI]],"MMM"))</f>
        <v>#REF!</v>
      </c>
      <c r="BC54" s="49" t="e">
        <f>IF([1]!Email_TaskV2[[#This Row],[Nodin BO]]="","No","Yes")</f>
        <v>#REF!</v>
      </c>
      <c r="BD54" s="50" t="e">
        <f>YEAR([1]!Email_TaskV2[[#This Row],[Tanggal nodin RFS/RFI]])</f>
        <v>#REF!</v>
      </c>
      <c r="BE54" s="56" t="e">
        <f>IF([1]!Email_TaskV2[[#This Row],[Month]]="",13,MONTH([1]!Email_TaskV2[[#This Row],[Tanggal nodin RFS/RFI]]))</f>
        <v>#REF!</v>
      </c>
    </row>
    <row r="55" spans="1:57" ht="15" customHeight="1" x14ac:dyDescent="0.3">
      <c r="A55" s="51">
        <v>54</v>
      </c>
      <c r="B55" s="32" t="s">
        <v>541</v>
      </c>
      <c r="C55" s="34">
        <v>44943</v>
      </c>
      <c r="D55" s="52" t="s">
        <v>542</v>
      </c>
      <c r="E55" s="32" t="s">
        <v>55</v>
      </c>
      <c r="F55" s="32" t="s">
        <v>90</v>
      </c>
      <c r="G55" s="35">
        <v>44943</v>
      </c>
      <c r="H55" s="35">
        <v>44944</v>
      </c>
      <c r="I55" s="32" t="s">
        <v>543</v>
      </c>
      <c r="J55" s="35">
        <v>44944</v>
      </c>
      <c r="K55" s="37" t="s">
        <v>544</v>
      </c>
      <c r="L55" s="39">
        <f t="shared" ref="L55:L61" si="9">H55-C55</f>
        <v>1</v>
      </c>
      <c r="M55" s="39">
        <f t="shared" ref="M55:M61" si="10">J55-G55</f>
        <v>1</v>
      </c>
      <c r="N55" s="40" t="s">
        <v>111</v>
      </c>
      <c r="O55" s="40" t="s">
        <v>112</v>
      </c>
      <c r="P55" s="40" t="e">
        <f>VLOOKUP([1]!Email_TaskV2[[#This Row],[PIC Dev]],[1]Organization!C:D,2,FALSE)</f>
        <v>#REF!</v>
      </c>
      <c r="Q55" s="52" t="s">
        <v>545</v>
      </c>
      <c r="R55" s="32">
        <v>44</v>
      </c>
      <c r="S55" s="32" t="s">
        <v>57</v>
      </c>
      <c r="T55" s="32" t="s">
        <v>149</v>
      </c>
      <c r="U55" s="37" t="s">
        <v>546</v>
      </c>
      <c r="V55" s="41">
        <v>44860</v>
      </c>
      <c r="W55" s="32" t="s">
        <v>113</v>
      </c>
      <c r="X55" s="32" t="s">
        <v>163</v>
      </c>
      <c r="Y55" s="32" t="s">
        <v>164</v>
      </c>
      <c r="Z55" s="32" t="s">
        <v>58</v>
      </c>
      <c r="AA55" s="32" t="s">
        <v>59</v>
      </c>
      <c r="AB55" s="32" t="s">
        <v>113</v>
      </c>
      <c r="AC55" s="32" t="s">
        <v>71</v>
      </c>
      <c r="AD55" s="53" t="s">
        <v>129</v>
      </c>
      <c r="AE55" s="44"/>
      <c r="AF55" s="44"/>
      <c r="AG55" s="32"/>
      <c r="AH55" s="32"/>
      <c r="AI55" s="32" t="s">
        <v>62</v>
      </c>
      <c r="AJ55" s="46" t="str">
        <f t="shared" si="2"/>
        <v>(FUT Simulator)</v>
      </c>
      <c r="AK55" s="46"/>
      <c r="AL55" s="46"/>
      <c r="AM55" s="46">
        <v>3</v>
      </c>
      <c r="AN55" s="46"/>
      <c r="AO55" s="46"/>
      <c r="AP55" s="46"/>
      <c r="AQ55" s="47" t="e">
        <f ca="1">IF(AND([1]!Email_TaskV2[[#This Row],[Status]]="ON PROGRESS"),TODAY()-[1]!Email_TaskV2[[#This Row],[Tanggal nodin RFS/RFI]],0)</f>
        <v>#REF!</v>
      </c>
      <c r="AR55" s="47" t="e">
        <f ca="1">IF(AND([1]!Email_TaskV2[[#This Row],[Status]]="ON PROGRESS"),IF(TODAY()-[1]!Email_TaskV2[[#This Row],[Start FUT]]&gt;100,"Testing not started yet",TODAY()-[1]!Email_TaskV2[[#This Row],[Start FUT]]),0)</f>
        <v>#REF!</v>
      </c>
      <c r="AS55" s="47" t="e">
        <f>IF([1]!Email_TaskV2[[#This Row],[Aging_Start_Testing]]="Testing not started yet","Testing not started yet",[1]!Email_TaskV2[[#This Row],[Aging]]-[1]!Email_TaskV2[[#This Row],[Aging_Start_Testing]])</f>
        <v>#REF!</v>
      </c>
      <c r="AT55" s="47" t="e">
        <f ca="1">IF(AND([1]!Email_TaskV2[[#This Row],[Status]]="ON PROGRESS",[1]!Email_TaskV2[[#This Row],[Type]]="RFI"),TODAY()-[1]!Email_TaskV2[[#This Row],[Tanggal nodin RFS/RFI]],0)</f>
        <v>#REF!</v>
      </c>
      <c r="AU55" s="47" t="e">
        <f>IF([1]!Email_TaskV2[[#This Row],[Aging]]&gt;7,"Warning","")</f>
        <v>#REF!</v>
      </c>
      <c r="AV55" s="48"/>
      <c r="AW55" s="48"/>
      <c r="AX55" s="48"/>
      <c r="AY55" s="48" t="e">
        <f>IF(AND([1]!Email_TaskV2[[#This Row],[Status]]="ON PROGRESS",[1]!Email_TaskV2[[#This Row],[Type]]="RFS"),"YES","")</f>
        <v>#REF!</v>
      </c>
      <c r="AZ55" s="16" t="e">
        <f>IF(AND([1]!Email_TaskV2[[#This Row],[Status]]="ON PROGRESS",[1]!Email_TaskV2[[#This Row],[Type]]="RFI"),"YES","")</f>
        <v>#REF!</v>
      </c>
      <c r="BA55" s="48" t="e">
        <f>IF([1]!Email_TaskV2[[#This Row],[Nomor Nodin RFS/RFI]]="","",DAY([1]!Email_TaskV2[[#This Row],[Tanggal nodin RFS/RFI]]))</f>
        <v>#REF!</v>
      </c>
      <c r="BB55" s="54" t="e">
        <f>IF([1]!Email_TaskV2[[#This Row],[Nomor Nodin RFS/RFI]]="","",TEXT([1]!Email_TaskV2[[#This Row],[Tanggal nodin RFS/RFI]],"MMM"))</f>
        <v>#REF!</v>
      </c>
      <c r="BC55" s="49" t="e">
        <f>IF([1]!Email_TaskV2[[#This Row],[Nodin BO]]="","No","Yes")</f>
        <v>#REF!</v>
      </c>
      <c r="BD55" s="50" t="e">
        <f>YEAR([1]!Email_TaskV2[[#This Row],[Tanggal nodin RFS/RFI]])</f>
        <v>#REF!</v>
      </c>
      <c r="BE55" s="56" t="e">
        <f>IF([1]!Email_TaskV2[[#This Row],[Month]]="",13,MONTH([1]!Email_TaskV2[[#This Row],[Tanggal nodin RFS/RFI]]))</f>
        <v>#REF!</v>
      </c>
    </row>
    <row r="56" spans="1:57" ht="15" customHeight="1" x14ac:dyDescent="0.3">
      <c r="A56" s="51">
        <v>55</v>
      </c>
      <c r="B56" s="32" t="s">
        <v>547</v>
      </c>
      <c r="C56" s="34">
        <v>44943</v>
      </c>
      <c r="D56" s="52" t="s">
        <v>548</v>
      </c>
      <c r="E56" s="32" t="s">
        <v>55</v>
      </c>
      <c r="F56" s="32" t="s">
        <v>90</v>
      </c>
      <c r="G56" s="35">
        <v>44943</v>
      </c>
      <c r="H56" s="35">
        <v>44943</v>
      </c>
      <c r="I56" s="32" t="s">
        <v>549</v>
      </c>
      <c r="J56" s="36">
        <v>44943</v>
      </c>
      <c r="K56" s="37" t="s">
        <v>550</v>
      </c>
      <c r="L56" s="39">
        <f t="shared" si="9"/>
        <v>0</v>
      </c>
      <c r="M56" s="39">
        <f t="shared" si="10"/>
        <v>0</v>
      </c>
      <c r="N56" s="40" t="s">
        <v>133</v>
      </c>
      <c r="O56" s="40" t="s">
        <v>134</v>
      </c>
      <c r="P56" s="40" t="e">
        <f>VLOOKUP([1]!Email_TaskV2[[#This Row],[PIC Dev]],[1]Organization!C:D,2,FALSE)</f>
        <v>#REF!</v>
      </c>
      <c r="Q56" s="52" t="s">
        <v>551</v>
      </c>
      <c r="R56" s="32">
        <v>114</v>
      </c>
      <c r="S56" s="32" t="s">
        <v>57</v>
      </c>
      <c r="T56" s="32" t="s">
        <v>552</v>
      </c>
      <c r="U56" s="37" t="s">
        <v>553</v>
      </c>
      <c r="V56" s="41">
        <v>44943</v>
      </c>
      <c r="W56" s="32" t="s">
        <v>120</v>
      </c>
      <c r="X56" s="32" t="s">
        <v>180</v>
      </c>
      <c r="Y56" s="32" t="s">
        <v>181</v>
      </c>
      <c r="Z56" s="32" t="s">
        <v>58</v>
      </c>
      <c r="AA56" s="32" t="s">
        <v>59</v>
      </c>
      <c r="AB56" s="32" t="s">
        <v>120</v>
      </c>
      <c r="AC56" s="32" t="s">
        <v>71</v>
      </c>
      <c r="AD56" s="53" t="s">
        <v>72</v>
      </c>
      <c r="AE56" s="44" t="s">
        <v>85</v>
      </c>
      <c r="AF56" s="44"/>
      <c r="AG56" s="32"/>
      <c r="AH56" s="32"/>
      <c r="AI56" s="32" t="s">
        <v>62</v>
      </c>
      <c r="AJ56" s="46" t="str">
        <f t="shared" si="2"/>
        <v>(FUT Simulator)</v>
      </c>
      <c r="AK56" s="46"/>
      <c r="AL56" s="46"/>
      <c r="AM56" s="46">
        <v>3</v>
      </c>
      <c r="AN56" s="46"/>
      <c r="AO56" s="46"/>
      <c r="AP56" s="46"/>
      <c r="AQ56" s="47" t="e">
        <f ca="1">IF(AND([1]!Email_TaskV2[[#This Row],[Status]]="ON PROGRESS"),TODAY()-[1]!Email_TaskV2[[#This Row],[Tanggal nodin RFS/RFI]],0)</f>
        <v>#REF!</v>
      </c>
      <c r="AR56" s="47" t="e">
        <f ca="1">IF(AND([1]!Email_TaskV2[[#This Row],[Status]]="ON PROGRESS"),IF(TODAY()-[1]!Email_TaskV2[[#This Row],[Start FUT]]&gt;100,"Testing not started yet",TODAY()-[1]!Email_TaskV2[[#This Row],[Start FUT]]),0)</f>
        <v>#REF!</v>
      </c>
      <c r="AS56" s="47" t="e">
        <f>IF([1]!Email_TaskV2[[#This Row],[Aging_Start_Testing]]="Testing not started yet","Testing not started yet",[1]!Email_TaskV2[[#This Row],[Aging]]-[1]!Email_TaskV2[[#This Row],[Aging_Start_Testing]])</f>
        <v>#REF!</v>
      </c>
      <c r="AT56" s="47" t="e">
        <f ca="1">IF(AND([1]!Email_TaskV2[[#This Row],[Status]]="ON PROGRESS",[1]!Email_TaskV2[[#This Row],[Type]]="RFI"),TODAY()-[1]!Email_TaskV2[[#This Row],[Tanggal nodin RFS/RFI]],0)</f>
        <v>#REF!</v>
      </c>
      <c r="AU56" s="47" t="e">
        <f>IF([1]!Email_TaskV2[[#This Row],[Aging]]&gt;7,"Warning","")</f>
        <v>#REF!</v>
      </c>
      <c r="AV56" s="48"/>
      <c r="AW56" s="48"/>
      <c r="AX56" s="48"/>
      <c r="AY56" s="48" t="e">
        <f>IF(AND([1]!Email_TaskV2[[#This Row],[Status]]="ON PROGRESS",[1]!Email_TaskV2[[#This Row],[Type]]="RFS"),"YES","")</f>
        <v>#REF!</v>
      </c>
      <c r="AZ56" s="127" t="e">
        <f>IF(AND([1]!Email_TaskV2[[#This Row],[Status]]="ON PROGRESS",[1]!Email_TaskV2[[#This Row],[Type]]="RFI"),"YES","")</f>
        <v>#REF!</v>
      </c>
      <c r="BA56" s="48" t="e">
        <f>IF([1]!Email_TaskV2[[#This Row],[Nomor Nodin RFS/RFI]]="","",DAY([1]!Email_TaskV2[[#This Row],[Tanggal nodin RFS/RFI]]))</f>
        <v>#REF!</v>
      </c>
      <c r="BB56" s="54" t="e">
        <f>IF([1]!Email_TaskV2[[#This Row],[Nomor Nodin RFS/RFI]]="","",TEXT([1]!Email_TaskV2[[#This Row],[Tanggal nodin RFS/RFI]],"MMM"))</f>
        <v>#REF!</v>
      </c>
      <c r="BC56" s="49" t="e">
        <f>IF([1]!Email_TaskV2[[#This Row],[Nodin BO]]="","No","Yes")</f>
        <v>#REF!</v>
      </c>
      <c r="BD56" s="50" t="e">
        <f>YEAR([1]!Email_TaskV2[[#This Row],[Tanggal nodin RFS/RFI]])</f>
        <v>#REF!</v>
      </c>
      <c r="BE56" s="56" t="e">
        <f>IF([1]!Email_TaskV2[[#This Row],[Month]]="",13,MONTH([1]!Email_TaskV2[[#This Row],[Tanggal nodin RFS/RFI]]))</f>
        <v>#REF!</v>
      </c>
    </row>
    <row r="57" spans="1:57" ht="15" customHeight="1" x14ac:dyDescent="0.3">
      <c r="A57" s="51">
        <v>56</v>
      </c>
      <c r="B57" s="32" t="s">
        <v>554</v>
      </c>
      <c r="C57" s="34">
        <v>44943</v>
      </c>
      <c r="D57" s="52" t="s">
        <v>555</v>
      </c>
      <c r="E57" s="32" t="s">
        <v>55</v>
      </c>
      <c r="F57" s="32" t="s">
        <v>78</v>
      </c>
      <c r="G57" s="35">
        <v>44945</v>
      </c>
      <c r="H57" s="35">
        <v>44949</v>
      </c>
      <c r="I57" s="32" t="s">
        <v>556</v>
      </c>
      <c r="J57" s="35">
        <v>44949</v>
      </c>
      <c r="K57" s="37" t="s">
        <v>557</v>
      </c>
      <c r="L57" s="39">
        <f t="shared" si="9"/>
        <v>6</v>
      </c>
      <c r="M57" s="39">
        <f t="shared" si="10"/>
        <v>4</v>
      </c>
      <c r="N57" s="40" t="s">
        <v>87</v>
      </c>
      <c r="O57" s="40" t="s">
        <v>88</v>
      </c>
      <c r="P57" s="40" t="e">
        <f>VLOOKUP([1]!Email_TaskV2[[#This Row],[PIC Dev]],[1]Organization!C:D,2,FALSE)</f>
        <v>#REF!</v>
      </c>
      <c r="Q57" s="40"/>
      <c r="R57" s="32">
        <v>310</v>
      </c>
      <c r="S57" s="32" t="s">
        <v>75</v>
      </c>
      <c r="T57" s="32" t="s">
        <v>558</v>
      </c>
      <c r="U57" s="37" t="s">
        <v>559</v>
      </c>
      <c r="V57" s="41">
        <v>44942</v>
      </c>
      <c r="W57" s="32" t="s">
        <v>190</v>
      </c>
      <c r="X57" s="32" t="s">
        <v>159</v>
      </c>
      <c r="Y57" s="32" t="s">
        <v>154</v>
      </c>
      <c r="Z57" s="32" t="s">
        <v>58</v>
      </c>
      <c r="AA57" s="32" t="s">
        <v>59</v>
      </c>
      <c r="AB57" s="32" t="s">
        <v>118</v>
      </c>
      <c r="AC57" s="32" t="s">
        <v>61</v>
      </c>
      <c r="AD57" s="53" t="s">
        <v>128</v>
      </c>
      <c r="AE57" s="44"/>
      <c r="AF57" s="44"/>
      <c r="AG57" s="32"/>
      <c r="AH57" s="32"/>
      <c r="AI57" s="32" t="s">
        <v>62</v>
      </c>
      <c r="AJ57" s="46" t="str">
        <f t="shared" si="2"/>
        <v>(Prima Automation)</v>
      </c>
      <c r="AK57" s="46"/>
      <c r="AL57" s="46">
        <v>2</v>
      </c>
      <c r="AM57" s="46"/>
      <c r="AN57" s="46"/>
      <c r="AO57" s="46"/>
      <c r="AP57" s="46"/>
      <c r="AQ57" s="47" t="e">
        <f ca="1">IF(AND([1]!Email_TaskV2[[#This Row],[Status]]="ON PROGRESS"),TODAY()-[1]!Email_TaskV2[[#This Row],[Tanggal nodin RFS/RFI]],0)</f>
        <v>#REF!</v>
      </c>
      <c r="AR57" s="47" t="e">
        <f ca="1">IF(AND([1]!Email_TaskV2[[#This Row],[Status]]="ON PROGRESS"),IF(TODAY()-[1]!Email_TaskV2[[#This Row],[Start FUT]]&gt;100,"Testing not started yet",TODAY()-[1]!Email_TaskV2[[#This Row],[Start FUT]]),0)</f>
        <v>#REF!</v>
      </c>
      <c r="AS57" s="47" t="e">
        <f>IF([1]!Email_TaskV2[[#This Row],[Aging_Start_Testing]]="Testing not started yet","Testing not started yet",[1]!Email_TaskV2[[#This Row],[Aging]]-[1]!Email_TaskV2[[#This Row],[Aging_Start_Testing]])</f>
        <v>#REF!</v>
      </c>
      <c r="AT57" s="47" t="e">
        <f ca="1">IF(AND([1]!Email_TaskV2[[#This Row],[Status]]="ON PROGRESS",[1]!Email_TaskV2[[#This Row],[Type]]="RFI"),TODAY()-[1]!Email_TaskV2[[#This Row],[Tanggal nodin RFS/RFI]],0)</f>
        <v>#REF!</v>
      </c>
      <c r="AU57" s="47" t="e">
        <f>IF([1]!Email_TaskV2[[#This Row],[Aging]]&gt;7,"Warning","")</f>
        <v>#REF!</v>
      </c>
      <c r="AV57" s="48"/>
      <c r="AW57" s="48"/>
      <c r="AX57" s="48"/>
      <c r="AY57" s="48" t="e">
        <f>IF(AND([1]!Email_TaskV2[[#This Row],[Status]]="ON PROGRESS",[1]!Email_TaskV2[[#This Row],[Type]]="RFS"),"YES","")</f>
        <v>#REF!</v>
      </c>
      <c r="AZ57" s="127" t="e">
        <f>IF(AND([1]!Email_TaskV2[[#This Row],[Status]]="ON PROGRESS",[1]!Email_TaskV2[[#This Row],[Type]]="RFI"),"YES","")</f>
        <v>#REF!</v>
      </c>
      <c r="BA57" s="48" t="e">
        <f>IF([1]!Email_TaskV2[[#This Row],[Nomor Nodin RFS/RFI]]="","",DAY([1]!Email_TaskV2[[#This Row],[Tanggal nodin RFS/RFI]]))</f>
        <v>#REF!</v>
      </c>
      <c r="BB57" s="54" t="e">
        <f>IF([1]!Email_TaskV2[[#This Row],[Nomor Nodin RFS/RFI]]="","",TEXT([1]!Email_TaskV2[[#This Row],[Tanggal nodin RFS/RFI]],"MMM"))</f>
        <v>#REF!</v>
      </c>
      <c r="BC57" s="49" t="e">
        <f>IF([1]!Email_TaskV2[[#This Row],[Nodin BO]]="","No","Yes")</f>
        <v>#REF!</v>
      </c>
      <c r="BD57" s="50" t="e">
        <f>YEAR([1]!Email_TaskV2[[#This Row],[Tanggal nodin RFS/RFI]])</f>
        <v>#REF!</v>
      </c>
      <c r="BE57" s="56" t="e">
        <f>IF([1]!Email_TaskV2[[#This Row],[Month]]="",13,MONTH([1]!Email_TaskV2[[#This Row],[Tanggal nodin RFS/RFI]]))</f>
        <v>#REF!</v>
      </c>
    </row>
    <row r="58" spans="1:57" ht="15" customHeight="1" x14ac:dyDescent="0.3">
      <c r="A58" s="51">
        <v>57</v>
      </c>
      <c r="B58" s="32" t="s">
        <v>560</v>
      </c>
      <c r="C58" s="34">
        <v>44942</v>
      </c>
      <c r="D58" s="52" t="s">
        <v>561</v>
      </c>
      <c r="E58" s="32" t="s">
        <v>55</v>
      </c>
      <c r="F58" s="32" t="s">
        <v>90</v>
      </c>
      <c r="G58" s="35">
        <v>44942</v>
      </c>
      <c r="H58" s="35">
        <v>44959</v>
      </c>
      <c r="I58" s="32" t="s">
        <v>562</v>
      </c>
      <c r="J58" s="35">
        <v>44959</v>
      </c>
      <c r="K58" s="37" t="s">
        <v>563</v>
      </c>
      <c r="L58" s="39">
        <f t="shared" si="9"/>
        <v>17</v>
      </c>
      <c r="M58" s="39">
        <f t="shared" si="10"/>
        <v>17</v>
      </c>
      <c r="N58" s="40" t="s">
        <v>73</v>
      </c>
      <c r="O58" s="40" t="s">
        <v>74</v>
      </c>
      <c r="P58" s="40" t="e">
        <f>VLOOKUP([1]!Email_TaskV2[[#This Row],[PIC Dev]],[1]Organization!C:D,2,FALSE)</f>
        <v>#REF!</v>
      </c>
      <c r="Q58" s="52" t="s">
        <v>482</v>
      </c>
      <c r="R58" s="32">
        <v>25</v>
      </c>
      <c r="S58" s="32" t="s">
        <v>57</v>
      </c>
      <c r="T58" s="32" t="s">
        <v>148</v>
      </c>
      <c r="U58" s="37" t="s">
        <v>564</v>
      </c>
      <c r="V58" s="41">
        <v>44844</v>
      </c>
      <c r="W58" s="32" t="s">
        <v>176</v>
      </c>
      <c r="X58" s="32" t="s">
        <v>209</v>
      </c>
      <c r="Y58" s="32" t="s">
        <v>210</v>
      </c>
      <c r="Z58" s="32" t="s">
        <v>58</v>
      </c>
      <c r="AA58" s="32" t="s">
        <v>59</v>
      </c>
      <c r="AB58" s="32" t="s">
        <v>76</v>
      </c>
      <c r="AC58" s="32" t="s">
        <v>71</v>
      </c>
      <c r="AD58" s="53" t="s">
        <v>123</v>
      </c>
      <c r="AE58" s="44" t="s">
        <v>129</v>
      </c>
      <c r="AF58" s="44"/>
      <c r="AG58" s="32"/>
      <c r="AH58" s="32"/>
      <c r="AI58" s="32" t="s">
        <v>62</v>
      </c>
      <c r="AJ58" s="46" t="str">
        <f t="shared" si="2"/>
        <v>(FUT Simulator)(Postman Simulator)</v>
      </c>
      <c r="AK58" s="46"/>
      <c r="AL58" s="46"/>
      <c r="AM58" s="46">
        <v>3</v>
      </c>
      <c r="AN58" s="46">
        <v>4</v>
      </c>
      <c r="AO58" s="46"/>
      <c r="AP58" s="46"/>
      <c r="AQ58" s="47" t="e">
        <f ca="1">IF(AND([1]!Email_TaskV2[[#This Row],[Status]]="ON PROGRESS"),TODAY()-[1]!Email_TaskV2[[#This Row],[Tanggal nodin RFS/RFI]],0)</f>
        <v>#REF!</v>
      </c>
      <c r="AR58" s="47" t="e">
        <f ca="1">IF(AND([1]!Email_TaskV2[[#This Row],[Status]]="ON PROGRESS"),IF(TODAY()-[1]!Email_TaskV2[[#This Row],[Start FUT]]&gt;100,"Testing not started yet",TODAY()-[1]!Email_TaskV2[[#This Row],[Start FUT]]),0)</f>
        <v>#REF!</v>
      </c>
      <c r="AS58" s="47" t="e">
        <f>IF([1]!Email_TaskV2[[#This Row],[Aging_Start_Testing]]="Testing not started yet","Testing not started yet",[1]!Email_TaskV2[[#This Row],[Aging]]-[1]!Email_TaskV2[[#This Row],[Aging_Start_Testing]])</f>
        <v>#REF!</v>
      </c>
      <c r="AT58" s="47" t="e">
        <f ca="1">IF(AND([1]!Email_TaskV2[[#This Row],[Status]]="ON PROGRESS",[1]!Email_TaskV2[[#This Row],[Type]]="RFI"),TODAY()-[1]!Email_TaskV2[[#This Row],[Tanggal nodin RFS/RFI]],0)</f>
        <v>#REF!</v>
      </c>
      <c r="AU58" s="47" t="e">
        <f>IF([1]!Email_TaskV2[[#This Row],[Aging]]&gt;7,"Warning","")</f>
        <v>#REF!</v>
      </c>
      <c r="AV58" s="48"/>
      <c r="AW58" s="48"/>
      <c r="AX58" s="48"/>
      <c r="AY58" s="48" t="e">
        <f>IF(AND([1]!Email_TaskV2[[#This Row],[Status]]="ON PROGRESS",[1]!Email_TaskV2[[#This Row],[Type]]="RFS"),"YES","")</f>
        <v>#REF!</v>
      </c>
      <c r="AZ58" s="127" t="e">
        <f>IF(AND([1]!Email_TaskV2[[#This Row],[Status]]="ON PROGRESS",[1]!Email_TaskV2[[#This Row],[Type]]="RFI"),"YES","")</f>
        <v>#REF!</v>
      </c>
      <c r="BA58" s="48" t="e">
        <f>IF([1]!Email_TaskV2[[#This Row],[Nomor Nodin RFS/RFI]]="","",DAY([1]!Email_TaskV2[[#This Row],[Tanggal nodin RFS/RFI]]))</f>
        <v>#REF!</v>
      </c>
      <c r="BB58" s="54" t="e">
        <f>IF([1]!Email_TaskV2[[#This Row],[Nomor Nodin RFS/RFI]]="","",TEXT([1]!Email_TaskV2[[#This Row],[Tanggal nodin RFS/RFI]],"MMM"))</f>
        <v>#REF!</v>
      </c>
      <c r="BC58" s="49" t="e">
        <f>IF([1]!Email_TaskV2[[#This Row],[Nodin BO]]="","No","Yes")</f>
        <v>#REF!</v>
      </c>
      <c r="BD58" s="50" t="e">
        <f>YEAR([1]!Email_TaskV2[[#This Row],[Tanggal nodin RFS/RFI]])</f>
        <v>#REF!</v>
      </c>
      <c r="BE58" s="56" t="e">
        <f>IF([1]!Email_TaskV2[[#This Row],[Month]]="",13,MONTH([1]!Email_TaskV2[[#This Row],[Tanggal nodin RFS/RFI]]))</f>
        <v>#REF!</v>
      </c>
    </row>
    <row r="59" spans="1:57" ht="15" customHeight="1" x14ac:dyDescent="0.3">
      <c r="A59" s="51">
        <v>58</v>
      </c>
      <c r="B59" s="32" t="s">
        <v>565</v>
      </c>
      <c r="C59" s="34">
        <v>44942</v>
      </c>
      <c r="D59" s="52" t="s">
        <v>566</v>
      </c>
      <c r="E59" s="32" t="s">
        <v>55</v>
      </c>
      <c r="F59" s="32" t="s">
        <v>78</v>
      </c>
      <c r="G59" s="35">
        <v>44943</v>
      </c>
      <c r="H59" s="35">
        <v>44951</v>
      </c>
      <c r="I59" s="32" t="s">
        <v>567</v>
      </c>
      <c r="J59" s="35">
        <v>44951</v>
      </c>
      <c r="K59" s="37" t="s">
        <v>568</v>
      </c>
      <c r="L59" s="39">
        <f t="shared" si="9"/>
        <v>9</v>
      </c>
      <c r="M59" s="39">
        <f t="shared" si="10"/>
        <v>8</v>
      </c>
      <c r="N59" s="40" t="s">
        <v>73</v>
      </c>
      <c r="O59" s="40" t="s">
        <v>74</v>
      </c>
      <c r="P59" s="40" t="e">
        <f>VLOOKUP([1]!Email_TaskV2[[#This Row],[PIC Dev]],[1]Organization!C:D,2,FALSE)</f>
        <v>#REF!</v>
      </c>
      <c r="Q59" s="40"/>
      <c r="R59" s="32">
        <v>75</v>
      </c>
      <c r="S59" s="32" t="s">
        <v>75</v>
      </c>
      <c r="T59" s="32"/>
      <c r="U59" s="32"/>
      <c r="V59" s="32"/>
      <c r="W59" s="32"/>
      <c r="X59" s="32"/>
      <c r="Y59" s="32"/>
      <c r="Z59" s="32" t="s">
        <v>58</v>
      </c>
      <c r="AA59" s="32" t="s">
        <v>59</v>
      </c>
      <c r="AB59" s="32" t="s">
        <v>76</v>
      </c>
      <c r="AC59" s="32" t="s">
        <v>71</v>
      </c>
      <c r="AD59" s="53" t="s">
        <v>93</v>
      </c>
      <c r="AE59" s="44"/>
      <c r="AF59" s="44"/>
      <c r="AG59" s="32"/>
      <c r="AH59" s="32"/>
      <c r="AI59" s="32" t="s">
        <v>110</v>
      </c>
      <c r="AJ59" s="46" t="str">
        <f t="shared" si="2"/>
        <v>(Sigos Automation)</v>
      </c>
      <c r="AK59" s="46">
        <v>1</v>
      </c>
      <c r="AL59" s="46"/>
      <c r="AM59" s="46"/>
      <c r="AN59" s="46"/>
      <c r="AO59" s="46"/>
      <c r="AP59" s="46"/>
      <c r="AQ59" s="47" t="e">
        <f ca="1">IF(AND([1]!Email_TaskV2[[#This Row],[Status]]="ON PROGRESS"),TODAY()-[1]!Email_TaskV2[[#This Row],[Tanggal nodin RFS/RFI]],0)</f>
        <v>#REF!</v>
      </c>
      <c r="AR59" s="47" t="e">
        <f ca="1">IF(AND([1]!Email_TaskV2[[#This Row],[Status]]="ON PROGRESS"),IF(TODAY()-[1]!Email_TaskV2[[#This Row],[Start FUT]]&gt;100,"Testing not started yet",TODAY()-[1]!Email_TaskV2[[#This Row],[Start FUT]]),0)</f>
        <v>#REF!</v>
      </c>
      <c r="AS59" s="47" t="e">
        <f>IF([1]!Email_TaskV2[[#This Row],[Aging_Start_Testing]]="Testing not started yet","Testing not started yet",[1]!Email_TaskV2[[#This Row],[Aging]]-[1]!Email_TaskV2[[#This Row],[Aging_Start_Testing]])</f>
        <v>#REF!</v>
      </c>
      <c r="AT59" s="47" t="e">
        <f ca="1">IF(AND([1]!Email_TaskV2[[#This Row],[Status]]="ON PROGRESS",[1]!Email_TaskV2[[#This Row],[Type]]="RFI"),TODAY()-[1]!Email_TaskV2[[#This Row],[Tanggal nodin RFS/RFI]],0)</f>
        <v>#REF!</v>
      </c>
      <c r="AU59" s="47" t="e">
        <f>IF([1]!Email_TaskV2[[#This Row],[Aging]]&gt;7,"Warning","")</f>
        <v>#REF!</v>
      </c>
      <c r="AV59" s="48"/>
      <c r="AW59" s="48"/>
      <c r="AX59" s="48"/>
      <c r="AY59" s="48" t="e">
        <f>IF(AND([1]!Email_TaskV2[[#This Row],[Status]]="ON PROGRESS",[1]!Email_TaskV2[[#This Row],[Type]]="RFS"),"YES","")</f>
        <v>#REF!</v>
      </c>
      <c r="AZ59" s="127" t="e">
        <f>IF(AND([1]!Email_TaskV2[[#This Row],[Status]]="ON PROGRESS",[1]!Email_TaskV2[[#This Row],[Type]]="RFI"),"YES","")</f>
        <v>#REF!</v>
      </c>
      <c r="BA59" s="48" t="e">
        <f>IF([1]!Email_TaskV2[[#This Row],[Nomor Nodin RFS/RFI]]="","",DAY([1]!Email_TaskV2[[#This Row],[Tanggal nodin RFS/RFI]]))</f>
        <v>#REF!</v>
      </c>
      <c r="BB59" s="54" t="e">
        <f>IF([1]!Email_TaskV2[[#This Row],[Nomor Nodin RFS/RFI]]="","",TEXT([1]!Email_TaskV2[[#This Row],[Tanggal nodin RFS/RFI]],"MMM"))</f>
        <v>#REF!</v>
      </c>
      <c r="BC59" s="49" t="e">
        <f>IF([1]!Email_TaskV2[[#This Row],[Nodin BO]]="","No","Yes")</f>
        <v>#REF!</v>
      </c>
      <c r="BD59" s="50" t="e">
        <f>YEAR([1]!Email_TaskV2[[#This Row],[Tanggal nodin RFS/RFI]])</f>
        <v>#REF!</v>
      </c>
      <c r="BE59" s="56" t="e">
        <f>IF([1]!Email_TaskV2[[#This Row],[Month]]="",13,MONTH([1]!Email_TaskV2[[#This Row],[Tanggal nodin RFS/RFI]]))</f>
        <v>#REF!</v>
      </c>
    </row>
    <row r="60" spans="1:57" ht="15" customHeight="1" x14ac:dyDescent="0.3">
      <c r="A60" s="51">
        <v>59</v>
      </c>
      <c r="B60" s="32" t="s">
        <v>569</v>
      </c>
      <c r="C60" s="34">
        <v>44942</v>
      </c>
      <c r="D60" s="52" t="s">
        <v>570</v>
      </c>
      <c r="E60" s="32" t="s">
        <v>55</v>
      </c>
      <c r="F60" s="32" t="s">
        <v>90</v>
      </c>
      <c r="G60" s="35">
        <v>44945</v>
      </c>
      <c r="H60" s="35">
        <v>44952</v>
      </c>
      <c r="I60" s="32" t="s">
        <v>571</v>
      </c>
      <c r="J60" s="35">
        <v>44952</v>
      </c>
      <c r="K60" s="37" t="s">
        <v>572</v>
      </c>
      <c r="L60" s="39">
        <f t="shared" si="9"/>
        <v>10</v>
      </c>
      <c r="M60" s="39">
        <f t="shared" si="10"/>
        <v>7</v>
      </c>
      <c r="N60" s="40" t="s">
        <v>68</v>
      </c>
      <c r="O60" s="40" t="s">
        <v>69</v>
      </c>
      <c r="P60" s="40" t="e">
        <f>VLOOKUP([1]!Email_TaskV2[[#This Row],[PIC Dev]],[1]Organization!C:D,2,FALSE)</f>
        <v>#REF!</v>
      </c>
      <c r="Q60" s="52" t="s">
        <v>573</v>
      </c>
      <c r="R60" s="32">
        <v>81</v>
      </c>
      <c r="S60" s="32" t="s">
        <v>57</v>
      </c>
      <c r="T60" s="32" t="s">
        <v>574</v>
      </c>
      <c r="U60" s="37" t="s">
        <v>575</v>
      </c>
      <c r="V60" s="41">
        <v>44874</v>
      </c>
      <c r="W60" s="32" t="s">
        <v>139</v>
      </c>
      <c r="X60" s="32" t="s">
        <v>162</v>
      </c>
      <c r="Y60" s="32" t="s">
        <v>158</v>
      </c>
      <c r="Z60" s="32" t="s">
        <v>58</v>
      </c>
      <c r="AA60" s="32" t="s">
        <v>59</v>
      </c>
      <c r="AB60" s="32" t="s">
        <v>105</v>
      </c>
      <c r="AC60" s="32" t="s">
        <v>71</v>
      </c>
      <c r="AD60" s="53" t="s">
        <v>85</v>
      </c>
      <c r="AE60" s="44" t="s">
        <v>72</v>
      </c>
      <c r="AF60" s="44"/>
      <c r="AG60" s="32"/>
      <c r="AH60" s="32"/>
      <c r="AI60" s="32" t="s">
        <v>64</v>
      </c>
      <c r="AJ60" s="46" t="str">
        <f t="shared" si="2"/>
        <v/>
      </c>
      <c r="AK60" s="46"/>
      <c r="AL60" s="46"/>
      <c r="AM60" s="46"/>
      <c r="AN60" s="46"/>
      <c r="AO60" s="46"/>
      <c r="AP60" s="46"/>
      <c r="AQ60" s="47" t="e">
        <f ca="1">IF(AND([1]!Email_TaskV2[[#This Row],[Status]]="ON PROGRESS"),TODAY()-[1]!Email_TaskV2[[#This Row],[Tanggal nodin RFS/RFI]],0)</f>
        <v>#REF!</v>
      </c>
      <c r="AR60" s="47" t="e">
        <f ca="1">IF(AND([1]!Email_TaskV2[[#This Row],[Status]]="ON PROGRESS"),IF(TODAY()-[1]!Email_TaskV2[[#This Row],[Start FUT]]&gt;100,"Testing not started yet",TODAY()-[1]!Email_TaskV2[[#This Row],[Start FUT]]),0)</f>
        <v>#REF!</v>
      </c>
      <c r="AS60" s="47" t="e">
        <f>IF([1]!Email_TaskV2[[#This Row],[Aging_Start_Testing]]="Testing not started yet","Testing not started yet",[1]!Email_TaskV2[[#This Row],[Aging]]-[1]!Email_TaskV2[[#This Row],[Aging_Start_Testing]])</f>
        <v>#REF!</v>
      </c>
      <c r="AT60" s="47" t="e">
        <f ca="1">IF(AND([1]!Email_TaskV2[[#This Row],[Status]]="ON PROGRESS",[1]!Email_TaskV2[[#This Row],[Type]]="RFI"),TODAY()-[1]!Email_TaskV2[[#This Row],[Tanggal nodin RFS/RFI]],0)</f>
        <v>#REF!</v>
      </c>
      <c r="AU60" s="47" t="e">
        <f>IF([1]!Email_TaskV2[[#This Row],[Aging]]&gt;7,"Warning","")</f>
        <v>#REF!</v>
      </c>
      <c r="AV60" s="48"/>
      <c r="AW60" s="48"/>
      <c r="AX60" s="48"/>
      <c r="AY60" s="48" t="e">
        <f>IF(AND([1]!Email_TaskV2[[#This Row],[Status]]="ON PROGRESS",[1]!Email_TaskV2[[#This Row],[Type]]="RFS"),"YES","")</f>
        <v>#REF!</v>
      </c>
      <c r="AZ60" s="16" t="e">
        <f>IF(AND([1]!Email_TaskV2[[#This Row],[Status]]="ON PROGRESS",[1]!Email_TaskV2[[#This Row],[Type]]="RFI"),"YES","")</f>
        <v>#REF!</v>
      </c>
      <c r="BA60" s="48" t="e">
        <f>IF([1]!Email_TaskV2[[#This Row],[Nomor Nodin RFS/RFI]]="","",DAY([1]!Email_TaskV2[[#This Row],[Tanggal nodin RFS/RFI]]))</f>
        <v>#REF!</v>
      </c>
      <c r="BB60" s="54" t="e">
        <f>IF([1]!Email_TaskV2[[#This Row],[Nomor Nodin RFS/RFI]]="","",TEXT([1]!Email_TaskV2[[#This Row],[Tanggal nodin RFS/RFI]],"MMM"))</f>
        <v>#REF!</v>
      </c>
      <c r="BC60" s="49" t="e">
        <f>IF([1]!Email_TaskV2[[#This Row],[Nodin BO]]="","No","Yes")</f>
        <v>#REF!</v>
      </c>
      <c r="BD60" s="50" t="e">
        <f>YEAR([1]!Email_TaskV2[[#This Row],[Tanggal nodin RFS/RFI]])</f>
        <v>#REF!</v>
      </c>
      <c r="BE60" s="56" t="e">
        <f>IF([1]!Email_TaskV2[[#This Row],[Month]]="",13,MONTH([1]!Email_TaskV2[[#This Row],[Tanggal nodin RFS/RFI]]))</f>
        <v>#REF!</v>
      </c>
    </row>
    <row r="61" spans="1:57" ht="15" customHeight="1" x14ac:dyDescent="0.3">
      <c r="A61" s="51">
        <v>60</v>
      </c>
      <c r="B61" s="32" t="s">
        <v>576</v>
      </c>
      <c r="C61" s="34">
        <v>44943</v>
      </c>
      <c r="D61" s="52" t="s">
        <v>577</v>
      </c>
      <c r="E61" s="32" t="s">
        <v>55</v>
      </c>
      <c r="F61" s="32" t="s">
        <v>78</v>
      </c>
      <c r="G61" s="35">
        <v>44944</v>
      </c>
      <c r="H61" s="35">
        <v>44949</v>
      </c>
      <c r="I61" s="32" t="s">
        <v>578</v>
      </c>
      <c r="J61" s="35">
        <v>44949</v>
      </c>
      <c r="K61" s="37" t="s">
        <v>579</v>
      </c>
      <c r="L61" s="39">
        <f t="shared" si="9"/>
        <v>6</v>
      </c>
      <c r="M61" s="39">
        <f t="shared" si="10"/>
        <v>5</v>
      </c>
      <c r="N61" s="40" t="s">
        <v>87</v>
      </c>
      <c r="O61" s="40" t="s">
        <v>88</v>
      </c>
      <c r="P61" s="40" t="e">
        <f>VLOOKUP([1]!Email_TaskV2[[#This Row],[PIC Dev]],[1]Organization!C:D,2,FALSE)</f>
        <v>#REF!</v>
      </c>
      <c r="Q61" s="40"/>
      <c r="R61" s="32">
        <v>85</v>
      </c>
      <c r="S61" s="32" t="s">
        <v>75</v>
      </c>
      <c r="T61" s="32" t="s">
        <v>580</v>
      </c>
      <c r="U61" s="32" t="s">
        <v>581</v>
      </c>
      <c r="V61" s="41">
        <v>44936</v>
      </c>
      <c r="W61" s="32" t="s">
        <v>190</v>
      </c>
      <c r="X61" s="32" t="s">
        <v>159</v>
      </c>
      <c r="Y61" s="32" t="s">
        <v>154</v>
      </c>
      <c r="Z61" s="32" t="s">
        <v>58</v>
      </c>
      <c r="AA61" s="32" t="s">
        <v>59</v>
      </c>
      <c r="AB61" s="32" t="s">
        <v>118</v>
      </c>
      <c r="AC61" s="32" t="s">
        <v>61</v>
      </c>
      <c r="AD61" s="53" t="s">
        <v>124</v>
      </c>
      <c r="AE61" s="44"/>
      <c r="AF61" s="44"/>
      <c r="AG61" s="32"/>
      <c r="AH61" s="32"/>
      <c r="AI61" s="32" t="s">
        <v>110</v>
      </c>
      <c r="AJ61" s="46" t="str">
        <f t="shared" si="2"/>
        <v>(Sigos Automation)</v>
      </c>
      <c r="AK61" s="46">
        <v>1</v>
      </c>
      <c r="AL61" s="46"/>
      <c r="AM61" s="46"/>
      <c r="AN61" s="46"/>
      <c r="AO61" s="46"/>
      <c r="AP61" s="46"/>
      <c r="AQ61" s="47" t="e">
        <f ca="1">IF(AND([1]!Email_TaskV2[[#This Row],[Status]]="ON PROGRESS"),TODAY()-[1]!Email_TaskV2[[#This Row],[Tanggal nodin RFS/RFI]],0)</f>
        <v>#REF!</v>
      </c>
      <c r="AR61" s="47" t="e">
        <f ca="1">IF(AND([1]!Email_TaskV2[[#This Row],[Status]]="ON PROGRESS"),IF(TODAY()-[1]!Email_TaskV2[[#This Row],[Start FUT]]&gt;100,"Testing not started yet",TODAY()-[1]!Email_TaskV2[[#This Row],[Start FUT]]),0)</f>
        <v>#REF!</v>
      </c>
      <c r="AS61" s="47" t="e">
        <f>IF([1]!Email_TaskV2[[#This Row],[Aging_Start_Testing]]="Testing not started yet","Testing not started yet",[1]!Email_TaskV2[[#This Row],[Aging]]-[1]!Email_TaskV2[[#This Row],[Aging_Start_Testing]])</f>
        <v>#REF!</v>
      </c>
      <c r="AT61" s="47" t="e">
        <f ca="1">IF(AND([1]!Email_TaskV2[[#This Row],[Status]]="ON PROGRESS",[1]!Email_TaskV2[[#This Row],[Type]]="RFI"),TODAY()-[1]!Email_TaskV2[[#This Row],[Tanggal nodin RFS/RFI]],0)</f>
        <v>#REF!</v>
      </c>
      <c r="AU61" s="47" t="e">
        <f>IF([1]!Email_TaskV2[[#This Row],[Aging]]&gt;7,"Warning","")</f>
        <v>#REF!</v>
      </c>
      <c r="AV61" s="48"/>
      <c r="AW61" s="48"/>
      <c r="AX61" s="48"/>
      <c r="AY61" s="48" t="e">
        <f>IF(AND([1]!Email_TaskV2[[#This Row],[Status]]="ON PROGRESS",[1]!Email_TaskV2[[#This Row],[Type]]="RFS"),"YES","")</f>
        <v>#REF!</v>
      </c>
      <c r="AZ61" s="16" t="e">
        <f>IF(AND([1]!Email_TaskV2[[#This Row],[Status]]="ON PROGRESS",[1]!Email_TaskV2[[#This Row],[Type]]="RFI"),"YES","")</f>
        <v>#REF!</v>
      </c>
      <c r="BA61" s="48" t="e">
        <f>IF([1]!Email_TaskV2[[#This Row],[Nomor Nodin RFS/RFI]]="","",DAY([1]!Email_TaskV2[[#This Row],[Tanggal nodin RFS/RFI]]))</f>
        <v>#REF!</v>
      </c>
      <c r="BB61" s="54" t="e">
        <f>IF([1]!Email_TaskV2[[#This Row],[Nomor Nodin RFS/RFI]]="","",TEXT([1]!Email_TaskV2[[#This Row],[Tanggal nodin RFS/RFI]],"MMM"))</f>
        <v>#REF!</v>
      </c>
      <c r="BC61" s="49" t="e">
        <f>IF([1]!Email_TaskV2[[#This Row],[Nodin BO]]="","No","Yes")</f>
        <v>#REF!</v>
      </c>
      <c r="BD61" s="50" t="e">
        <f>YEAR([1]!Email_TaskV2[[#This Row],[Tanggal nodin RFS/RFI]])</f>
        <v>#REF!</v>
      </c>
      <c r="BE61" s="56" t="e">
        <f>IF([1]!Email_TaskV2[[#This Row],[Month]]="",13,MONTH([1]!Email_TaskV2[[#This Row],[Tanggal nodin RFS/RFI]]))</f>
        <v>#REF!</v>
      </c>
    </row>
    <row r="62" spans="1:57" ht="15" customHeight="1" x14ac:dyDescent="0.3">
      <c r="A62" s="51">
        <v>61</v>
      </c>
      <c r="B62" s="32" t="s">
        <v>582</v>
      </c>
      <c r="C62" s="34">
        <v>44944</v>
      </c>
      <c r="D62" s="40" t="s">
        <v>583</v>
      </c>
      <c r="E62" s="65" t="s">
        <v>79</v>
      </c>
      <c r="F62" s="70" t="s">
        <v>96</v>
      </c>
      <c r="G62" s="35">
        <v>44945</v>
      </c>
      <c r="H62" s="35">
        <v>44945</v>
      </c>
      <c r="I62" s="32"/>
      <c r="J62" s="35"/>
      <c r="K62" s="32"/>
      <c r="L62" s="44"/>
      <c r="M62" s="40"/>
      <c r="N62" s="53" t="s">
        <v>99</v>
      </c>
      <c r="O62" s="40" t="s">
        <v>100</v>
      </c>
      <c r="P62" s="40" t="e">
        <f>VLOOKUP([1]!Email_TaskV2[[#This Row],[PIC Dev]],[1]Organization!C:D,2,FALSE)</f>
        <v>#REF!</v>
      </c>
      <c r="Q62" s="52" t="s">
        <v>584</v>
      </c>
      <c r="R62" s="32"/>
      <c r="S62" s="32" t="s">
        <v>75</v>
      </c>
      <c r="T62" s="32" t="s">
        <v>585</v>
      </c>
      <c r="U62" s="32" t="s">
        <v>586</v>
      </c>
      <c r="V62" s="41">
        <v>44943</v>
      </c>
      <c r="W62" s="32" t="s">
        <v>166</v>
      </c>
      <c r="X62" s="32" t="s">
        <v>159</v>
      </c>
      <c r="Y62" s="32" t="s">
        <v>154</v>
      </c>
      <c r="Z62" s="32" t="s">
        <v>58</v>
      </c>
      <c r="AA62" s="32" t="s">
        <v>59</v>
      </c>
      <c r="AB62" s="32" t="s">
        <v>60</v>
      </c>
      <c r="AC62" s="43" t="s">
        <v>84</v>
      </c>
      <c r="AD62" s="53" t="s">
        <v>106</v>
      </c>
      <c r="AE62" s="44"/>
      <c r="AF62" s="44"/>
      <c r="AG62" s="32"/>
      <c r="AH62" s="32"/>
      <c r="AI62" s="61" t="s">
        <v>64</v>
      </c>
      <c r="AJ62" s="126" t="str">
        <f t="shared" si="2"/>
        <v/>
      </c>
      <c r="AK62" s="46"/>
      <c r="AL62" s="46"/>
      <c r="AM62" s="46"/>
      <c r="AN62" s="46"/>
      <c r="AO62" s="46"/>
      <c r="AP62" s="46"/>
      <c r="AQ62" s="47" t="e">
        <f ca="1">IF(AND([1]!Email_TaskV2[[#This Row],[Status]]="ON PROGRESS"),TODAY()-[1]!Email_TaskV2[[#This Row],[Tanggal nodin RFS/RFI]],0)</f>
        <v>#REF!</v>
      </c>
      <c r="AR62" s="47" t="e">
        <f ca="1">IF(AND([1]!Email_TaskV2[[#This Row],[Status]]="ON PROGRESS"),IF(TODAY()-[1]!Email_TaskV2[[#This Row],[Start FUT]]&gt;100,"Testing not started yet",TODAY()-[1]!Email_TaskV2[[#This Row],[Start FUT]]),0)</f>
        <v>#REF!</v>
      </c>
      <c r="AS62" s="47" t="e">
        <f>IF([1]!Email_TaskV2[[#This Row],[Aging_Start_Testing]]="Testing not started yet","Testing not started yet",[1]!Email_TaskV2[[#This Row],[Aging]]-[1]!Email_TaskV2[[#This Row],[Aging_Start_Testing]])</f>
        <v>#REF!</v>
      </c>
      <c r="AT62" s="47" t="e">
        <f ca="1">IF(AND([1]!Email_TaskV2[[#This Row],[Status]]="ON PROGRESS",[1]!Email_TaskV2[[#This Row],[Type]]="RFI"),TODAY()-[1]!Email_TaskV2[[#This Row],[Tanggal nodin RFS/RFI]],0)</f>
        <v>#REF!</v>
      </c>
      <c r="AU62" s="47" t="e">
        <f>IF([1]!Email_TaskV2[[#This Row],[Aging]]&gt;7,"Warning","")</f>
        <v>#REF!</v>
      </c>
      <c r="AV62" s="48"/>
      <c r="AW62" s="48"/>
      <c r="AX62" s="48"/>
      <c r="AY62" s="48" t="e">
        <f>IF(AND([1]!Email_TaskV2[[#This Row],[Status]]="ON PROGRESS",[1]!Email_TaskV2[[#This Row],[Type]]="RFS"),"YES","")</f>
        <v>#REF!</v>
      </c>
      <c r="AZ62" s="16" t="e">
        <f>IF(AND([1]!Email_TaskV2[[#This Row],[Status]]="ON PROGRESS",[1]!Email_TaskV2[[#This Row],[Type]]="RFI"),"YES","")</f>
        <v>#REF!</v>
      </c>
      <c r="BA62" s="48" t="e">
        <f>IF([1]!Email_TaskV2[[#This Row],[Nomor Nodin RFS/RFI]]="","",DAY([1]!Email_TaskV2[[#This Row],[Tanggal nodin RFS/RFI]]))</f>
        <v>#REF!</v>
      </c>
      <c r="BB62" s="54" t="e">
        <f>IF([1]!Email_TaskV2[[#This Row],[Nomor Nodin RFS/RFI]]="","",TEXT([1]!Email_TaskV2[[#This Row],[Tanggal nodin RFS/RFI]],"MMM"))</f>
        <v>#REF!</v>
      </c>
      <c r="BC62" s="49" t="e">
        <f>IF([1]!Email_TaskV2[[#This Row],[Nodin BO]]="","No","Yes")</f>
        <v>#REF!</v>
      </c>
      <c r="BD62" s="50" t="e">
        <f>YEAR([1]!Email_TaskV2[[#This Row],[Tanggal nodin RFS/RFI]])</f>
        <v>#REF!</v>
      </c>
      <c r="BE62" s="56" t="e">
        <f>IF([1]!Email_TaskV2[[#This Row],[Month]]="",13,MONTH([1]!Email_TaskV2[[#This Row],[Tanggal nodin RFS/RFI]]))</f>
        <v>#REF!</v>
      </c>
    </row>
    <row r="63" spans="1:57" ht="15" customHeight="1" x14ac:dyDescent="0.3">
      <c r="A63" s="51">
        <v>62</v>
      </c>
      <c r="B63" s="32" t="s">
        <v>587</v>
      </c>
      <c r="C63" s="34">
        <v>44944</v>
      </c>
      <c r="D63" s="52" t="s">
        <v>588</v>
      </c>
      <c r="E63" s="65" t="s">
        <v>79</v>
      </c>
      <c r="F63" s="70" t="s">
        <v>96</v>
      </c>
      <c r="G63" s="35">
        <v>44945</v>
      </c>
      <c r="H63" s="35">
        <v>44945</v>
      </c>
      <c r="I63" s="32"/>
      <c r="J63" s="35"/>
      <c r="K63" s="32"/>
      <c r="L63" s="44"/>
      <c r="M63" s="40"/>
      <c r="N63" s="40" t="s">
        <v>87</v>
      </c>
      <c r="O63" s="40" t="s">
        <v>88</v>
      </c>
      <c r="P63" s="40" t="e">
        <f>VLOOKUP([1]!Email_TaskV2[[#This Row],[PIC Dev]],[1]Organization!C:D,2,FALSE)</f>
        <v>#REF!</v>
      </c>
      <c r="Q63" s="52" t="s">
        <v>589</v>
      </c>
      <c r="R63" s="32"/>
      <c r="S63" s="32" t="s">
        <v>75</v>
      </c>
      <c r="T63" s="32" t="s">
        <v>585</v>
      </c>
      <c r="U63" s="32" t="s">
        <v>586</v>
      </c>
      <c r="V63" s="41">
        <v>44943</v>
      </c>
      <c r="W63" s="32" t="s">
        <v>166</v>
      </c>
      <c r="X63" s="32" t="s">
        <v>159</v>
      </c>
      <c r="Y63" s="32" t="s">
        <v>154</v>
      </c>
      <c r="Z63" s="32" t="s">
        <v>58</v>
      </c>
      <c r="AA63" s="32" t="s">
        <v>59</v>
      </c>
      <c r="AB63" s="32" t="s">
        <v>60</v>
      </c>
      <c r="AC63" s="32" t="s">
        <v>61</v>
      </c>
      <c r="AD63" s="53" t="s">
        <v>132</v>
      </c>
      <c r="AE63" s="44" t="s">
        <v>150</v>
      </c>
      <c r="AF63" s="44"/>
      <c r="AG63" s="32"/>
      <c r="AH63" s="32"/>
      <c r="AI63" s="61" t="s">
        <v>64</v>
      </c>
      <c r="AJ63" s="126" t="str">
        <f t="shared" si="2"/>
        <v/>
      </c>
      <c r="AK63" s="46"/>
      <c r="AL63" s="46"/>
      <c r="AM63" s="46"/>
      <c r="AN63" s="46"/>
      <c r="AO63" s="46"/>
      <c r="AP63" s="46"/>
      <c r="AQ63" s="47" t="e">
        <f ca="1">IF(AND([1]!Email_TaskV2[[#This Row],[Status]]="ON PROGRESS"),TODAY()-[1]!Email_TaskV2[[#This Row],[Tanggal nodin RFS/RFI]],0)</f>
        <v>#REF!</v>
      </c>
      <c r="AR63" s="47" t="e">
        <f ca="1">IF(AND([1]!Email_TaskV2[[#This Row],[Status]]="ON PROGRESS"),IF(TODAY()-[1]!Email_TaskV2[[#This Row],[Start FUT]]&gt;100,"Testing not started yet",TODAY()-[1]!Email_TaskV2[[#This Row],[Start FUT]]),0)</f>
        <v>#REF!</v>
      </c>
      <c r="AS63" s="47" t="e">
        <f>IF([1]!Email_TaskV2[[#This Row],[Aging_Start_Testing]]="Testing not started yet","Testing not started yet",[1]!Email_TaskV2[[#This Row],[Aging]]-[1]!Email_TaskV2[[#This Row],[Aging_Start_Testing]])</f>
        <v>#REF!</v>
      </c>
      <c r="AT63" s="47" t="e">
        <f ca="1">IF(AND([1]!Email_TaskV2[[#This Row],[Status]]="ON PROGRESS",[1]!Email_TaskV2[[#This Row],[Type]]="RFI"),TODAY()-[1]!Email_TaskV2[[#This Row],[Tanggal nodin RFS/RFI]],0)</f>
        <v>#REF!</v>
      </c>
      <c r="AU63" s="47" t="e">
        <f>IF([1]!Email_TaskV2[[#This Row],[Aging]]&gt;7,"Warning","")</f>
        <v>#REF!</v>
      </c>
      <c r="AV63" s="48"/>
      <c r="AW63" s="48"/>
      <c r="AX63" s="48"/>
      <c r="AY63" s="48" t="e">
        <f>IF(AND([1]!Email_TaskV2[[#This Row],[Status]]="ON PROGRESS",[1]!Email_TaskV2[[#This Row],[Type]]="RFS"),"YES","")</f>
        <v>#REF!</v>
      </c>
      <c r="AZ63" s="16" t="e">
        <f>IF(AND([1]!Email_TaskV2[[#This Row],[Status]]="ON PROGRESS",[1]!Email_TaskV2[[#This Row],[Type]]="RFI"),"YES","")</f>
        <v>#REF!</v>
      </c>
      <c r="BA63" s="48" t="e">
        <f>IF([1]!Email_TaskV2[[#This Row],[Nomor Nodin RFS/RFI]]="","",DAY([1]!Email_TaskV2[[#This Row],[Tanggal nodin RFS/RFI]]))</f>
        <v>#REF!</v>
      </c>
      <c r="BB63" s="54" t="e">
        <f>IF([1]!Email_TaskV2[[#This Row],[Nomor Nodin RFS/RFI]]="","",TEXT([1]!Email_TaskV2[[#This Row],[Tanggal nodin RFS/RFI]],"MMM"))</f>
        <v>#REF!</v>
      </c>
      <c r="BC63" s="49" t="e">
        <f>IF([1]!Email_TaskV2[[#This Row],[Nodin BO]]="","No","Yes")</f>
        <v>#REF!</v>
      </c>
      <c r="BD63" s="50" t="e">
        <f>YEAR([1]!Email_TaskV2[[#This Row],[Tanggal nodin RFS/RFI]])</f>
        <v>#REF!</v>
      </c>
      <c r="BE63" s="56" t="e">
        <f>IF([1]!Email_TaskV2[[#This Row],[Month]]="",13,MONTH([1]!Email_TaskV2[[#This Row],[Tanggal nodin RFS/RFI]]))</f>
        <v>#REF!</v>
      </c>
    </row>
    <row r="64" spans="1:57" ht="15" customHeight="1" x14ac:dyDescent="0.3">
      <c r="A64" s="51">
        <v>63</v>
      </c>
      <c r="B64" s="32" t="s">
        <v>590</v>
      </c>
      <c r="C64" s="34">
        <v>44943</v>
      </c>
      <c r="D64" s="74" t="s">
        <v>591</v>
      </c>
      <c r="E64" s="65" t="s">
        <v>79</v>
      </c>
      <c r="F64" s="70" t="s">
        <v>96</v>
      </c>
      <c r="G64" s="35">
        <v>44944</v>
      </c>
      <c r="H64" s="35">
        <v>44946</v>
      </c>
      <c r="I64" s="32"/>
      <c r="J64" s="35"/>
      <c r="K64" s="32"/>
      <c r="L64" s="44"/>
      <c r="M64" s="40"/>
      <c r="N64" s="40" t="s">
        <v>127</v>
      </c>
      <c r="O64" s="40" t="s">
        <v>56</v>
      </c>
      <c r="P64" s="40" t="e">
        <f>VLOOKUP([1]!Email_TaskV2[[#This Row],[PIC Dev]],[1]Organization!C:D,2,FALSE)</f>
        <v>#REF!</v>
      </c>
      <c r="Q64" s="40" t="s">
        <v>225</v>
      </c>
      <c r="R64" s="32"/>
      <c r="S64" s="32" t="s">
        <v>57</v>
      </c>
      <c r="T64" s="32" t="s">
        <v>592</v>
      </c>
      <c r="U64" s="37" t="s">
        <v>593</v>
      </c>
      <c r="V64" s="41">
        <v>44939</v>
      </c>
      <c r="W64" s="32" t="s">
        <v>165</v>
      </c>
      <c r="X64" s="32" t="s">
        <v>174</v>
      </c>
      <c r="Y64" s="32" t="s">
        <v>175</v>
      </c>
      <c r="Z64" s="32" t="s">
        <v>58</v>
      </c>
      <c r="AA64" s="32" t="s">
        <v>59</v>
      </c>
      <c r="AB64" s="32" t="s">
        <v>65</v>
      </c>
      <c r="AC64" s="32" t="s">
        <v>61</v>
      </c>
      <c r="AD64" s="53" t="s">
        <v>86</v>
      </c>
      <c r="AE64" s="44"/>
      <c r="AF64" s="44"/>
      <c r="AG64" s="32"/>
      <c r="AH64" s="32"/>
      <c r="AI64" s="61" t="s">
        <v>62</v>
      </c>
      <c r="AJ64" s="126" t="str">
        <f t="shared" si="2"/>
        <v>(FUT Simulator)</v>
      </c>
      <c r="AK64" s="46"/>
      <c r="AL64" s="46"/>
      <c r="AM64" s="46">
        <v>3</v>
      </c>
      <c r="AN64" s="46"/>
      <c r="AO64" s="46"/>
      <c r="AP64" s="46"/>
      <c r="AQ64" s="47" t="e">
        <f ca="1">IF(AND([1]!Email_TaskV2[[#This Row],[Status]]="ON PROGRESS"),TODAY()-[1]!Email_TaskV2[[#This Row],[Tanggal nodin RFS/RFI]],0)</f>
        <v>#REF!</v>
      </c>
      <c r="AR64" s="47" t="e">
        <f ca="1">IF(AND([1]!Email_TaskV2[[#This Row],[Status]]="ON PROGRESS"),IF(TODAY()-[1]!Email_TaskV2[[#This Row],[Start FUT]]&gt;100,"Testing not started yet",TODAY()-[1]!Email_TaskV2[[#This Row],[Start FUT]]),0)</f>
        <v>#REF!</v>
      </c>
      <c r="AS64" s="47" t="e">
        <f>IF([1]!Email_TaskV2[[#This Row],[Aging_Start_Testing]]="Testing not started yet","Testing not started yet",[1]!Email_TaskV2[[#This Row],[Aging]]-[1]!Email_TaskV2[[#This Row],[Aging_Start_Testing]])</f>
        <v>#REF!</v>
      </c>
      <c r="AT64" s="47" t="e">
        <f ca="1">IF(AND([1]!Email_TaskV2[[#This Row],[Status]]="ON PROGRESS",[1]!Email_TaskV2[[#This Row],[Type]]="RFI"),TODAY()-[1]!Email_TaskV2[[#This Row],[Tanggal nodin RFS/RFI]],0)</f>
        <v>#REF!</v>
      </c>
      <c r="AU64" s="47" t="e">
        <f>IF([1]!Email_TaskV2[[#This Row],[Aging]]&gt;7,"Warning","")</f>
        <v>#REF!</v>
      </c>
      <c r="AV64" s="48"/>
      <c r="AW64" s="48"/>
      <c r="AX64" s="48"/>
      <c r="AY64" s="48" t="e">
        <f>IF(AND([1]!Email_TaskV2[[#This Row],[Status]]="ON PROGRESS",[1]!Email_TaskV2[[#This Row],[Type]]="RFS"),"YES","")</f>
        <v>#REF!</v>
      </c>
      <c r="AZ64" s="16" t="e">
        <f>IF(AND([1]!Email_TaskV2[[#This Row],[Status]]="ON PROGRESS",[1]!Email_TaskV2[[#This Row],[Type]]="RFI"),"YES","")</f>
        <v>#REF!</v>
      </c>
      <c r="BA64" s="48" t="e">
        <f>IF([1]!Email_TaskV2[[#This Row],[Nomor Nodin RFS/RFI]]="","",DAY([1]!Email_TaskV2[[#This Row],[Tanggal nodin RFS/RFI]]))</f>
        <v>#REF!</v>
      </c>
      <c r="BB64" s="54" t="e">
        <f>IF([1]!Email_TaskV2[[#This Row],[Nomor Nodin RFS/RFI]]="","",TEXT([1]!Email_TaskV2[[#This Row],[Tanggal nodin RFS/RFI]],"MMM"))</f>
        <v>#REF!</v>
      </c>
      <c r="BC64" s="49" t="e">
        <f>IF([1]!Email_TaskV2[[#This Row],[Nodin BO]]="","No","Yes")</f>
        <v>#REF!</v>
      </c>
      <c r="BD64" s="50" t="e">
        <f>YEAR([1]!Email_TaskV2[[#This Row],[Tanggal nodin RFS/RFI]])</f>
        <v>#REF!</v>
      </c>
      <c r="BE64" s="56" t="e">
        <f>IF([1]!Email_TaskV2[[#This Row],[Month]]="",13,MONTH([1]!Email_TaskV2[[#This Row],[Tanggal nodin RFS/RFI]]))</f>
        <v>#REF!</v>
      </c>
    </row>
    <row r="65" spans="1:57" ht="15" customHeight="1" x14ac:dyDescent="0.3">
      <c r="A65" s="51">
        <v>64</v>
      </c>
      <c r="B65" s="32" t="s">
        <v>594</v>
      </c>
      <c r="C65" s="34">
        <v>44943</v>
      </c>
      <c r="D65" s="52" t="s">
        <v>595</v>
      </c>
      <c r="E65" s="32" t="s">
        <v>55</v>
      </c>
      <c r="F65" s="32" t="s">
        <v>90</v>
      </c>
      <c r="G65" s="35">
        <v>44945</v>
      </c>
      <c r="H65" s="35">
        <v>44946</v>
      </c>
      <c r="I65" s="32" t="s">
        <v>596</v>
      </c>
      <c r="J65" s="35">
        <v>44946</v>
      </c>
      <c r="K65" s="37" t="s">
        <v>597</v>
      </c>
      <c r="L65" s="39">
        <f>H65-C65</f>
        <v>3</v>
      </c>
      <c r="M65" s="39">
        <f>J65-G65</f>
        <v>1</v>
      </c>
      <c r="N65" s="40" t="s">
        <v>127</v>
      </c>
      <c r="O65" s="40" t="s">
        <v>56</v>
      </c>
      <c r="P65" s="40" t="e">
        <f>VLOOKUP([1]!Email_TaskV2[[#This Row],[PIC Dev]],[1]Organization!C:D,2,FALSE)</f>
        <v>#REF!</v>
      </c>
      <c r="Q65" s="52" t="s">
        <v>598</v>
      </c>
      <c r="R65" s="32">
        <v>292</v>
      </c>
      <c r="S65" s="32" t="s">
        <v>57</v>
      </c>
      <c r="T65" s="32" t="s">
        <v>592</v>
      </c>
      <c r="U65" s="37" t="s">
        <v>593</v>
      </c>
      <c r="V65" s="41">
        <v>44939</v>
      </c>
      <c r="W65" s="32" t="s">
        <v>165</v>
      </c>
      <c r="X65" s="32" t="s">
        <v>174</v>
      </c>
      <c r="Y65" s="32" t="s">
        <v>175</v>
      </c>
      <c r="Z65" s="32" t="s">
        <v>58</v>
      </c>
      <c r="AA65" s="32" t="s">
        <v>59</v>
      </c>
      <c r="AB65" s="32" t="s">
        <v>60</v>
      </c>
      <c r="AC65" s="32" t="s">
        <v>61</v>
      </c>
      <c r="AD65" s="53" t="s">
        <v>141</v>
      </c>
      <c r="AE65" s="44" t="s">
        <v>599</v>
      </c>
      <c r="AF65" s="44" t="s">
        <v>140</v>
      </c>
      <c r="AG65" s="32" t="s">
        <v>600</v>
      </c>
      <c r="AH65" s="32"/>
      <c r="AI65" s="32" t="s">
        <v>62</v>
      </c>
      <c r="AJ65" s="46" t="str">
        <f t="shared" si="2"/>
        <v>(FUT Simulator)</v>
      </c>
      <c r="AK65" s="46"/>
      <c r="AL65" s="46"/>
      <c r="AM65" s="46">
        <v>3</v>
      </c>
      <c r="AN65" s="46"/>
      <c r="AO65" s="46"/>
      <c r="AP65" s="46"/>
      <c r="AQ65" s="47" t="e">
        <f ca="1">IF(AND([1]!Email_TaskV2[[#This Row],[Status]]="ON PROGRESS"),TODAY()-[1]!Email_TaskV2[[#This Row],[Tanggal nodin RFS/RFI]],0)</f>
        <v>#REF!</v>
      </c>
      <c r="AR65" s="47" t="e">
        <f ca="1">IF(AND([1]!Email_TaskV2[[#This Row],[Status]]="ON PROGRESS"),IF(TODAY()-[1]!Email_TaskV2[[#This Row],[Start FUT]]&gt;100,"Testing not started yet",TODAY()-[1]!Email_TaskV2[[#This Row],[Start FUT]]),0)</f>
        <v>#REF!</v>
      </c>
      <c r="AS65" s="47" t="e">
        <f>IF([1]!Email_TaskV2[[#This Row],[Aging_Start_Testing]]="Testing not started yet","Testing not started yet",[1]!Email_TaskV2[[#This Row],[Aging]]-[1]!Email_TaskV2[[#This Row],[Aging_Start_Testing]])</f>
        <v>#REF!</v>
      </c>
      <c r="AT65" s="47" t="e">
        <f ca="1">IF(AND([1]!Email_TaskV2[[#This Row],[Status]]="ON PROGRESS",[1]!Email_TaskV2[[#This Row],[Type]]="RFI"),TODAY()-[1]!Email_TaskV2[[#This Row],[Tanggal nodin RFS/RFI]],0)</f>
        <v>#REF!</v>
      </c>
      <c r="AU65" s="47" t="e">
        <f>IF([1]!Email_TaskV2[[#This Row],[Aging]]&gt;7,"Warning","")</f>
        <v>#REF!</v>
      </c>
      <c r="AV65" s="48"/>
      <c r="AW65" s="48"/>
      <c r="AX65" s="48"/>
      <c r="AY65" s="48" t="e">
        <f>IF(AND([1]!Email_TaskV2[[#This Row],[Status]]="ON PROGRESS",[1]!Email_TaskV2[[#This Row],[Type]]="RFS"),"YES","")</f>
        <v>#REF!</v>
      </c>
      <c r="AZ65" s="16" t="e">
        <f>IF(AND([1]!Email_TaskV2[[#This Row],[Status]]="ON PROGRESS",[1]!Email_TaskV2[[#This Row],[Type]]="RFI"),"YES","")</f>
        <v>#REF!</v>
      </c>
      <c r="BA65" s="48" t="e">
        <f>IF([1]!Email_TaskV2[[#This Row],[Nomor Nodin RFS/RFI]]="","",DAY([1]!Email_TaskV2[[#This Row],[Tanggal nodin RFS/RFI]]))</f>
        <v>#REF!</v>
      </c>
      <c r="BB65" s="54" t="e">
        <f>IF([1]!Email_TaskV2[[#This Row],[Nomor Nodin RFS/RFI]]="","",TEXT([1]!Email_TaskV2[[#This Row],[Tanggal nodin RFS/RFI]],"MMM"))</f>
        <v>#REF!</v>
      </c>
      <c r="BC65" s="49" t="e">
        <f>IF([1]!Email_TaskV2[[#This Row],[Nodin BO]]="","No","Yes")</f>
        <v>#REF!</v>
      </c>
      <c r="BD65" s="50" t="e">
        <f>YEAR([1]!Email_TaskV2[[#This Row],[Tanggal nodin RFS/RFI]])</f>
        <v>#REF!</v>
      </c>
      <c r="BE65" s="56" t="e">
        <f>IF([1]!Email_TaskV2[[#This Row],[Month]]="",13,MONTH([1]!Email_TaskV2[[#This Row],[Tanggal nodin RFS/RFI]]))</f>
        <v>#REF!</v>
      </c>
    </row>
    <row r="66" spans="1:57" ht="15" customHeight="1" x14ac:dyDescent="0.3">
      <c r="A66" s="51">
        <v>65</v>
      </c>
      <c r="B66" s="32" t="s">
        <v>601</v>
      </c>
      <c r="C66" s="34">
        <v>44944</v>
      </c>
      <c r="D66" s="52" t="s">
        <v>602</v>
      </c>
      <c r="E66" s="32" t="s">
        <v>55</v>
      </c>
      <c r="F66" s="32" t="s">
        <v>78</v>
      </c>
      <c r="G66" s="35">
        <v>44946</v>
      </c>
      <c r="H66" s="35">
        <v>44951</v>
      </c>
      <c r="I66" s="32" t="s">
        <v>603</v>
      </c>
      <c r="J66" s="35">
        <v>44951</v>
      </c>
      <c r="K66" s="37" t="s">
        <v>604</v>
      </c>
      <c r="L66" s="39">
        <f>H66-C66</f>
        <v>7</v>
      </c>
      <c r="M66" s="39">
        <f>J66-G66</f>
        <v>5</v>
      </c>
      <c r="N66" s="40" t="s">
        <v>114</v>
      </c>
      <c r="O66" s="40" t="s">
        <v>115</v>
      </c>
      <c r="P66" s="40" t="e">
        <f>VLOOKUP([1]!Email_TaskV2[[#This Row],[PIC Dev]],[1]Organization!C:D,2,FALSE)</f>
        <v>#REF!</v>
      </c>
      <c r="Q66" s="40"/>
      <c r="R66" s="32">
        <v>153</v>
      </c>
      <c r="S66" s="32" t="s">
        <v>75</v>
      </c>
      <c r="T66" s="32" t="s">
        <v>558</v>
      </c>
      <c r="U66" s="32" t="s">
        <v>605</v>
      </c>
      <c r="V66" s="41">
        <v>44942</v>
      </c>
      <c r="W66" s="32" t="s">
        <v>153</v>
      </c>
      <c r="X66" s="32" t="s">
        <v>159</v>
      </c>
      <c r="Y66" s="32" t="s">
        <v>154</v>
      </c>
      <c r="Z66" s="32" t="s">
        <v>58</v>
      </c>
      <c r="AA66" s="32" t="s">
        <v>59</v>
      </c>
      <c r="AB66" s="32" t="s">
        <v>118</v>
      </c>
      <c r="AC66" s="32" t="s">
        <v>71</v>
      </c>
      <c r="AD66" s="53" t="s">
        <v>124</v>
      </c>
      <c r="AE66" s="44" t="s">
        <v>106</v>
      </c>
      <c r="AF66" s="44" t="s">
        <v>103</v>
      </c>
      <c r="AG66" s="32"/>
      <c r="AH66" s="32"/>
      <c r="AI66" s="32" t="s">
        <v>64</v>
      </c>
      <c r="AJ66" s="46" t="str">
        <f t="shared" ref="AJ66:AJ72" si="11">_xlfn.CONCAT(IF(AK66&lt;&gt;"",REPLACE(AK66,1,1,"(Sigos Automation)"),""),IF(AL66&lt;&gt;"",REPLACE(AL66,1,1,"(Prima Automation)"),""),IF(AM66&lt;&gt;"",REPLACE(AM66,1,1,"(FUT Simulator)"),""),IF(AN66&lt;&gt;"",REPLACE(AN66,1,1,"(Postman Simulator)"),""),IF(AO66&lt;&gt;"",REPLACE(AO66,1,1,"(Cetho Automation)"),""))</f>
        <v/>
      </c>
      <c r="AK66" s="46"/>
      <c r="AL66" s="46"/>
      <c r="AM66" s="46"/>
      <c r="AN66" s="46"/>
      <c r="AO66" s="46"/>
      <c r="AP66" s="46"/>
      <c r="AQ66" s="47" t="e">
        <f ca="1">IF(AND([1]!Email_TaskV2[[#This Row],[Status]]="ON PROGRESS"),TODAY()-[1]!Email_TaskV2[[#This Row],[Tanggal nodin RFS/RFI]],0)</f>
        <v>#REF!</v>
      </c>
      <c r="AR66" s="47" t="e">
        <f ca="1">IF(AND([1]!Email_TaskV2[[#This Row],[Status]]="ON PROGRESS"),IF(TODAY()-[1]!Email_TaskV2[[#This Row],[Start FUT]]&gt;100,"Testing not started yet",TODAY()-[1]!Email_TaskV2[[#This Row],[Start FUT]]),0)</f>
        <v>#REF!</v>
      </c>
      <c r="AS66" s="47" t="e">
        <f>IF([1]!Email_TaskV2[[#This Row],[Aging_Start_Testing]]="Testing not started yet","Testing not started yet",[1]!Email_TaskV2[[#This Row],[Aging]]-[1]!Email_TaskV2[[#This Row],[Aging_Start_Testing]])</f>
        <v>#REF!</v>
      </c>
      <c r="AT66" s="47" t="e">
        <f ca="1">IF(AND([1]!Email_TaskV2[[#This Row],[Status]]="ON PROGRESS",[1]!Email_TaskV2[[#This Row],[Type]]="RFI"),TODAY()-[1]!Email_TaskV2[[#This Row],[Tanggal nodin RFS/RFI]],0)</f>
        <v>#REF!</v>
      </c>
      <c r="AU66" s="47" t="e">
        <f>IF([1]!Email_TaskV2[[#This Row],[Aging]]&gt;7,"Warning","")</f>
        <v>#REF!</v>
      </c>
      <c r="AV66" s="48"/>
      <c r="AW66" s="48"/>
      <c r="AX66" s="48"/>
      <c r="AY66" s="48" t="e">
        <f>IF(AND([1]!Email_TaskV2[[#This Row],[Status]]="ON PROGRESS",[1]!Email_TaskV2[[#This Row],[Type]]="RFS"),"YES","")</f>
        <v>#REF!</v>
      </c>
      <c r="AZ66" s="127" t="e">
        <f>IF(AND([1]!Email_TaskV2[[#This Row],[Status]]="ON PROGRESS",[1]!Email_TaskV2[[#This Row],[Type]]="RFI"),"YES","")</f>
        <v>#REF!</v>
      </c>
      <c r="BA66" s="48" t="e">
        <f>IF([1]!Email_TaskV2[[#This Row],[Nomor Nodin RFS/RFI]]="","",DAY([1]!Email_TaskV2[[#This Row],[Tanggal nodin RFS/RFI]]))</f>
        <v>#REF!</v>
      </c>
      <c r="BB66" s="54" t="e">
        <f>IF([1]!Email_TaskV2[[#This Row],[Nomor Nodin RFS/RFI]]="","",TEXT([1]!Email_TaskV2[[#This Row],[Tanggal nodin RFS/RFI]],"MMM"))</f>
        <v>#REF!</v>
      </c>
      <c r="BC66" s="49" t="e">
        <f>IF([1]!Email_TaskV2[[#This Row],[Nodin BO]]="","No","Yes")</f>
        <v>#REF!</v>
      </c>
      <c r="BD66" s="50" t="e">
        <f>YEAR([1]!Email_TaskV2[[#This Row],[Tanggal nodin RFS/RFI]])</f>
        <v>#REF!</v>
      </c>
      <c r="BE66" s="56" t="e">
        <f>IF([1]!Email_TaskV2[[#This Row],[Month]]="",13,MONTH([1]!Email_TaskV2[[#This Row],[Tanggal nodin RFS/RFI]]))</f>
        <v>#REF!</v>
      </c>
    </row>
    <row r="67" spans="1:57" ht="15" customHeight="1" x14ac:dyDescent="0.3">
      <c r="A67" s="51">
        <v>66</v>
      </c>
      <c r="B67" s="32" t="s">
        <v>606</v>
      </c>
      <c r="C67" s="34">
        <v>44944</v>
      </c>
      <c r="D67" s="40" t="s">
        <v>607</v>
      </c>
      <c r="E67" s="32" t="s">
        <v>55</v>
      </c>
      <c r="F67" s="32" t="s">
        <v>90</v>
      </c>
      <c r="G67" s="35">
        <v>44945</v>
      </c>
      <c r="H67" s="35">
        <v>44952</v>
      </c>
      <c r="I67" s="32" t="s">
        <v>608</v>
      </c>
      <c r="J67" s="35">
        <v>44952</v>
      </c>
      <c r="K67" s="37" t="s">
        <v>609</v>
      </c>
      <c r="L67" s="39">
        <f>H67-C67</f>
        <v>8</v>
      </c>
      <c r="M67" s="39">
        <f>J67-G67</f>
        <v>7</v>
      </c>
      <c r="N67" s="40" t="s">
        <v>133</v>
      </c>
      <c r="O67" s="40" t="s">
        <v>134</v>
      </c>
      <c r="P67" s="40" t="e">
        <f>VLOOKUP([1]!Email_TaskV2[[#This Row],[PIC Dev]],[1]Organization!C:D,2,FALSE)</f>
        <v>#REF!</v>
      </c>
      <c r="Q67" s="40" t="s">
        <v>610</v>
      </c>
      <c r="R67" s="32">
        <v>24</v>
      </c>
      <c r="S67" s="32" t="s">
        <v>75</v>
      </c>
      <c r="T67" s="32" t="s">
        <v>611</v>
      </c>
      <c r="U67" s="32" t="s">
        <v>612</v>
      </c>
      <c r="V67" s="41">
        <v>44944</v>
      </c>
      <c r="W67" s="32" t="s">
        <v>120</v>
      </c>
      <c r="X67" s="32" t="s">
        <v>180</v>
      </c>
      <c r="Y67" s="32" t="s">
        <v>181</v>
      </c>
      <c r="Z67" s="32" t="s">
        <v>58</v>
      </c>
      <c r="AA67" s="32" t="s">
        <v>59</v>
      </c>
      <c r="AB67" s="32" t="s">
        <v>120</v>
      </c>
      <c r="AC67" s="32" t="s">
        <v>71</v>
      </c>
      <c r="AD67" s="53" t="s">
        <v>150</v>
      </c>
      <c r="AE67" s="44"/>
      <c r="AF67" s="44"/>
      <c r="AG67" s="32"/>
      <c r="AH67" s="32"/>
      <c r="AI67" s="32" t="s">
        <v>62</v>
      </c>
      <c r="AJ67" s="46" t="str">
        <f t="shared" si="11"/>
        <v>(FUT Simulator)</v>
      </c>
      <c r="AK67" s="46"/>
      <c r="AL67" s="46"/>
      <c r="AM67" s="46">
        <v>3</v>
      </c>
      <c r="AN67" s="46"/>
      <c r="AO67" s="46"/>
      <c r="AP67" s="46"/>
      <c r="AQ67" s="47" t="e">
        <f ca="1">IF(AND([1]!Email_TaskV2[[#This Row],[Status]]="ON PROGRESS"),TODAY()-[1]!Email_TaskV2[[#This Row],[Tanggal nodin RFS/RFI]],0)</f>
        <v>#REF!</v>
      </c>
      <c r="AR67" s="47" t="e">
        <f ca="1">IF(AND([1]!Email_TaskV2[[#This Row],[Status]]="ON PROGRESS"),IF(TODAY()-[1]!Email_TaskV2[[#This Row],[Start FUT]]&gt;100,"Testing not started yet",TODAY()-[1]!Email_TaskV2[[#This Row],[Start FUT]]),0)</f>
        <v>#REF!</v>
      </c>
      <c r="AS67" s="47" t="e">
        <f>IF([1]!Email_TaskV2[[#This Row],[Aging_Start_Testing]]="Testing not started yet","Testing not started yet",[1]!Email_TaskV2[[#This Row],[Aging]]-[1]!Email_TaskV2[[#This Row],[Aging_Start_Testing]])</f>
        <v>#REF!</v>
      </c>
      <c r="AT67" s="47" t="e">
        <f ca="1">IF(AND([1]!Email_TaskV2[[#This Row],[Status]]="ON PROGRESS",[1]!Email_TaskV2[[#This Row],[Type]]="RFI"),TODAY()-[1]!Email_TaskV2[[#This Row],[Tanggal nodin RFS/RFI]],0)</f>
        <v>#REF!</v>
      </c>
      <c r="AU67" s="47" t="e">
        <f>IF([1]!Email_TaskV2[[#This Row],[Aging]]&gt;7,"Warning","")</f>
        <v>#REF!</v>
      </c>
      <c r="AV67" s="48"/>
      <c r="AW67" s="48"/>
      <c r="AX67" s="48"/>
      <c r="AY67" s="48" t="e">
        <f>IF(AND([1]!Email_TaskV2[[#This Row],[Status]]="ON PROGRESS",[1]!Email_TaskV2[[#This Row],[Type]]="RFS"),"YES","")</f>
        <v>#REF!</v>
      </c>
      <c r="AZ67" s="16" t="e">
        <f>IF(AND([1]!Email_TaskV2[[#This Row],[Status]]="ON PROGRESS",[1]!Email_TaskV2[[#This Row],[Type]]="RFI"),"YES","")</f>
        <v>#REF!</v>
      </c>
      <c r="BA67" s="48" t="e">
        <f>IF([1]!Email_TaskV2[[#This Row],[Nomor Nodin RFS/RFI]]="","",DAY([1]!Email_TaskV2[[#This Row],[Tanggal nodin RFS/RFI]]))</f>
        <v>#REF!</v>
      </c>
      <c r="BB67" s="54" t="e">
        <f>IF([1]!Email_TaskV2[[#This Row],[Nomor Nodin RFS/RFI]]="","",TEXT([1]!Email_TaskV2[[#This Row],[Tanggal nodin RFS/RFI]],"MMM"))</f>
        <v>#REF!</v>
      </c>
      <c r="BC67" s="49" t="e">
        <f>IF([1]!Email_TaskV2[[#This Row],[Nodin BO]]="","No","Yes")</f>
        <v>#REF!</v>
      </c>
      <c r="BD67" s="50" t="e">
        <f>YEAR([1]!Email_TaskV2[[#This Row],[Tanggal nodin RFS/RFI]])</f>
        <v>#REF!</v>
      </c>
      <c r="BE67" s="56" t="e">
        <f>IF([1]!Email_TaskV2[[#This Row],[Month]]="",13,MONTH([1]!Email_TaskV2[[#This Row],[Tanggal nodin RFS/RFI]]))</f>
        <v>#REF!</v>
      </c>
    </row>
    <row r="68" spans="1:57" ht="15" customHeight="1" x14ac:dyDescent="0.3">
      <c r="A68" s="51">
        <v>67</v>
      </c>
      <c r="B68" s="32" t="s">
        <v>613</v>
      </c>
      <c r="C68" s="34">
        <v>44945</v>
      </c>
      <c r="D68" s="40" t="s">
        <v>614</v>
      </c>
      <c r="E68" s="32" t="s">
        <v>55</v>
      </c>
      <c r="F68" s="32" t="s">
        <v>78</v>
      </c>
      <c r="G68" s="35">
        <v>44946</v>
      </c>
      <c r="H68" s="35">
        <v>44947</v>
      </c>
      <c r="I68" s="32" t="s">
        <v>615</v>
      </c>
      <c r="J68" s="35">
        <v>44951</v>
      </c>
      <c r="K68" s="37" t="s">
        <v>616</v>
      </c>
      <c r="L68" s="39">
        <f>H68-C68</f>
        <v>2</v>
      </c>
      <c r="M68" s="39">
        <f>J68-G68</f>
        <v>5</v>
      </c>
      <c r="N68" s="53" t="s">
        <v>99</v>
      </c>
      <c r="O68" s="40" t="s">
        <v>100</v>
      </c>
      <c r="P68" s="40" t="e">
        <f>VLOOKUP([1]!Email_TaskV2[[#This Row],[PIC Dev]],[1]Organization!C:D,2,FALSE)</f>
        <v>#REF!</v>
      </c>
      <c r="Q68" s="40"/>
      <c r="R68" s="32">
        <v>404</v>
      </c>
      <c r="S68" s="32" t="s">
        <v>75</v>
      </c>
      <c r="T68" s="32" t="s">
        <v>617</v>
      </c>
      <c r="U68" s="32" t="s">
        <v>618</v>
      </c>
      <c r="V68" s="41">
        <v>44945</v>
      </c>
      <c r="W68" s="32" t="s">
        <v>166</v>
      </c>
      <c r="X68" s="32" t="s">
        <v>619</v>
      </c>
      <c r="Y68" s="32" t="s">
        <v>620</v>
      </c>
      <c r="Z68" s="32" t="s">
        <v>58</v>
      </c>
      <c r="AA68" s="32" t="s">
        <v>59</v>
      </c>
      <c r="AB68" s="32" t="s">
        <v>60</v>
      </c>
      <c r="AC68" s="43" t="s">
        <v>84</v>
      </c>
      <c r="AD68" s="53" t="s">
        <v>103</v>
      </c>
      <c r="AE68" s="44"/>
      <c r="AF68" s="44"/>
      <c r="AG68" s="32"/>
      <c r="AH68" s="32"/>
      <c r="AI68" s="32" t="s">
        <v>62</v>
      </c>
      <c r="AJ68" s="46" t="str">
        <f t="shared" si="11"/>
        <v>(FUT Simulator)</v>
      </c>
      <c r="AK68" s="46"/>
      <c r="AL68" s="46"/>
      <c r="AM68" s="46">
        <v>3</v>
      </c>
      <c r="AN68" s="46"/>
      <c r="AO68" s="46"/>
      <c r="AP68" s="46"/>
      <c r="AQ68" s="47" t="e">
        <f ca="1">IF(AND([1]!Email_TaskV2[[#This Row],[Status]]="ON PROGRESS"),TODAY()-[1]!Email_TaskV2[[#This Row],[Tanggal nodin RFS/RFI]],0)</f>
        <v>#REF!</v>
      </c>
      <c r="AR68" s="47" t="e">
        <f ca="1">IF(AND([1]!Email_TaskV2[[#This Row],[Status]]="ON PROGRESS"),IF(TODAY()-[1]!Email_TaskV2[[#This Row],[Start FUT]]&gt;100,"Testing not started yet",TODAY()-[1]!Email_TaskV2[[#This Row],[Start FUT]]),0)</f>
        <v>#REF!</v>
      </c>
      <c r="AS68" s="47" t="e">
        <f>IF([1]!Email_TaskV2[[#This Row],[Aging_Start_Testing]]="Testing not started yet","Testing not started yet",[1]!Email_TaskV2[[#This Row],[Aging]]-[1]!Email_TaskV2[[#This Row],[Aging_Start_Testing]])</f>
        <v>#REF!</v>
      </c>
      <c r="AT68" s="47" t="e">
        <f ca="1">IF(AND([1]!Email_TaskV2[[#This Row],[Status]]="ON PROGRESS",[1]!Email_TaskV2[[#This Row],[Type]]="RFI"),TODAY()-[1]!Email_TaskV2[[#This Row],[Tanggal nodin RFS/RFI]],0)</f>
        <v>#REF!</v>
      </c>
      <c r="AU68" s="47" t="e">
        <f>IF([1]!Email_TaskV2[[#This Row],[Aging]]&gt;7,"Warning","")</f>
        <v>#REF!</v>
      </c>
      <c r="AV68" s="48"/>
      <c r="AW68" s="48"/>
      <c r="AX68" s="48"/>
      <c r="AY68" s="48" t="e">
        <f>IF(AND([1]!Email_TaskV2[[#This Row],[Status]]="ON PROGRESS",[1]!Email_TaskV2[[#This Row],[Type]]="RFS"),"YES","")</f>
        <v>#REF!</v>
      </c>
      <c r="AZ68" s="16" t="e">
        <f>IF(AND([1]!Email_TaskV2[[#This Row],[Status]]="ON PROGRESS",[1]!Email_TaskV2[[#This Row],[Type]]="RFI"),"YES","")</f>
        <v>#REF!</v>
      </c>
      <c r="BA68" s="48" t="e">
        <f>IF([1]!Email_TaskV2[[#This Row],[Nomor Nodin RFS/RFI]]="","",DAY([1]!Email_TaskV2[[#This Row],[Tanggal nodin RFS/RFI]]))</f>
        <v>#REF!</v>
      </c>
      <c r="BB68" s="54" t="e">
        <f>IF([1]!Email_TaskV2[[#This Row],[Nomor Nodin RFS/RFI]]="","",TEXT([1]!Email_TaskV2[[#This Row],[Tanggal nodin RFS/RFI]],"MMM"))</f>
        <v>#REF!</v>
      </c>
      <c r="BC68" s="49" t="e">
        <f>IF([1]!Email_TaskV2[[#This Row],[Nodin BO]]="","No","Yes")</f>
        <v>#REF!</v>
      </c>
      <c r="BD68" s="50" t="e">
        <f>YEAR([1]!Email_TaskV2[[#This Row],[Tanggal nodin RFS/RFI]])</f>
        <v>#REF!</v>
      </c>
      <c r="BE68" s="56" t="e">
        <f>IF([1]!Email_TaskV2[[#This Row],[Month]]="",13,MONTH([1]!Email_TaskV2[[#This Row],[Tanggal nodin RFS/RFI]]))</f>
        <v>#REF!</v>
      </c>
    </row>
    <row r="69" spans="1:57" ht="15" customHeight="1" x14ac:dyDescent="0.3">
      <c r="A69" s="51">
        <v>68</v>
      </c>
      <c r="B69" s="32" t="s">
        <v>621</v>
      </c>
      <c r="C69" s="34">
        <v>44945</v>
      </c>
      <c r="D69" s="52" t="s">
        <v>622</v>
      </c>
      <c r="E69" s="32" t="s">
        <v>55</v>
      </c>
      <c r="F69" s="32" t="s">
        <v>78</v>
      </c>
      <c r="G69" s="35">
        <v>44946</v>
      </c>
      <c r="H69" s="35">
        <v>44949</v>
      </c>
      <c r="I69" s="32" t="s">
        <v>623</v>
      </c>
      <c r="J69" s="35">
        <v>44949</v>
      </c>
      <c r="K69" s="37" t="s">
        <v>624</v>
      </c>
      <c r="L69" s="39">
        <f>H69-C69</f>
        <v>4</v>
      </c>
      <c r="M69" s="39">
        <f>J69-G69</f>
        <v>3</v>
      </c>
      <c r="N69" s="40" t="s">
        <v>87</v>
      </c>
      <c r="O69" s="40" t="s">
        <v>88</v>
      </c>
      <c r="P69" s="40" t="e">
        <f>VLOOKUP([1]!Email_TaskV2[[#This Row],[PIC Dev]],[1]Organization!C:D,2,FALSE)</f>
        <v>#REF!</v>
      </c>
      <c r="Q69" s="40"/>
      <c r="R69" s="32">
        <v>240</v>
      </c>
      <c r="S69" s="32" t="s">
        <v>75</v>
      </c>
      <c r="T69" s="32" t="s">
        <v>617</v>
      </c>
      <c r="U69" s="32" t="s">
        <v>618</v>
      </c>
      <c r="V69" s="41">
        <v>44945</v>
      </c>
      <c r="W69" s="32" t="s">
        <v>166</v>
      </c>
      <c r="X69" s="32" t="s">
        <v>619</v>
      </c>
      <c r="Y69" s="32" t="s">
        <v>620</v>
      </c>
      <c r="Z69" s="32" t="s">
        <v>58</v>
      </c>
      <c r="AA69" s="32" t="s">
        <v>59</v>
      </c>
      <c r="AB69" s="32" t="s">
        <v>60</v>
      </c>
      <c r="AC69" s="32" t="s">
        <v>61</v>
      </c>
      <c r="AD69" s="53" t="s">
        <v>132</v>
      </c>
      <c r="AE69" s="44"/>
      <c r="AF69" s="44"/>
      <c r="AG69" s="32"/>
      <c r="AH69" s="32"/>
      <c r="AI69" s="32" t="s">
        <v>62</v>
      </c>
      <c r="AJ69" s="46" t="str">
        <f t="shared" si="11"/>
        <v>(FUT Simulator)</v>
      </c>
      <c r="AK69" s="46"/>
      <c r="AL69" s="46"/>
      <c r="AM69" s="46">
        <v>3</v>
      </c>
      <c r="AN69" s="46"/>
      <c r="AO69" s="46"/>
      <c r="AP69" s="46"/>
      <c r="AQ69" s="47" t="e">
        <f ca="1">IF(AND([1]!Email_TaskV2[[#This Row],[Status]]="ON PROGRESS"),TODAY()-[1]!Email_TaskV2[[#This Row],[Tanggal nodin RFS/RFI]],0)</f>
        <v>#REF!</v>
      </c>
      <c r="AR69" s="47" t="e">
        <f ca="1">IF(AND([1]!Email_TaskV2[[#This Row],[Status]]="ON PROGRESS"),IF(TODAY()-[1]!Email_TaskV2[[#This Row],[Start FUT]]&gt;100,"Testing not started yet",TODAY()-[1]!Email_TaskV2[[#This Row],[Start FUT]]),0)</f>
        <v>#REF!</v>
      </c>
      <c r="AS69" s="47" t="e">
        <f>IF([1]!Email_TaskV2[[#This Row],[Aging_Start_Testing]]="Testing not started yet","Testing not started yet",[1]!Email_TaskV2[[#This Row],[Aging]]-[1]!Email_TaskV2[[#This Row],[Aging_Start_Testing]])</f>
        <v>#REF!</v>
      </c>
      <c r="AT69" s="47" t="e">
        <f ca="1">IF(AND([1]!Email_TaskV2[[#This Row],[Status]]="ON PROGRESS",[1]!Email_TaskV2[[#This Row],[Type]]="RFI"),TODAY()-[1]!Email_TaskV2[[#This Row],[Tanggal nodin RFS/RFI]],0)</f>
        <v>#REF!</v>
      </c>
      <c r="AU69" s="47" t="e">
        <f>IF([1]!Email_TaskV2[[#This Row],[Aging]]&gt;7,"Warning","")</f>
        <v>#REF!</v>
      </c>
      <c r="AV69" s="48"/>
      <c r="AW69" s="48"/>
      <c r="AX69" s="48"/>
      <c r="AY69" s="48" t="e">
        <f>IF(AND([1]!Email_TaskV2[[#This Row],[Status]]="ON PROGRESS",[1]!Email_TaskV2[[#This Row],[Type]]="RFS"),"YES","")</f>
        <v>#REF!</v>
      </c>
      <c r="AZ69" s="16" t="e">
        <f>IF(AND([1]!Email_TaskV2[[#This Row],[Status]]="ON PROGRESS",[1]!Email_TaskV2[[#This Row],[Type]]="RFI"),"YES","")</f>
        <v>#REF!</v>
      </c>
      <c r="BA69" s="48" t="e">
        <f>IF([1]!Email_TaskV2[[#This Row],[Nomor Nodin RFS/RFI]]="","",DAY([1]!Email_TaskV2[[#This Row],[Tanggal nodin RFS/RFI]]))</f>
        <v>#REF!</v>
      </c>
      <c r="BB69" s="54" t="e">
        <f>IF([1]!Email_TaskV2[[#This Row],[Nomor Nodin RFS/RFI]]="","",TEXT([1]!Email_TaskV2[[#This Row],[Tanggal nodin RFS/RFI]],"MMM"))</f>
        <v>#REF!</v>
      </c>
      <c r="BC69" s="49" t="e">
        <f>IF([1]!Email_TaskV2[[#This Row],[Nodin BO]]="","No","Yes")</f>
        <v>#REF!</v>
      </c>
      <c r="BD69" s="50" t="e">
        <f>YEAR([1]!Email_TaskV2[[#This Row],[Tanggal nodin RFS/RFI]])</f>
        <v>#REF!</v>
      </c>
      <c r="BE69" s="56" t="e">
        <f>IF([1]!Email_TaskV2[[#This Row],[Month]]="",13,MONTH([1]!Email_TaskV2[[#This Row],[Tanggal nodin RFS/RFI]]))</f>
        <v>#REF!</v>
      </c>
    </row>
    <row r="70" spans="1:57" ht="15" customHeight="1" x14ac:dyDescent="0.3">
      <c r="A70" s="51">
        <v>69</v>
      </c>
      <c r="B70" s="32" t="s">
        <v>625</v>
      </c>
      <c r="C70" s="34">
        <v>44946</v>
      </c>
      <c r="D70" s="52" t="s">
        <v>626</v>
      </c>
      <c r="E70" s="65" t="s">
        <v>79</v>
      </c>
      <c r="F70" s="70" t="s">
        <v>80</v>
      </c>
      <c r="G70" s="35">
        <v>44949</v>
      </c>
      <c r="H70" s="35">
        <v>44967</v>
      </c>
      <c r="I70" s="32"/>
      <c r="J70" s="35"/>
      <c r="K70" s="32"/>
      <c r="L70" s="44"/>
      <c r="M70" s="40"/>
      <c r="N70" s="40" t="s">
        <v>68</v>
      </c>
      <c r="O70" s="40" t="s">
        <v>69</v>
      </c>
      <c r="P70" s="40" t="e">
        <f>VLOOKUP([1]!Email_TaskV2[[#This Row],[PIC Dev]],[1]Organization!C:D,2,FALSE)</f>
        <v>#REF!</v>
      </c>
      <c r="Q70" s="52" t="s">
        <v>627</v>
      </c>
      <c r="R70" s="32"/>
      <c r="S70" s="32" t="s">
        <v>57</v>
      </c>
      <c r="T70" s="32" t="s">
        <v>628</v>
      </c>
      <c r="U70" s="37" t="s">
        <v>629</v>
      </c>
      <c r="V70" s="41">
        <v>44843</v>
      </c>
      <c r="W70" s="32" t="s">
        <v>139</v>
      </c>
      <c r="X70" s="32" t="s">
        <v>162</v>
      </c>
      <c r="Y70" s="32" t="s">
        <v>158</v>
      </c>
      <c r="Z70" s="32" t="s">
        <v>58</v>
      </c>
      <c r="AA70" s="32" t="s">
        <v>59</v>
      </c>
      <c r="AB70" s="32" t="s">
        <v>105</v>
      </c>
      <c r="AC70" s="32" t="s">
        <v>71</v>
      </c>
      <c r="AD70" s="53" t="s">
        <v>109</v>
      </c>
      <c r="AE70" s="44"/>
      <c r="AF70" s="44"/>
      <c r="AG70" s="32"/>
      <c r="AH70" s="32"/>
      <c r="AI70" s="61" t="s">
        <v>62</v>
      </c>
      <c r="AJ70" s="126" t="str">
        <f t="shared" si="11"/>
        <v>(FUT Simulator)</v>
      </c>
      <c r="AK70" s="46"/>
      <c r="AL70" s="46"/>
      <c r="AM70" s="46">
        <v>3</v>
      </c>
      <c r="AN70" s="46"/>
      <c r="AO70" s="46"/>
      <c r="AP70" s="46"/>
      <c r="AQ70" s="47" t="e">
        <f ca="1">IF(AND([1]!Email_TaskV2[[#This Row],[Status]]="ON PROGRESS"),TODAY()-[1]!Email_TaskV2[[#This Row],[Tanggal nodin RFS/RFI]],0)</f>
        <v>#REF!</v>
      </c>
      <c r="AR70" s="47" t="e">
        <f ca="1">IF(AND([1]!Email_TaskV2[[#This Row],[Status]]="ON PROGRESS"),IF(TODAY()-[1]!Email_TaskV2[[#This Row],[Start FUT]]&gt;100,"Testing not started yet",TODAY()-[1]!Email_TaskV2[[#This Row],[Start FUT]]),0)</f>
        <v>#REF!</v>
      </c>
      <c r="AS70" s="47" t="e">
        <f>IF([1]!Email_TaskV2[[#This Row],[Aging_Start_Testing]]="Testing not started yet","Testing not started yet",[1]!Email_TaskV2[[#This Row],[Aging]]-[1]!Email_TaskV2[[#This Row],[Aging_Start_Testing]])</f>
        <v>#REF!</v>
      </c>
      <c r="AT70" s="47" t="e">
        <f ca="1">IF(AND([1]!Email_TaskV2[[#This Row],[Status]]="ON PROGRESS",[1]!Email_TaskV2[[#This Row],[Type]]="RFI"),TODAY()-[1]!Email_TaskV2[[#This Row],[Tanggal nodin RFS/RFI]],0)</f>
        <v>#REF!</v>
      </c>
      <c r="AU70" s="47" t="e">
        <f>IF([1]!Email_TaskV2[[#This Row],[Aging]]&gt;7,"Warning","")</f>
        <v>#REF!</v>
      </c>
      <c r="AV70" s="48"/>
      <c r="AW70" s="48"/>
      <c r="AX70" s="48"/>
      <c r="AY70" s="48" t="e">
        <f>IF(AND([1]!Email_TaskV2[[#This Row],[Status]]="ON PROGRESS",[1]!Email_TaskV2[[#This Row],[Type]]="RFS"),"YES","")</f>
        <v>#REF!</v>
      </c>
      <c r="AZ70" s="16" t="e">
        <f>IF(AND([1]!Email_TaskV2[[#This Row],[Status]]="ON PROGRESS",[1]!Email_TaskV2[[#This Row],[Type]]="RFI"),"YES","")</f>
        <v>#REF!</v>
      </c>
      <c r="BA70" s="48" t="e">
        <f>IF([1]!Email_TaskV2[[#This Row],[Nomor Nodin RFS/RFI]]="","",DAY([1]!Email_TaskV2[[#This Row],[Tanggal nodin RFS/RFI]]))</f>
        <v>#REF!</v>
      </c>
      <c r="BB70" s="54" t="e">
        <f>IF([1]!Email_TaskV2[[#This Row],[Nomor Nodin RFS/RFI]]="","",TEXT([1]!Email_TaskV2[[#This Row],[Tanggal nodin RFS/RFI]],"MMM"))</f>
        <v>#REF!</v>
      </c>
      <c r="BC70" s="49" t="e">
        <f>IF([1]!Email_TaskV2[[#This Row],[Nodin BO]]="","No","Yes")</f>
        <v>#REF!</v>
      </c>
      <c r="BD70" s="50" t="e">
        <f>YEAR([1]!Email_TaskV2[[#This Row],[Tanggal nodin RFS/RFI]])</f>
        <v>#REF!</v>
      </c>
      <c r="BE70" s="56" t="e">
        <f>IF([1]!Email_TaskV2[[#This Row],[Month]]="",13,MONTH([1]!Email_TaskV2[[#This Row],[Tanggal nodin RFS/RFI]]))</f>
        <v>#REF!</v>
      </c>
    </row>
    <row r="71" spans="1:57" ht="15" customHeight="1" x14ac:dyDescent="0.3">
      <c r="A71" s="51">
        <v>70</v>
      </c>
      <c r="B71" s="32" t="s">
        <v>630</v>
      </c>
      <c r="C71" s="34">
        <v>44946</v>
      </c>
      <c r="D71" s="40" t="s">
        <v>631</v>
      </c>
      <c r="E71" s="32" t="s">
        <v>55</v>
      </c>
      <c r="F71" s="32" t="s">
        <v>90</v>
      </c>
      <c r="G71" s="35">
        <v>44946</v>
      </c>
      <c r="H71" s="35">
        <v>44953</v>
      </c>
      <c r="I71" s="32" t="s">
        <v>632</v>
      </c>
      <c r="J71" s="35">
        <v>44953</v>
      </c>
      <c r="K71" s="37" t="s">
        <v>633</v>
      </c>
      <c r="L71" s="39">
        <f t="shared" ref="L71:L77" si="12">H71-C71</f>
        <v>7</v>
      </c>
      <c r="M71" s="39">
        <f t="shared" ref="M71:M77" si="13">J71-G71</f>
        <v>7</v>
      </c>
      <c r="N71" s="40" t="s">
        <v>73</v>
      </c>
      <c r="O71" s="40" t="s">
        <v>74</v>
      </c>
      <c r="P71" s="40" t="e">
        <f>VLOOKUP([1]!Email_TaskV2[[#This Row],[PIC Dev]],[1]Organization!C:D,2,FALSE)</f>
        <v>#REF!</v>
      </c>
      <c r="Q71" s="52" t="s">
        <v>634</v>
      </c>
      <c r="R71" s="32">
        <v>150</v>
      </c>
      <c r="S71" s="32" t="s">
        <v>57</v>
      </c>
      <c r="T71" s="37" t="s">
        <v>229</v>
      </c>
      <c r="U71" s="37" t="s">
        <v>635</v>
      </c>
      <c r="V71" s="37" t="s">
        <v>1098</v>
      </c>
      <c r="W71" s="32" t="s">
        <v>176</v>
      </c>
      <c r="X71" s="37" t="s">
        <v>636</v>
      </c>
      <c r="Y71" s="37" t="s">
        <v>637</v>
      </c>
      <c r="Z71" s="32" t="s">
        <v>58</v>
      </c>
      <c r="AA71" s="32" t="s">
        <v>59</v>
      </c>
      <c r="AB71" s="32" t="s">
        <v>76</v>
      </c>
      <c r="AC71" s="32" t="s">
        <v>71</v>
      </c>
      <c r="AD71" s="53" t="s">
        <v>123</v>
      </c>
      <c r="AE71" s="44"/>
      <c r="AF71" s="44"/>
      <c r="AG71" s="32"/>
      <c r="AH71" s="32"/>
      <c r="AI71" s="32" t="s">
        <v>64</v>
      </c>
      <c r="AJ71" s="46" t="str">
        <f t="shared" si="11"/>
        <v/>
      </c>
      <c r="AK71" s="46"/>
      <c r="AL71" s="46"/>
      <c r="AM71" s="46"/>
      <c r="AN71" s="46"/>
      <c r="AO71" s="46"/>
      <c r="AP71" s="46"/>
      <c r="AQ71" s="47" t="e">
        <f ca="1">IF(AND([1]!Email_TaskV2[[#This Row],[Status]]="ON PROGRESS"),TODAY()-[1]!Email_TaskV2[[#This Row],[Tanggal nodin RFS/RFI]],0)</f>
        <v>#REF!</v>
      </c>
      <c r="AR71" s="47" t="e">
        <f ca="1">IF(AND([1]!Email_TaskV2[[#This Row],[Status]]="ON PROGRESS"),IF(TODAY()-[1]!Email_TaskV2[[#This Row],[Start FUT]]&gt;100,"Testing not started yet",TODAY()-[1]!Email_TaskV2[[#This Row],[Start FUT]]),0)</f>
        <v>#REF!</v>
      </c>
      <c r="AS71" s="47" t="e">
        <f>IF([1]!Email_TaskV2[[#This Row],[Aging_Start_Testing]]="Testing not started yet","Testing not started yet",[1]!Email_TaskV2[[#This Row],[Aging]]-[1]!Email_TaskV2[[#This Row],[Aging_Start_Testing]])</f>
        <v>#REF!</v>
      </c>
      <c r="AT71" s="47" t="e">
        <f ca="1">IF(AND([1]!Email_TaskV2[[#This Row],[Status]]="ON PROGRESS",[1]!Email_TaskV2[[#This Row],[Type]]="RFI"),TODAY()-[1]!Email_TaskV2[[#This Row],[Tanggal nodin RFS/RFI]],0)</f>
        <v>#REF!</v>
      </c>
      <c r="AU71" s="47" t="e">
        <f>IF([1]!Email_TaskV2[[#This Row],[Aging]]&gt;7,"Warning","")</f>
        <v>#REF!</v>
      </c>
      <c r="AV71" s="48"/>
      <c r="AW71" s="48"/>
      <c r="AX71" s="48"/>
      <c r="AY71" s="48" t="e">
        <f>IF(AND([1]!Email_TaskV2[[#This Row],[Status]]="ON PROGRESS",[1]!Email_TaskV2[[#This Row],[Type]]="RFS"),"YES","")</f>
        <v>#REF!</v>
      </c>
      <c r="AZ71" s="127" t="e">
        <f>IF(AND([1]!Email_TaskV2[[#This Row],[Status]]="ON PROGRESS",[1]!Email_TaskV2[[#This Row],[Type]]="RFI"),"YES","")</f>
        <v>#REF!</v>
      </c>
      <c r="BA71" s="48" t="e">
        <f>IF([1]!Email_TaskV2[[#This Row],[Nomor Nodin RFS/RFI]]="","",DAY([1]!Email_TaskV2[[#This Row],[Tanggal nodin RFS/RFI]]))</f>
        <v>#REF!</v>
      </c>
      <c r="BB71" s="54" t="e">
        <f>IF([1]!Email_TaskV2[[#This Row],[Nomor Nodin RFS/RFI]]="","",TEXT([1]!Email_TaskV2[[#This Row],[Tanggal nodin RFS/RFI]],"MMM"))</f>
        <v>#REF!</v>
      </c>
      <c r="BC71" s="49" t="e">
        <f>IF([1]!Email_TaskV2[[#This Row],[Nodin BO]]="","No","Yes")</f>
        <v>#REF!</v>
      </c>
      <c r="BD71" s="50" t="e">
        <f>YEAR([1]!Email_TaskV2[[#This Row],[Tanggal nodin RFS/RFI]])</f>
        <v>#REF!</v>
      </c>
      <c r="BE71" s="56" t="e">
        <f>IF([1]!Email_TaskV2[[#This Row],[Month]]="",13,MONTH([1]!Email_TaskV2[[#This Row],[Tanggal nodin RFS/RFI]]))</f>
        <v>#REF!</v>
      </c>
    </row>
    <row r="72" spans="1:57" ht="15" customHeight="1" x14ac:dyDescent="0.3">
      <c r="A72" s="51">
        <v>71</v>
      </c>
      <c r="B72" s="32" t="s">
        <v>638</v>
      </c>
      <c r="C72" s="34">
        <v>44946</v>
      </c>
      <c r="D72" s="52" t="s">
        <v>639</v>
      </c>
      <c r="E72" s="32" t="s">
        <v>55</v>
      </c>
      <c r="F72" s="32" t="s">
        <v>90</v>
      </c>
      <c r="G72" s="35">
        <v>44950</v>
      </c>
      <c r="H72" s="35">
        <v>44959</v>
      </c>
      <c r="I72" s="32" t="s">
        <v>640</v>
      </c>
      <c r="J72" s="35">
        <v>44959</v>
      </c>
      <c r="K72" s="37" t="s">
        <v>641</v>
      </c>
      <c r="L72" s="39">
        <f t="shared" si="12"/>
        <v>13</v>
      </c>
      <c r="M72" s="39">
        <f t="shared" si="13"/>
        <v>9</v>
      </c>
      <c r="N72" s="40" t="s">
        <v>111</v>
      </c>
      <c r="O72" s="40" t="s">
        <v>112</v>
      </c>
      <c r="P72" s="40" t="e">
        <f>VLOOKUP([1]!Email_TaskV2[[#This Row],[PIC Dev]],[1]Organization!C:D,2,FALSE)</f>
        <v>#REF!</v>
      </c>
      <c r="Q72" s="52" t="s">
        <v>642</v>
      </c>
      <c r="R72" s="32">
        <v>98</v>
      </c>
      <c r="S72" s="32" t="s">
        <v>57</v>
      </c>
      <c r="T72" s="32" t="s">
        <v>230</v>
      </c>
      <c r="U72" s="32" t="s">
        <v>231</v>
      </c>
      <c r="V72" s="41">
        <v>44911</v>
      </c>
      <c r="W72" s="32" t="s">
        <v>113</v>
      </c>
      <c r="X72" s="32" t="s">
        <v>160</v>
      </c>
      <c r="Y72" s="32" t="s">
        <v>161</v>
      </c>
      <c r="Z72" s="32" t="s">
        <v>58</v>
      </c>
      <c r="AA72" s="32" t="s">
        <v>59</v>
      </c>
      <c r="AB72" s="32" t="s">
        <v>113</v>
      </c>
      <c r="AC72" s="32" t="s">
        <v>71</v>
      </c>
      <c r="AD72" s="53" t="s">
        <v>95</v>
      </c>
      <c r="AE72" s="44" t="s">
        <v>129</v>
      </c>
      <c r="AF72" s="44"/>
      <c r="AG72" s="32"/>
      <c r="AH72" s="32"/>
      <c r="AI72" s="32" t="s">
        <v>62</v>
      </c>
      <c r="AJ72" s="46" t="str">
        <f t="shared" si="11"/>
        <v>(FUT Simulator)</v>
      </c>
      <c r="AK72" s="46"/>
      <c r="AL72" s="46"/>
      <c r="AM72" s="46">
        <v>3</v>
      </c>
      <c r="AN72" s="46"/>
      <c r="AO72" s="46"/>
      <c r="AP72" s="46"/>
      <c r="AQ72" s="47" t="e">
        <f ca="1">IF(AND([1]!Email_TaskV2[[#This Row],[Status]]="ON PROGRESS"),TODAY()-[1]!Email_TaskV2[[#This Row],[Tanggal nodin RFS/RFI]],0)</f>
        <v>#REF!</v>
      </c>
      <c r="AR72" s="47" t="e">
        <f ca="1">IF(AND([1]!Email_TaskV2[[#This Row],[Status]]="ON PROGRESS"),IF(TODAY()-[1]!Email_TaskV2[[#This Row],[Start FUT]]&gt;100,"Testing not started yet",TODAY()-[1]!Email_TaskV2[[#This Row],[Start FUT]]),0)</f>
        <v>#REF!</v>
      </c>
      <c r="AS72" s="47" t="e">
        <f>IF([1]!Email_TaskV2[[#This Row],[Aging_Start_Testing]]="Testing not started yet","Testing not started yet",[1]!Email_TaskV2[[#This Row],[Aging]]-[1]!Email_TaskV2[[#This Row],[Aging_Start_Testing]])</f>
        <v>#REF!</v>
      </c>
      <c r="AT72" s="47" t="e">
        <f ca="1">IF(AND([1]!Email_TaskV2[[#This Row],[Status]]="ON PROGRESS",[1]!Email_TaskV2[[#This Row],[Type]]="RFI"),TODAY()-[1]!Email_TaskV2[[#This Row],[Tanggal nodin RFS/RFI]],0)</f>
        <v>#REF!</v>
      </c>
      <c r="AU72" s="47" t="e">
        <f>IF([1]!Email_TaskV2[[#This Row],[Aging]]&gt;7,"Warning","")</f>
        <v>#REF!</v>
      </c>
      <c r="AV72" s="48"/>
      <c r="AW72" s="48"/>
      <c r="AX72" s="48"/>
      <c r="AY72" s="48" t="e">
        <f>IF(AND([1]!Email_TaskV2[[#This Row],[Status]]="ON PROGRESS",[1]!Email_TaskV2[[#This Row],[Type]]="RFS"),"YES","")</f>
        <v>#REF!</v>
      </c>
      <c r="AZ72" s="127" t="e">
        <f>IF(AND([1]!Email_TaskV2[[#This Row],[Status]]="ON PROGRESS",[1]!Email_TaskV2[[#This Row],[Type]]="RFI"),"YES","")</f>
        <v>#REF!</v>
      </c>
      <c r="BA72" s="48" t="e">
        <f>IF([1]!Email_TaskV2[[#This Row],[Nomor Nodin RFS/RFI]]="","",DAY([1]!Email_TaskV2[[#This Row],[Tanggal nodin RFS/RFI]]))</f>
        <v>#REF!</v>
      </c>
      <c r="BB72" s="54" t="e">
        <f>IF([1]!Email_TaskV2[[#This Row],[Nomor Nodin RFS/RFI]]="","",TEXT([1]!Email_TaskV2[[#This Row],[Tanggal nodin RFS/RFI]],"MMM"))</f>
        <v>#REF!</v>
      </c>
      <c r="BC72" s="49" t="e">
        <f>IF([1]!Email_TaskV2[[#This Row],[Nodin BO]]="","No","Yes")</f>
        <v>#REF!</v>
      </c>
      <c r="BD72" s="50" t="e">
        <f>YEAR([1]!Email_TaskV2[[#This Row],[Tanggal nodin RFS/RFI]])</f>
        <v>#REF!</v>
      </c>
      <c r="BE72" s="56" t="e">
        <f>IF([1]!Email_TaskV2[[#This Row],[Month]]="",13,MONTH([1]!Email_TaskV2[[#This Row],[Tanggal nodin RFS/RFI]]))</f>
        <v>#REF!</v>
      </c>
    </row>
    <row r="73" spans="1:57" ht="15" customHeight="1" x14ac:dyDescent="0.3">
      <c r="A73" s="51">
        <v>72</v>
      </c>
      <c r="B73" s="32" t="s">
        <v>643</v>
      </c>
      <c r="C73" s="34">
        <v>44946</v>
      </c>
      <c r="D73" s="52" t="s">
        <v>644</v>
      </c>
      <c r="E73" s="32" t="s">
        <v>55</v>
      </c>
      <c r="F73" s="32" t="s">
        <v>78</v>
      </c>
      <c r="G73" s="35">
        <v>44950</v>
      </c>
      <c r="H73" s="35">
        <v>44952</v>
      </c>
      <c r="I73" s="32" t="s">
        <v>645</v>
      </c>
      <c r="J73" s="35">
        <v>44952</v>
      </c>
      <c r="K73" s="32" t="s">
        <v>646</v>
      </c>
      <c r="L73" s="39">
        <f t="shared" si="12"/>
        <v>6</v>
      </c>
      <c r="M73" s="39">
        <f t="shared" si="13"/>
        <v>2</v>
      </c>
      <c r="N73" s="40" t="s">
        <v>111</v>
      </c>
      <c r="O73" s="40" t="s">
        <v>112</v>
      </c>
      <c r="P73" s="40" t="e">
        <f>VLOOKUP([1]!Email_TaskV2[[#This Row],[PIC Dev]],[1]Organization!C:D,2,FALSE)</f>
        <v>#REF!</v>
      </c>
      <c r="Q73" s="40"/>
      <c r="R73" s="32">
        <v>88</v>
      </c>
      <c r="S73" s="32" t="s">
        <v>75</v>
      </c>
      <c r="T73" s="32" t="s">
        <v>130</v>
      </c>
      <c r="U73" s="37" t="s">
        <v>647</v>
      </c>
      <c r="V73" s="41">
        <v>44595</v>
      </c>
      <c r="W73" s="32" t="s">
        <v>113</v>
      </c>
      <c r="X73" s="32" t="s">
        <v>163</v>
      </c>
      <c r="Y73" s="32" t="s">
        <v>164</v>
      </c>
      <c r="Z73" s="32" t="s">
        <v>58</v>
      </c>
      <c r="AA73" s="32" t="s">
        <v>59</v>
      </c>
      <c r="AB73" s="32" t="s">
        <v>113</v>
      </c>
      <c r="AC73" s="32" t="s">
        <v>71</v>
      </c>
      <c r="AD73" s="53" t="s">
        <v>124</v>
      </c>
      <c r="AE73" s="44"/>
      <c r="AF73" s="44"/>
      <c r="AG73" s="32"/>
      <c r="AH73" s="32"/>
      <c r="AI73" s="32" t="s">
        <v>110</v>
      </c>
      <c r="AJ73" s="46" t="str">
        <f t="shared" ref="AJ73:AJ136" si="14">_xlfn.CONCAT(IF(AK73&lt;&gt;"",REPLACE(AK73,1,1,"(Sigos Automation)"),""),IF(AL73&lt;&gt;"",REPLACE(AL73,1,1,"(Prima Automation)"),""),IF(AM73&lt;&gt;"",REPLACE(AM73,1,1,"(FUT Simulator)"),""),IF(AN73&lt;&gt;"",REPLACE(AN73,1,1,"(Postman Simulator)"),""),IF(AO73&lt;&gt;"",REPLACE(AO73,1,1,"(Cetho Automation)"),""),IF(AP73&lt;&gt;"",REPLACE(AP73,1,1,"(Katalon Automation)"),""))</f>
        <v>(Sigos Automation)</v>
      </c>
      <c r="AK73" s="46">
        <v>1</v>
      </c>
      <c r="AL73" s="46"/>
      <c r="AM73" s="46"/>
      <c r="AN73" s="46"/>
      <c r="AO73" s="46"/>
      <c r="AP73" s="46"/>
      <c r="AQ73" s="47" t="e">
        <f ca="1">IF(AND([1]!Email_TaskV2[[#This Row],[Status]]="ON PROGRESS"),TODAY()-[1]!Email_TaskV2[[#This Row],[Tanggal nodin RFS/RFI]],0)</f>
        <v>#REF!</v>
      </c>
      <c r="AR73" s="47" t="e">
        <f ca="1">IF(AND([1]!Email_TaskV2[[#This Row],[Status]]="ON PROGRESS"),IF(TODAY()-[1]!Email_TaskV2[[#This Row],[Start FUT]]&gt;100,"Testing not started yet",TODAY()-[1]!Email_TaskV2[[#This Row],[Start FUT]]),0)</f>
        <v>#REF!</v>
      </c>
      <c r="AS73" s="47" t="e">
        <f>IF([1]!Email_TaskV2[[#This Row],[Aging_Start_Testing]]="Testing not started yet","Testing not started yet",[1]!Email_TaskV2[[#This Row],[Aging]]-[1]!Email_TaskV2[[#This Row],[Aging_Start_Testing]])</f>
        <v>#REF!</v>
      </c>
      <c r="AT73" s="47" t="e">
        <f ca="1">IF(AND([1]!Email_TaskV2[[#This Row],[Status]]="ON PROGRESS",[1]!Email_TaskV2[[#This Row],[Type]]="RFI"),TODAY()-[1]!Email_TaskV2[[#This Row],[Tanggal nodin RFS/RFI]],0)</f>
        <v>#REF!</v>
      </c>
      <c r="AU73" s="47" t="e">
        <f>IF([1]!Email_TaskV2[[#This Row],[Aging]]&gt;7,"Warning","")</f>
        <v>#REF!</v>
      </c>
      <c r="AV73" s="48"/>
      <c r="AW73" s="48"/>
      <c r="AX73" s="48"/>
      <c r="AY73" s="48" t="e">
        <f>IF(AND([1]!Email_TaskV2[[#This Row],[Status]]="ON PROGRESS",[1]!Email_TaskV2[[#This Row],[Type]]="RFS"),"YES","")</f>
        <v>#REF!</v>
      </c>
      <c r="AZ73" s="127" t="e">
        <f>IF(AND([1]!Email_TaskV2[[#This Row],[Status]]="ON PROGRESS",[1]!Email_TaskV2[[#This Row],[Type]]="RFI"),"YES","")</f>
        <v>#REF!</v>
      </c>
      <c r="BA73" s="48" t="e">
        <f>IF([1]!Email_TaskV2[[#This Row],[Nomor Nodin RFS/RFI]]="","",DAY([1]!Email_TaskV2[[#This Row],[Tanggal nodin RFS/RFI]]))</f>
        <v>#REF!</v>
      </c>
      <c r="BB73" s="54" t="e">
        <f>IF([1]!Email_TaskV2[[#This Row],[Nomor Nodin RFS/RFI]]="","",TEXT([1]!Email_TaskV2[[#This Row],[Tanggal nodin RFS/RFI]],"MMM"))</f>
        <v>#REF!</v>
      </c>
      <c r="BC73" s="49" t="e">
        <f>IF([1]!Email_TaskV2[[#This Row],[Nodin BO]]="","No","Yes")</f>
        <v>#REF!</v>
      </c>
      <c r="BD73" s="50" t="e">
        <f>YEAR([1]!Email_TaskV2[[#This Row],[Tanggal nodin RFS/RFI]])</f>
        <v>#REF!</v>
      </c>
      <c r="BE73" s="56" t="e">
        <f>IF([1]!Email_TaskV2[[#This Row],[Month]]="",13,MONTH([1]!Email_TaskV2[[#This Row],[Tanggal nodin RFS/RFI]]))</f>
        <v>#REF!</v>
      </c>
    </row>
    <row r="74" spans="1:57" ht="15" customHeight="1" x14ac:dyDescent="0.3">
      <c r="A74" s="51">
        <v>73</v>
      </c>
      <c r="B74" s="32" t="s">
        <v>648</v>
      </c>
      <c r="C74" s="34">
        <v>44946</v>
      </c>
      <c r="D74" s="52" t="s">
        <v>144</v>
      </c>
      <c r="E74" s="32" t="s">
        <v>55</v>
      </c>
      <c r="F74" s="32" t="s">
        <v>90</v>
      </c>
      <c r="G74" s="35">
        <v>44946</v>
      </c>
      <c r="H74" s="35">
        <v>44960</v>
      </c>
      <c r="I74" s="32" t="s">
        <v>649</v>
      </c>
      <c r="J74" s="35">
        <v>44960</v>
      </c>
      <c r="K74" s="37" t="s">
        <v>650</v>
      </c>
      <c r="L74" s="39">
        <f t="shared" si="12"/>
        <v>14</v>
      </c>
      <c r="M74" s="39">
        <f t="shared" si="13"/>
        <v>14</v>
      </c>
      <c r="N74" s="40" t="s">
        <v>116</v>
      </c>
      <c r="O74" s="40" t="s">
        <v>117</v>
      </c>
      <c r="P74" s="40" t="e">
        <f>VLOOKUP([1]!Email_TaskV2[[#This Row],[PIC Dev]],[1]Organization!C:D,2,FALSE)</f>
        <v>#REF!</v>
      </c>
      <c r="Q74" s="52" t="s">
        <v>651</v>
      </c>
      <c r="R74" s="32">
        <v>199</v>
      </c>
      <c r="S74" s="32" t="s">
        <v>57</v>
      </c>
      <c r="T74" s="32" t="s">
        <v>145</v>
      </c>
      <c r="U74" s="37" t="s">
        <v>243</v>
      </c>
      <c r="V74" s="41">
        <v>44847</v>
      </c>
      <c r="W74" s="32" t="s">
        <v>244</v>
      </c>
      <c r="X74" s="32" t="s">
        <v>245</v>
      </c>
      <c r="Y74" s="32" t="s">
        <v>246</v>
      </c>
      <c r="Z74" s="32" t="s">
        <v>58</v>
      </c>
      <c r="AA74" s="32" t="s">
        <v>59</v>
      </c>
      <c r="AB74" s="32" t="s">
        <v>94</v>
      </c>
      <c r="AC74" s="32" t="s">
        <v>71</v>
      </c>
      <c r="AD74" s="53" t="s">
        <v>123</v>
      </c>
      <c r="AE74" s="44"/>
      <c r="AF74" s="44"/>
      <c r="AG74" s="32"/>
      <c r="AH74" s="32"/>
      <c r="AI74" s="32" t="s">
        <v>62</v>
      </c>
      <c r="AJ74" s="46" t="str">
        <f t="shared" si="14"/>
        <v>(Katalon Automation)</v>
      </c>
      <c r="AK74" s="46"/>
      <c r="AL74" s="46"/>
      <c r="AM74" s="46"/>
      <c r="AN74" s="46"/>
      <c r="AO74" s="46"/>
      <c r="AP74" s="46">
        <v>6</v>
      </c>
      <c r="AQ74" s="47" t="e">
        <f ca="1">IF(AND([1]!Email_TaskV2[[#This Row],[Status]]="ON PROGRESS"),TODAY()-[1]!Email_TaskV2[[#This Row],[Tanggal nodin RFS/RFI]],0)</f>
        <v>#REF!</v>
      </c>
      <c r="AR74" s="47" t="e">
        <f ca="1">IF(AND([1]!Email_TaskV2[[#This Row],[Status]]="ON PROGRESS"),IF(TODAY()-[1]!Email_TaskV2[[#This Row],[Start FUT]]&gt;100,"Testing not started yet",TODAY()-[1]!Email_TaskV2[[#This Row],[Start FUT]]),0)</f>
        <v>#REF!</v>
      </c>
      <c r="AS74" s="47" t="e">
        <f>IF([1]!Email_TaskV2[[#This Row],[Aging_Start_Testing]]="Testing not started yet","Testing not started yet",[1]!Email_TaskV2[[#This Row],[Aging]]-[1]!Email_TaskV2[[#This Row],[Aging_Start_Testing]])</f>
        <v>#REF!</v>
      </c>
      <c r="AT74" s="47" t="e">
        <f ca="1">IF(AND([1]!Email_TaskV2[[#This Row],[Status]]="ON PROGRESS",[1]!Email_TaskV2[[#This Row],[Type]]="RFI"),TODAY()-[1]!Email_TaskV2[[#This Row],[Tanggal nodin RFS/RFI]],0)</f>
        <v>#REF!</v>
      </c>
      <c r="AU74" s="47" t="e">
        <f>IF([1]!Email_TaskV2[[#This Row],[Aging]]&gt;7,"Warning","")</f>
        <v>#REF!</v>
      </c>
      <c r="AV74" s="48"/>
      <c r="AW74" s="48"/>
      <c r="AX74" s="48"/>
      <c r="AY74" s="48" t="e">
        <f>IF(AND([1]!Email_TaskV2[[#This Row],[Status]]="ON PROGRESS",[1]!Email_TaskV2[[#This Row],[Type]]="RFS"),"YES","")</f>
        <v>#REF!</v>
      </c>
      <c r="AZ74" s="127" t="e">
        <f>IF(AND([1]!Email_TaskV2[[#This Row],[Status]]="ON PROGRESS",[1]!Email_TaskV2[[#This Row],[Type]]="RFI"),"YES","")</f>
        <v>#REF!</v>
      </c>
      <c r="BA74" s="48" t="e">
        <f>IF([1]!Email_TaskV2[[#This Row],[Nomor Nodin RFS/RFI]]="","",DAY([1]!Email_TaskV2[[#This Row],[Tanggal nodin RFS/RFI]]))</f>
        <v>#REF!</v>
      </c>
      <c r="BB74" s="54" t="e">
        <f>IF([1]!Email_TaskV2[[#This Row],[Nomor Nodin RFS/RFI]]="","",TEXT([1]!Email_TaskV2[[#This Row],[Tanggal nodin RFS/RFI]],"MMM"))</f>
        <v>#REF!</v>
      </c>
      <c r="BC74" s="49" t="e">
        <f>IF([1]!Email_TaskV2[[#This Row],[Nodin BO]]="","No","Yes")</f>
        <v>#REF!</v>
      </c>
      <c r="BD74" s="50" t="e">
        <f>YEAR([1]!Email_TaskV2[[#This Row],[Tanggal nodin RFS/RFI]])</f>
        <v>#REF!</v>
      </c>
      <c r="BE74" s="56" t="e">
        <f>IF([1]!Email_TaskV2[[#This Row],[Month]]="",13,MONTH([1]!Email_TaskV2[[#This Row],[Tanggal nodin RFS/RFI]]))</f>
        <v>#REF!</v>
      </c>
    </row>
    <row r="75" spans="1:57" ht="15" customHeight="1" x14ac:dyDescent="0.3">
      <c r="A75" s="51">
        <v>74</v>
      </c>
      <c r="B75" s="32" t="s">
        <v>652</v>
      </c>
      <c r="C75" s="34">
        <v>44946</v>
      </c>
      <c r="D75" s="40" t="s">
        <v>653</v>
      </c>
      <c r="E75" s="32" t="s">
        <v>55</v>
      </c>
      <c r="F75" s="32" t="s">
        <v>90</v>
      </c>
      <c r="G75" s="36">
        <v>44949</v>
      </c>
      <c r="H75" s="35">
        <v>44965</v>
      </c>
      <c r="I75" s="32" t="s">
        <v>654</v>
      </c>
      <c r="J75" s="36">
        <v>44965</v>
      </c>
      <c r="K75" s="37" t="s">
        <v>655</v>
      </c>
      <c r="L75" s="39">
        <f t="shared" si="12"/>
        <v>19</v>
      </c>
      <c r="M75" s="39">
        <f t="shared" si="13"/>
        <v>16</v>
      </c>
      <c r="N75" s="40" t="s">
        <v>107</v>
      </c>
      <c r="O75" s="40" t="s">
        <v>108</v>
      </c>
      <c r="P75" s="40" t="e">
        <f>VLOOKUP([1]!Email_TaskV2[[#This Row],[PIC Dev]],[1]Organization!C:D,2,FALSE)</f>
        <v>#REF!</v>
      </c>
      <c r="Q75" s="52" t="s">
        <v>1099</v>
      </c>
      <c r="R75" s="32">
        <v>166</v>
      </c>
      <c r="S75" s="32" t="s">
        <v>57</v>
      </c>
      <c r="T75" s="32" t="s">
        <v>656</v>
      </c>
      <c r="U75" s="38" t="s">
        <v>657</v>
      </c>
      <c r="V75" s="33"/>
      <c r="W75" s="33" t="s">
        <v>156</v>
      </c>
      <c r="X75" s="33"/>
      <c r="Y75" s="33"/>
      <c r="Z75" s="32" t="s">
        <v>58</v>
      </c>
      <c r="AA75" s="32" t="s">
        <v>59</v>
      </c>
      <c r="AB75" s="32" t="s">
        <v>70</v>
      </c>
      <c r="AC75" s="32" t="s">
        <v>71</v>
      </c>
      <c r="AD75" s="53" t="s">
        <v>85</v>
      </c>
      <c r="AE75" s="44"/>
      <c r="AF75" s="44"/>
      <c r="AG75" s="32"/>
      <c r="AH75" s="32"/>
      <c r="AI75" s="32" t="s">
        <v>62</v>
      </c>
      <c r="AJ75" s="46" t="str">
        <f t="shared" si="14"/>
        <v>(Katalon Automation)</v>
      </c>
      <c r="AK75" s="46"/>
      <c r="AL75" s="46"/>
      <c r="AM75" s="46"/>
      <c r="AN75" s="46"/>
      <c r="AO75" s="46"/>
      <c r="AP75" s="46">
        <v>6</v>
      </c>
      <c r="AQ75" s="47" t="e">
        <f ca="1">IF(AND([1]!Email_TaskV2[[#This Row],[Status]]="ON PROGRESS"),TODAY()-[1]!Email_TaskV2[[#This Row],[Tanggal nodin RFS/RFI]],0)</f>
        <v>#REF!</v>
      </c>
      <c r="AR75" s="47" t="e">
        <f ca="1">IF(AND([1]!Email_TaskV2[[#This Row],[Status]]="ON PROGRESS"),IF(TODAY()-[1]!Email_TaskV2[[#This Row],[Start FUT]]&gt;100,"Testing not started yet",TODAY()-[1]!Email_TaskV2[[#This Row],[Start FUT]]),0)</f>
        <v>#REF!</v>
      </c>
      <c r="AS75" s="47" t="e">
        <f>IF([1]!Email_TaskV2[[#This Row],[Aging_Start_Testing]]="Testing not started yet","Testing not started yet",[1]!Email_TaskV2[[#This Row],[Aging]]-[1]!Email_TaskV2[[#This Row],[Aging_Start_Testing]])</f>
        <v>#REF!</v>
      </c>
      <c r="AT75" s="47" t="e">
        <f ca="1">IF(AND([1]!Email_TaskV2[[#This Row],[Status]]="ON PROGRESS",[1]!Email_TaskV2[[#This Row],[Type]]="RFI"),TODAY()-[1]!Email_TaskV2[[#This Row],[Tanggal nodin RFS/RFI]],0)</f>
        <v>#REF!</v>
      </c>
      <c r="AU75" s="47" t="e">
        <f>IF([1]!Email_TaskV2[[#This Row],[Aging]]&gt;7,"Warning","")</f>
        <v>#REF!</v>
      </c>
      <c r="AV75" s="48"/>
      <c r="AW75" s="48"/>
      <c r="AX75" s="48"/>
      <c r="AY75" s="48" t="e">
        <f>IF(AND([1]!Email_TaskV2[[#This Row],[Status]]="ON PROGRESS",[1]!Email_TaskV2[[#This Row],[Type]]="RFS"),"YES","")</f>
        <v>#REF!</v>
      </c>
      <c r="AZ75" s="127" t="e">
        <f>IF(AND([1]!Email_TaskV2[[#This Row],[Status]]="ON PROGRESS",[1]!Email_TaskV2[[#This Row],[Type]]="RFI"),"YES","")</f>
        <v>#REF!</v>
      </c>
      <c r="BA75" s="48" t="e">
        <f>IF([1]!Email_TaskV2[[#This Row],[Nomor Nodin RFS/RFI]]="","",DAY([1]!Email_TaskV2[[#This Row],[Tanggal nodin RFS/RFI]]))</f>
        <v>#REF!</v>
      </c>
      <c r="BB75" s="54" t="e">
        <f>IF([1]!Email_TaskV2[[#This Row],[Nomor Nodin RFS/RFI]]="","",TEXT([1]!Email_TaskV2[[#This Row],[Tanggal nodin RFS/RFI]],"MMM"))</f>
        <v>#REF!</v>
      </c>
      <c r="BC75" s="49" t="e">
        <f>IF([1]!Email_TaskV2[[#This Row],[Nodin BO]]="","No","Yes")</f>
        <v>#REF!</v>
      </c>
      <c r="BD75" s="50" t="e">
        <f>YEAR([1]!Email_TaskV2[[#This Row],[Tanggal nodin RFS/RFI]])</f>
        <v>#REF!</v>
      </c>
      <c r="BE75" s="56" t="e">
        <f>IF([1]!Email_TaskV2[[#This Row],[Month]]="",13,MONTH([1]!Email_TaskV2[[#This Row],[Tanggal nodin RFS/RFI]]))</f>
        <v>#REF!</v>
      </c>
    </row>
    <row r="76" spans="1:57" ht="15" customHeight="1" x14ac:dyDescent="0.3">
      <c r="A76" s="51">
        <v>75</v>
      </c>
      <c r="B76" s="39" t="s">
        <v>658</v>
      </c>
      <c r="C76" s="114">
        <v>44946</v>
      </c>
      <c r="D76" s="58" t="s">
        <v>659</v>
      </c>
      <c r="E76" s="39" t="s">
        <v>55</v>
      </c>
      <c r="F76" s="32" t="s">
        <v>90</v>
      </c>
      <c r="G76" s="36">
        <v>44949</v>
      </c>
      <c r="H76" s="35">
        <v>44965</v>
      </c>
      <c r="I76" s="39" t="s">
        <v>660</v>
      </c>
      <c r="J76" s="36">
        <v>44965</v>
      </c>
      <c r="K76" s="37" t="s">
        <v>661</v>
      </c>
      <c r="L76" s="39">
        <f t="shared" si="12"/>
        <v>19</v>
      </c>
      <c r="M76" s="39">
        <f t="shared" si="13"/>
        <v>16</v>
      </c>
      <c r="N76" s="40" t="s">
        <v>107</v>
      </c>
      <c r="O76" s="40" t="s">
        <v>108</v>
      </c>
      <c r="P76" s="58" t="e">
        <f>VLOOKUP([1]!Email_TaskV2[[#This Row],[PIC Dev]],[1]Organization!C:D,2,FALSE)</f>
        <v>#REF!</v>
      </c>
      <c r="Q76" s="57" t="s">
        <v>662</v>
      </c>
      <c r="R76" s="39">
        <v>30</v>
      </c>
      <c r="S76" s="39" t="s">
        <v>57</v>
      </c>
      <c r="T76" s="32" t="s">
        <v>656</v>
      </c>
      <c r="U76" s="38" t="s">
        <v>657</v>
      </c>
      <c r="V76" s="33"/>
      <c r="W76" s="33" t="s">
        <v>156</v>
      </c>
      <c r="X76" s="33"/>
      <c r="Y76" s="33"/>
      <c r="Z76" s="32" t="s">
        <v>58</v>
      </c>
      <c r="AA76" s="32" t="s">
        <v>59</v>
      </c>
      <c r="AB76" s="32" t="s">
        <v>94</v>
      </c>
      <c r="AC76" s="32" t="s">
        <v>71</v>
      </c>
      <c r="AD76" s="53" t="s">
        <v>72</v>
      </c>
      <c r="AE76" s="59"/>
      <c r="AF76" s="59"/>
      <c r="AG76" s="39"/>
      <c r="AH76" s="39"/>
      <c r="AI76" s="32" t="s">
        <v>62</v>
      </c>
      <c r="AJ76" s="46" t="str">
        <f t="shared" si="14"/>
        <v>(Katalon Automation)</v>
      </c>
      <c r="AK76" s="46"/>
      <c r="AL76" s="46"/>
      <c r="AM76" s="46"/>
      <c r="AN76" s="46"/>
      <c r="AO76" s="46"/>
      <c r="AP76" s="46">
        <v>6</v>
      </c>
      <c r="AQ76" s="47" t="e">
        <f ca="1">IF(AND([1]!Email_TaskV2[[#This Row],[Status]]="ON PROGRESS"),TODAY()-[1]!Email_TaskV2[[#This Row],[Tanggal nodin RFS/RFI]],0)</f>
        <v>#REF!</v>
      </c>
      <c r="AR76" s="47" t="e">
        <f ca="1">IF(AND([1]!Email_TaskV2[[#This Row],[Status]]="ON PROGRESS"),IF(TODAY()-[1]!Email_TaskV2[[#This Row],[Start FUT]]&gt;100,"Testing not started yet",TODAY()-[1]!Email_TaskV2[[#This Row],[Start FUT]]),0)</f>
        <v>#REF!</v>
      </c>
      <c r="AS76" s="47" t="e">
        <f>IF([1]!Email_TaskV2[[#This Row],[Aging_Start_Testing]]="Testing not started yet","Testing not started yet",[1]!Email_TaskV2[[#This Row],[Aging]]-[1]!Email_TaskV2[[#This Row],[Aging_Start_Testing]])</f>
        <v>#REF!</v>
      </c>
      <c r="AT76" s="47" t="e">
        <f ca="1">IF(AND([1]!Email_TaskV2[[#This Row],[Status]]="ON PROGRESS",[1]!Email_TaskV2[[#This Row],[Type]]="RFI"),TODAY()-[1]!Email_TaskV2[[#This Row],[Tanggal nodin RFS/RFI]],0)</f>
        <v>#REF!</v>
      </c>
      <c r="AU76" s="47" t="e">
        <f>IF([1]!Email_TaskV2[[#This Row],[Aging]]&gt;7,"Warning","")</f>
        <v>#REF!</v>
      </c>
      <c r="AV76" s="48"/>
      <c r="AW76" s="48"/>
      <c r="AX76" s="48"/>
      <c r="AY76" s="48" t="e">
        <f>IF(AND([1]!Email_TaskV2[[#This Row],[Status]]="ON PROGRESS",[1]!Email_TaskV2[[#This Row],[Type]]="RFS"),"YES","")</f>
        <v>#REF!</v>
      </c>
      <c r="AZ76" s="127" t="e">
        <f>IF(AND([1]!Email_TaskV2[[#This Row],[Status]]="ON PROGRESS",[1]!Email_TaskV2[[#This Row],[Type]]="RFI"),"YES","")</f>
        <v>#REF!</v>
      </c>
      <c r="BA76" s="48" t="e">
        <f>IF([1]!Email_TaskV2[[#This Row],[Nomor Nodin RFS/RFI]]="","",DAY([1]!Email_TaskV2[[#This Row],[Tanggal nodin RFS/RFI]]))</f>
        <v>#REF!</v>
      </c>
      <c r="BB76" s="54" t="e">
        <f>IF([1]!Email_TaskV2[[#This Row],[Nomor Nodin RFS/RFI]]="","",TEXT([1]!Email_TaskV2[[#This Row],[Tanggal nodin RFS/RFI]],"MMM"))</f>
        <v>#REF!</v>
      </c>
      <c r="BC76" s="49" t="e">
        <f>IF([1]!Email_TaskV2[[#This Row],[Nodin BO]]="","No","Yes")</f>
        <v>#REF!</v>
      </c>
      <c r="BD76" s="50" t="e">
        <f>YEAR([1]!Email_TaskV2[[#This Row],[Tanggal nodin RFS/RFI]])</f>
        <v>#REF!</v>
      </c>
      <c r="BE76" s="56" t="e">
        <f>IF([1]!Email_TaskV2[[#This Row],[Month]]="",13,MONTH([1]!Email_TaskV2[[#This Row],[Tanggal nodin RFS/RFI]]))</f>
        <v>#REF!</v>
      </c>
    </row>
    <row r="77" spans="1:57" ht="15" customHeight="1" x14ac:dyDescent="0.3">
      <c r="A77" s="51">
        <v>76</v>
      </c>
      <c r="B77" s="32" t="s">
        <v>663</v>
      </c>
      <c r="C77" s="34">
        <v>44946</v>
      </c>
      <c r="D77" s="40" t="s">
        <v>664</v>
      </c>
      <c r="E77" s="32" t="s">
        <v>55</v>
      </c>
      <c r="F77" s="32" t="s">
        <v>78</v>
      </c>
      <c r="G77" s="35">
        <v>44946</v>
      </c>
      <c r="H77" s="35">
        <v>44966</v>
      </c>
      <c r="I77" s="32" t="s">
        <v>1100</v>
      </c>
      <c r="J77" s="35">
        <v>44966</v>
      </c>
      <c r="K77" s="38" t="s">
        <v>1101</v>
      </c>
      <c r="L77" s="39">
        <f t="shared" si="12"/>
        <v>20</v>
      </c>
      <c r="M77" s="39">
        <f t="shared" si="13"/>
        <v>20</v>
      </c>
      <c r="N77" s="40" t="s">
        <v>107</v>
      </c>
      <c r="O77" s="40" t="s">
        <v>108</v>
      </c>
      <c r="P77" s="40" t="e">
        <f>VLOOKUP([1]!Email_TaskV2[[#This Row],[PIC Dev]],[1]Organization!C:D,2,FALSE)</f>
        <v>#REF!</v>
      </c>
      <c r="Q77" s="52" t="s">
        <v>1102</v>
      </c>
      <c r="R77" s="32">
        <v>180</v>
      </c>
      <c r="S77" s="32" t="s">
        <v>57</v>
      </c>
      <c r="T77" s="32" t="s">
        <v>656</v>
      </c>
      <c r="U77" s="38" t="s">
        <v>657</v>
      </c>
      <c r="V77" s="33"/>
      <c r="W77" s="33" t="s">
        <v>156</v>
      </c>
      <c r="X77" s="33"/>
      <c r="Y77" s="33"/>
      <c r="Z77" s="32" t="s">
        <v>58</v>
      </c>
      <c r="AA77" s="32" t="s">
        <v>59</v>
      </c>
      <c r="AB77" s="32" t="s">
        <v>70</v>
      </c>
      <c r="AC77" s="32" t="s">
        <v>71</v>
      </c>
      <c r="AD77" s="44" t="s">
        <v>1909</v>
      </c>
      <c r="AE77" s="44"/>
      <c r="AF77" s="44"/>
      <c r="AG77" s="32"/>
      <c r="AH77" s="32"/>
      <c r="AI77" s="32" t="s">
        <v>62</v>
      </c>
      <c r="AJ77" s="46" t="str">
        <f t="shared" si="14"/>
        <v>(Katalon Automation)</v>
      </c>
      <c r="AK77" s="46"/>
      <c r="AL77" s="46"/>
      <c r="AM77" s="46"/>
      <c r="AN77" s="46"/>
      <c r="AO77" s="46"/>
      <c r="AP77" s="46">
        <v>6</v>
      </c>
      <c r="AQ77" s="47" t="e">
        <f ca="1">IF(AND([1]!Email_TaskV2[[#This Row],[Status]]="ON PROGRESS"),TODAY()-[1]!Email_TaskV2[[#This Row],[Tanggal nodin RFS/RFI]],0)</f>
        <v>#REF!</v>
      </c>
      <c r="AR77" s="47" t="e">
        <f ca="1">IF(AND([1]!Email_TaskV2[[#This Row],[Status]]="ON PROGRESS"),IF(TODAY()-[1]!Email_TaskV2[[#This Row],[Start FUT]]&gt;100,"Testing not started yet",TODAY()-[1]!Email_TaskV2[[#This Row],[Start FUT]]),0)</f>
        <v>#REF!</v>
      </c>
      <c r="AS77" s="47" t="e">
        <f>IF([1]!Email_TaskV2[[#This Row],[Aging_Start_Testing]]="Testing not started yet","Testing not started yet",[1]!Email_TaskV2[[#This Row],[Aging]]-[1]!Email_TaskV2[[#This Row],[Aging_Start_Testing]])</f>
        <v>#REF!</v>
      </c>
      <c r="AT77" s="47" t="e">
        <f ca="1">IF(AND([1]!Email_TaskV2[[#This Row],[Status]]="ON PROGRESS",[1]!Email_TaskV2[[#This Row],[Type]]="RFI"),TODAY()-[1]!Email_TaskV2[[#This Row],[Tanggal nodin RFS/RFI]],0)</f>
        <v>#REF!</v>
      </c>
      <c r="AU77" s="47" t="e">
        <f>IF([1]!Email_TaskV2[[#This Row],[Aging]]&gt;7,"Warning","")</f>
        <v>#REF!</v>
      </c>
      <c r="AV77" s="48"/>
      <c r="AW77" s="48"/>
      <c r="AX77" s="48"/>
      <c r="AY77" s="48" t="e">
        <f>IF(AND([1]!Email_TaskV2[[#This Row],[Status]]="ON PROGRESS",[1]!Email_TaskV2[[#This Row],[Type]]="RFS"),"YES","")</f>
        <v>#REF!</v>
      </c>
      <c r="AZ77" s="127" t="e">
        <f>IF(AND([1]!Email_TaskV2[[#This Row],[Status]]="ON PROGRESS",[1]!Email_TaskV2[[#This Row],[Type]]="RFI"),"YES","")</f>
        <v>#REF!</v>
      </c>
      <c r="BA77" s="48" t="e">
        <f>IF([1]!Email_TaskV2[[#This Row],[Nomor Nodin RFS/RFI]]="","",DAY([1]!Email_TaskV2[[#This Row],[Tanggal nodin RFS/RFI]]))</f>
        <v>#REF!</v>
      </c>
      <c r="BB77" s="54" t="e">
        <f>IF([1]!Email_TaskV2[[#This Row],[Nomor Nodin RFS/RFI]]="","",TEXT([1]!Email_TaskV2[[#This Row],[Tanggal nodin RFS/RFI]],"MMM"))</f>
        <v>#REF!</v>
      </c>
      <c r="BC77" s="49" t="e">
        <f>IF([1]!Email_TaskV2[[#This Row],[Nodin BO]]="","No","Yes")</f>
        <v>#REF!</v>
      </c>
      <c r="BD77" s="50" t="e">
        <f>YEAR([1]!Email_TaskV2[[#This Row],[Tanggal nodin RFS/RFI]])</f>
        <v>#REF!</v>
      </c>
      <c r="BE77" s="56" t="e">
        <f>IF([1]!Email_TaskV2[[#This Row],[Month]]="",13,MONTH([1]!Email_TaskV2[[#This Row],[Tanggal nodin RFS/RFI]]))</f>
        <v>#REF!</v>
      </c>
    </row>
    <row r="78" spans="1:57" ht="15" customHeight="1" x14ac:dyDescent="0.3">
      <c r="A78" s="51">
        <v>77</v>
      </c>
      <c r="B78" s="32" t="s">
        <v>665</v>
      </c>
      <c r="C78" s="34">
        <v>44949</v>
      </c>
      <c r="D78" s="52" t="s">
        <v>666</v>
      </c>
      <c r="E78" s="65" t="s">
        <v>79</v>
      </c>
      <c r="F78" s="70" t="s">
        <v>96</v>
      </c>
      <c r="G78" s="36">
        <v>44949</v>
      </c>
      <c r="H78" s="35">
        <v>44950</v>
      </c>
      <c r="I78" s="32"/>
      <c r="J78" s="35"/>
      <c r="K78" s="32"/>
      <c r="L78" s="44"/>
      <c r="M78" s="40"/>
      <c r="N78" s="40" t="s">
        <v>87</v>
      </c>
      <c r="O78" s="40" t="s">
        <v>88</v>
      </c>
      <c r="P78" s="40" t="e">
        <f>VLOOKUP([1]!Email_TaskV2[[#This Row],[PIC Dev]],[1]Organization!C:D,2,FALSE)</f>
        <v>#REF!</v>
      </c>
      <c r="Q78" s="52" t="s">
        <v>667</v>
      </c>
      <c r="R78" s="32"/>
      <c r="S78" s="32" t="s">
        <v>75</v>
      </c>
      <c r="T78" s="32" t="s">
        <v>558</v>
      </c>
      <c r="U78" s="37" t="s">
        <v>559</v>
      </c>
      <c r="V78" s="41">
        <v>44942</v>
      </c>
      <c r="W78" s="32" t="s">
        <v>190</v>
      </c>
      <c r="X78" s="32" t="s">
        <v>159</v>
      </c>
      <c r="Y78" s="32" t="s">
        <v>154</v>
      </c>
      <c r="Z78" s="32" t="s">
        <v>58</v>
      </c>
      <c r="AA78" s="32" t="s">
        <v>59</v>
      </c>
      <c r="AB78" s="32" t="s">
        <v>118</v>
      </c>
      <c r="AC78" s="32" t="s">
        <v>61</v>
      </c>
      <c r="AD78" s="75" t="s">
        <v>89</v>
      </c>
      <c r="AE78" s="44"/>
      <c r="AF78" s="44"/>
      <c r="AG78" s="32"/>
      <c r="AH78" s="32"/>
      <c r="AI78" s="61" t="s">
        <v>64</v>
      </c>
      <c r="AJ78" s="126" t="str">
        <f t="shared" si="14"/>
        <v/>
      </c>
      <c r="AK78" s="46"/>
      <c r="AL78" s="46"/>
      <c r="AM78" s="46"/>
      <c r="AN78" s="46"/>
      <c r="AO78" s="46"/>
      <c r="AP78" s="46"/>
      <c r="AQ78" s="47" t="e">
        <f ca="1">IF(AND([1]!Email_TaskV2[[#This Row],[Status]]="ON PROGRESS"),TODAY()-[1]!Email_TaskV2[[#This Row],[Tanggal nodin RFS/RFI]],0)</f>
        <v>#REF!</v>
      </c>
      <c r="AR78" s="47" t="e">
        <f ca="1">IF(AND([1]!Email_TaskV2[[#This Row],[Status]]="ON PROGRESS"),IF(TODAY()-[1]!Email_TaskV2[[#This Row],[Start FUT]]&gt;100,"Testing not started yet",TODAY()-[1]!Email_TaskV2[[#This Row],[Start FUT]]),0)</f>
        <v>#REF!</v>
      </c>
      <c r="AS78" s="47" t="e">
        <f>IF([1]!Email_TaskV2[[#This Row],[Aging_Start_Testing]]="Testing not started yet","Testing not started yet",[1]!Email_TaskV2[[#This Row],[Aging]]-[1]!Email_TaskV2[[#This Row],[Aging_Start_Testing]])</f>
        <v>#REF!</v>
      </c>
      <c r="AT78" s="47" t="e">
        <f ca="1">IF(AND([1]!Email_TaskV2[[#This Row],[Status]]="ON PROGRESS",[1]!Email_TaskV2[[#This Row],[Type]]="RFI"),TODAY()-[1]!Email_TaskV2[[#This Row],[Tanggal nodin RFS/RFI]],0)</f>
        <v>#REF!</v>
      </c>
      <c r="AU78" s="47" t="e">
        <f>IF([1]!Email_TaskV2[[#This Row],[Aging]]&gt;7,"Warning","")</f>
        <v>#REF!</v>
      </c>
      <c r="AV78" s="48"/>
      <c r="AW78" s="48"/>
      <c r="AX78" s="48"/>
      <c r="AY78" s="48" t="e">
        <f>IF(AND([1]!Email_TaskV2[[#This Row],[Status]]="ON PROGRESS",[1]!Email_TaskV2[[#This Row],[Type]]="RFS"),"YES","")</f>
        <v>#REF!</v>
      </c>
      <c r="AZ78" s="16" t="e">
        <f>IF(AND([1]!Email_TaskV2[[#This Row],[Status]]="ON PROGRESS",[1]!Email_TaskV2[[#This Row],[Type]]="RFI"),"YES","")</f>
        <v>#REF!</v>
      </c>
      <c r="BA78" s="48" t="e">
        <f>IF([1]!Email_TaskV2[[#This Row],[Nomor Nodin RFS/RFI]]="","",DAY([1]!Email_TaskV2[[#This Row],[Tanggal nodin RFS/RFI]]))</f>
        <v>#REF!</v>
      </c>
      <c r="BB78" s="54" t="e">
        <f>IF([1]!Email_TaskV2[[#This Row],[Nomor Nodin RFS/RFI]]="","",TEXT([1]!Email_TaskV2[[#This Row],[Tanggal nodin RFS/RFI]],"MMM"))</f>
        <v>#REF!</v>
      </c>
      <c r="BC78" s="49" t="e">
        <f>IF([1]!Email_TaskV2[[#This Row],[Nodin BO]]="","No","Yes")</f>
        <v>#REF!</v>
      </c>
      <c r="BD78" s="50" t="e">
        <f>YEAR([1]!Email_TaskV2[[#This Row],[Tanggal nodin RFS/RFI]])</f>
        <v>#REF!</v>
      </c>
      <c r="BE78" s="56" t="e">
        <f>IF([1]!Email_TaskV2[[#This Row],[Month]]="",13,MONTH([1]!Email_TaskV2[[#This Row],[Tanggal nodin RFS/RFI]]))</f>
        <v>#REF!</v>
      </c>
    </row>
    <row r="79" spans="1:57" ht="15" customHeight="1" x14ac:dyDescent="0.3">
      <c r="A79" s="51">
        <v>78</v>
      </c>
      <c r="B79" s="32" t="s">
        <v>668</v>
      </c>
      <c r="C79" s="34">
        <v>44949</v>
      </c>
      <c r="D79" s="52" t="s">
        <v>669</v>
      </c>
      <c r="E79" s="32" t="s">
        <v>55</v>
      </c>
      <c r="F79" s="32" t="s">
        <v>90</v>
      </c>
      <c r="G79" s="35">
        <v>44953</v>
      </c>
      <c r="H79" s="35">
        <v>44977</v>
      </c>
      <c r="I79" s="32" t="s">
        <v>1103</v>
      </c>
      <c r="J79" s="35">
        <v>44977</v>
      </c>
      <c r="K79" s="37" t="s">
        <v>1104</v>
      </c>
      <c r="L79" s="39">
        <f t="shared" ref="L79:L92" si="15">H79-C79</f>
        <v>28</v>
      </c>
      <c r="M79" s="39">
        <f t="shared" ref="M79:M92" si="16">J79-G79</f>
        <v>24</v>
      </c>
      <c r="N79" s="40" t="s">
        <v>81</v>
      </c>
      <c r="O79" s="40" t="s">
        <v>82</v>
      </c>
      <c r="P79" s="40" t="e">
        <f>VLOOKUP([1]!Email_TaskV2[[#This Row],[PIC Dev]],[1]Organization!C:D,2,FALSE)</f>
        <v>#REF!</v>
      </c>
      <c r="Q79" s="52" t="s">
        <v>1105</v>
      </c>
      <c r="R79" s="32">
        <v>46</v>
      </c>
      <c r="S79" s="32" t="s">
        <v>57</v>
      </c>
      <c r="T79" s="32" t="s">
        <v>671</v>
      </c>
      <c r="U79" s="37" t="s">
        <v>672</v>
      </c>
      <c r="V79" s="41">
        <v>44938</v>
      </c>
      <c r="W79" s="32" t="s">
        <v>83</v>
      </c>
      <c r="X79" s="32" t="s">
        <v>203</v>
      </c>
      <c r="Y79" s="32" t="s">
        <v>204</v>
      </c>
      <c r="Z79" s="32" t="s">
        <v>58</v>
      </c>
      <c r="AA79" s="32" t="s">
        <v>59</v>
      </c>
      <c r="AB79" s="32" t="s">
        <v>83</v>
      </c>
      <c r="AC79" s="32" t="s">
        <v>71</v>
      </c>
      <c r="AD79" s="53" t="s">
        <v>141</v>
      </c>
      <c r="AE79" s="44"/>
      <c r="AF79" s="44"/>
      <c r="AG79" s="32"/>
      <c r="AH79" s="32"/>
      <c r="AI79" s="32" t="s">
        <v>64</v>
      </c>
      <c r="AJ79" s="46" t="str">
        <f t="shared" si="14"/>
        <v/>
      </c>
      <c r="AK79" s="46"/>
      <c r="AL79" s="46"/>
      <c r="AM79" s="46"/>
      <c r="AN79" s="46"/>
      <c r="AO79" s="46"/>
      <c r="AP79" s="46"/>
      <c r="AQ79" s="47" t="e">
        <f ca="1">IF(AND([1]!Email_TaskV2[[#This Row],[Status]]="ON PROGRESS"),TODAY()-[1]!Email_TaskV2[[#This Row],[Tanggal nodin RFS/RFI]],0)</f>
        <v>#REF!</v>
      </c>
      <c r="AR79" s="47" t="e">
        <f ca="1">IF(AND([1]!Email_TaskV2[[#This Row],[Status]]="ON PROGRESS"),IF(TODAY()-[1]!Email_TaskV2[[#This Row],[Start FUT]]&gt;100,"Testing not started yet",TODAY()-[1]!Email_TaskV2[[#This Row],[Start FUT]]),0)</f>
        <v>#REF!</v>
      </c>
      <c r="AS79" s="47" t="e">
        <f>IF([1]!Email_TaskV2[[#This Row],[Aging_Start_Testing]]="Testing not started yet","Testing not started yet",[1]!Email_TaskV2[[#This Row],[Aging]]-[1]!Email_TaskV2[[#This Row],[Aging_Start_Testing]])</f>
        <v>#REF!</v>
      </c>
      <c r="AT79" s="47" t="e">
        <f ca="1">IF(AND([1]!Email_TaskV2[[#This Row],[Status]]="ON PROGRESS",[1]!Email_TaskV2[[#This Row],[Type]]="RFI"),TODAY()-[1]!Email_TaskV2[[#This Row],[Tanggal nodin RFS/RFI]],0)</f>
        <v>#REF!</v>
      </c>
      <c r="AU79" s="47" t="e">
        <f>IF([1]!Email_TaskV2[[#This Row],[Aging]]&gt;7,"Warning","")</f>
        <v>#REF!</v>
      </c>
      <c r="AV79" s="48"/>
      <c r="AW79" s="48"/>
      <c r="AX79" s="48"/>
      <c r="AY79" s="48" t="e">
        <f>IF(AND([1]!Email_TaskV2[[#This Row],[Status]]="ON PROGRESS",[1]!Email_TaskV2[[#This Row],[Type]]="RFS"),"YES","")</f>
        <v>#REF!</v>
      </c>
      <c r="AZ79" s="16" t="e">
        <f>IF(AND([1]!Email_TaskV2[[#This Row],[Status]]="ON PROGRESS",[1]!Email_TaskV2[[#This Row],[Type]]="RFI"),"YES","")</f>
        <v>#REF!</v>
      </c>
      <c r="BA79" s="48" t="e">
        <f>IF([1]!Email_TaskV2[[#This Row],[Nomor Nodin RFS/RFI]]="","",DAY([1]!Email_TaskV2[[#This Row],[Tanggal nodin RFS/RFI]]))</f>
        <v>#REF!</v>
      </c>
      <c r="BB79" s="54" t="e">
        <f>IF([1]!Email_TaskV2[[#This Row],[Nomor Nodin RFS/RFI]]="","",TEXT([1]!Email_TaskV2[[#This Row],[Tanggal nodin RFS/RFI]],"MMM"))</f>
        <v>#REF!</v>
      </c>
      <c r="BC79" s="49" t="e">
        <f>IF([1]!Email_TaskV2[[#This Row],[Nodin BO]]="","No","Yes")</f>
        <v>#REF!</v>
      </c>
      <c r="BD79" s="50" t="e">
        <f>YEAR([1]!Email_TaskV2[[#This Row],[Tanggal nodin RFS/RFI]])</f>
        <v>#REF!</v>
      </c>
      <c r="BE79" s="56" t="e">
        <f>IF([1]!Email_TaskV2[[#This Row],[Month]]="",13,MONTH([1]!Email_TaskV2[[#This Row],[Tanggal nodin RFS/RFI]]))</f>
        <v>#REF!</v>
      </c>
    </row>
    <row r="80" spans="1:57" ht="15" customHeight="1" x14ac:dyDescent="0.3">
      <c r="A80" s="51">
        <v>79</v>
      </c>
      <c r="B80" s="32" t="s">
        <v>673</v>
      </c>
      <c r="C80" s="34">
        <v>44949</v>
      </c>
      <c r="D80" s="52" t="s">
        <v>674</v>
      </c>
      <c r="E80" s="32" t="s">
        <v>55</v>
      </c>
      <c r="F80" s="32" t="s">
        <v>78</v>
      </c>
      <c r="G80" s="35">
        <v>44951</v>
      </c>
      <c r="H80" s="35">
        <v>44952</v>
      </c>
      <c r="I80" s="32" t="s">
        <v>675</v>
      </c>
      <c r="J80" s="35">
        <v>44952</v>
      </c>
      <c r="K80" s="37" t="s">
        <v>676</v>
      </c>
      <c r="L80" s="39">
        <f t="shared" si="15"/>
        <v>3</v>
      </c>
      <c r="M80" s="39">
        <f t="shared" si="16"/>
        <v>1</v>
      </c>
      <c r="N80" s="40" t="s">
        <v>73</v>
      </c>
      <c r="O80" s="40" t="s">
        <v>74</v>
      </c>
      <c r="P80" s="40" t="e">
        <f>VLOOKUP([1]!Email_TaskV2[[#This Row],[PIC Dev]],[1]Organization!C:D,2,FALSE)</f>
        <v>#REF!</v>
      </c>
      <c r="Q80" s="40"/>
      <c r="R80" s="32">
        <v>54</v>
      </c>
      <c r="S80" s="32" t="s">
        <v>75</v>
      </c>
      <c r="T80" s="32"/>
      <c r="U80" s="32"/>
      <c r="V80" s="32"/>
      <c r="W80" s="32" t="s">
        <v>176</v>
      </c>
      <c r="X80" s="32"/>
      <c r="Y80" s="32"/>
      <c r="Z80" s="32" t="s">
        <v>58</v>
      </c>
      <c r="AA80" s="32" t="s">
        <v>59</v>
      </c>
      <c r="AB80" s="32" t="s">
        <v>76</v>
      </c>
      <c r="AC80" s="32" t="s">
        <v>71</v>
      </c>
      <c r="AD80" s="53" t="s">
        <v>93</v>
      </c>
      <c r="AE80" s="44"/>
      <c r="AF80" s="44"/>
      <c r="AG80" s="32"/>
      <c r="AH80" s="32"/>
      <c r="AI80" s="32" t="s">
        <v>110</v>
      </c>
      <c r="AJ80" s="46" t="str">
        <f t="shared" si="14"/>
        <v>(Sigos Automation)</v>
      </c>
      <c r="AK80" s="46">
        <v>1</v>
      </c>
      <c r="AL80" s="46"/>
      <c r="AM80" s="46"/>
      <c r="AN80" s="46"/>
      <c r="AO80" s="46"/>
      <c r="AP80" s="46"/>
      <c r="AQ80" s="47" t="e">
        <f ca="1">IF(AND([1]!Email_TaskV2[[#This Row],[Status]]="ON PROGRESS"),TODAY()-[1]!Email_TaskV2[[#This Row],[Tanggal nodin RFS/RFI]],0)</f>
        <v>#REF!</v>
      </c>
      <c r="AR80" s="47" t="e">
        <f ca="1">IF(AND([1]!Email_TaskV2[[#This Row],[Status]]="ON PROGRESS"),IF(TODAY()-[1]!Email_TaskV2[[#This Row],[Start FUT]]&gt;100,"Testing not started yet",TODAY()-[1]!Email_TaskV2[[#This Row],[Start FUT]]),0)</f>
        <v>#REF!</v>
      </c>
      <c r="AS80" s="47" t="e">
        <f>IF([1]!Email_TaskV2[[#This Row],[Aging_Start_Testing]]="Testing not started yet","Testing not started yet",[1]!Email_TaskV2[[#This Row],[Aging]]-[1]!Email_TaskV2[[#This Row],[Aging_Start_Testing]])</f>
        <v>#REF!</v>
      </c>
      <c r="AT80" s="47" t="e">
        <f ca="1">IF(AND([1]!Email_TaskV2[[#This Row],[Status]]="ON PROGRESS",[1]!Email_TaskV2[[#This Row],[Type]]="RFI"),TODAY()-[1]!Email_TaskV2[[#This Row],[Tanggal nodin RFS/RFI]],0)</f>
        <v>#REF!</v>
      </c>
      <c r="AU80" s="47" t="e">
        <f>IF([1]!Email_TaskV2[[#This Row],[Aging]]&gt;7,"Warning","")</f>
        <v>#REF!</v>
      </c>
      <c r="AV80" s="48"/>
      <c r="AW80" s="48"/>
      <c r="AX80" s="48"/>
      <c r="AY80" s="48" t="e">
        <f>IF(AND([1]!Email_TaskV2[[#This Row],[Status]]="ON PROGRESS",[1]!Email_TaskV2[[#This Row],[Type]]="RFS"),"YES","")</f>
        <v>#REF!</v>
      </c>
      <c r="AZ80" s="16" t="e">
        <f>IF(AND([1]!Email_TaskV2[[#This Row],[Status]]="ON PROGRESS",[1]!Email_TaskV2[[#This Row],[Type]]="RFI"),"YES","")</f>
        <v>#REF!</v>
      </c>
      <c r="BA80" s="48" t="e">
        <f>IF([1]!Email_TaskV2[[#This Row],[Nomor Nodin RFS/RFI]]="","",DAY([1]!Email_TaskV2[[#This Row],[Tanggal nodin RFS/RFI]]))</f>
        <v>#REF!</v>
      </c>
      <c r="BB80" s="54" t="e">
        <f>IF([1]!Email_TaskV2[[#This Row],[Nomor Nodin RFS/RFI]]="","",TEXT([1]!Email_TaskV2[[#This Row],[Tanggal nodin RFS/RFI]],"MMM"))</f>
        <v>#REF!</v>
      </c>
      <c r="BC80" s="49" t="e">
        <f>IF([1]!Email_TaskV2[[#This Row],[Nodin BO]]="","No","Yes")</f>
        <v>#REF!</v>
      </c>
      <c r="BD80" s="50" t="e">
        <f>YEAR([1]!Email_TaskV2[[#This Row],[Tanggal nodin RFS/RFI]])</f>
        <v>#REF!</v>
      </c>
      <c r="BE80" s="56" t="e">
        <f>IF([1]!Email_TaskV2[[#This Row],[Month]]="",13,MONTH([1]!Email_TaskV2[[#This Row],[Tanggal nodin RFS/RFI]]))</f>
        <v>#REF!</v>
      </c>
    </row>
    <row r="81" spans="1:57" ht="15" customHeight="1" x14ac:dyDescent="0.3">
      <c r="A81" s="51">
        <v>80</v>
      </c>
      <c r="B81" s="32" t="s">
        <v>677</v>
      </c>
      <c r="C81" s="34">
        <v>44950</v>
      </c>
      <c r="D81" s="40" t="s">
        <v>678</v>
      </c>
      <c r="E81" s="32" t="s">
        <v>55</v>
      </c>
      <c r="F81" s="32" t="s">
        <v>90</v>
      </c>
      <c r="G81" s="35">
        <v>44951</v>
      </c>
      <c r="H81" s="35">
        <v>44952</v>
      </c>
      <c r="I81" s="32" t="s">
        <v>679</v>
      </c>
      <c r="J81" s="35">
        <v>44952</v>
      </c>
      <c r="K81" s="37" t="s">
        <v>680</v>
      </c>
      <c r="L81" s="39">
        <f t="shared" si="15"/>
        <v>2</v>
      </c>
      <c r="M81" s="39">
        <f t="shared" si="16"/>
        <v>1</v>
      </c>
      <c r="N81" s="53" t="s">
        <v>99</v>
      </c>
      <c r="O81" s="40" t="s">
        <v>100</v>
      </c>
      <c r="P81" s="40" t="e">
        <f>VLOOKUP([1]!Email_TaskV2[[#This Row],[PIC Dev]],[1]Organization!C:D,2,FALSE)</f>
        <v>#REF!</v>
      </c>
      <c r="Q81" s="52" t="s">
        <v>681</v>
      </c>
      <c r="R81" s="32">
        <v>15</v>
      </c>
      <c r="S81" s="32" t="s">
        <v>57</v>
      </c>
      <c r="T81" s="32" t="s">
        <v>682</v>
      </c>
      <c r="U81" s="32" t="s">
        <v>683</v>
      </c>
      <c r="V81" s="41">
        <v>44924</v>
      </c>
      <c r="W81" s="32" t="s">
        <v>166</v>
      </c>
      <c r="X81" s="32" t="s">
        <v>172</v>
      </c>
      <c r="Y81" s="32" t="s">
        <v>173</v>
      </c>
      <c r="Z81" s="32" t="s">
        <v>58</v>
      </c>
      <c r="AA81" s="32" t="s">
        <v>59</v>
      </c>
      <c r="AB81" s="32" t="s">
        <v>60</v>
      </c>
      <c r="AC81" s="43" t="s">
        <v>84</v>
      </c>
      <c r="AD81" s="53" t="s">
        <v>72</v>
      </c>
      <c r="AE81" s="44"/>
      <c r="AF81" s="44"/>
      <c r="AG81" s="32"/>
      <c r="AH81" s="32"/>
      <c r="AI81" s="32" t="s">
        <v>64</v>
      </c>
      <c r="AJ81" s="46" t="str">
        <f t="shared" si="14"/>
        <v/>
      </c>
      <c r="AK81" s="46"/>
      <c r="AL81" s="46"/>
      <c r="AM81" s="46"/>
      <c r="AN81" s="46"/>
      <c r="AO81" s="46"/>
      <c r="AP81" s="46"/>
      <c r="AQ81" s="47" t="e">
        <f ca="1">IF(AND([1]!Email_TaskV2[[#This Row],[Status]]="ON PROGRESS"),TODAY()-[1]!Email_TaskV2[[#This Row],[Tanggal nodin RFS/RFI]],0)</f>
        <v>#REF!</v>
      </c>
      <c r="AR81" s="47" t="e">
        <f ca="1">IF(AND([1]!Email_TaskV2[[#This Row],[Status]]="ON PROGRESS"),IF(TODAY()-[1]!Email_TaskV2[[#This Row],[Start FUT]]&gt;100,"Testing not started yet",TODAY()-[1]!Email_TaskV2[[#This Row],[Start FUT]]),0)</f>
        <v>#REF!</v>
      </c>
      <c r="AS81" s="47" t="e">
        <f>IF([1]!Email_TaskV2[[#This Row],[Aging_Start_Testing]]="Testing not started yet","Testing not started yet",[1]!Email_TaskV2[[#This Row],[Aging]]-[1]!Email_TaskV2[[#This Row],[Aging_Start_Testing]])</f>
        <v>#REF!</v>
      </c>
      <c r="AT81" s="47" t="e">
        <f ca="1">IF(AND([1]!Email_TaskV2[[#This Row],[Status]]="ON PROGRESS",[1]!Email_TaskV2[[#This Row],[Type]]="RFI"),TODAY()-[1]!Email_TaskV2[[#This Row],[Tanggal nodin RFS/RFI]],0)</f>
        <v>#REF!</v>
      </c>
      <c r="AU81" s="47" t="e">
        <f>IF([1]!Email_TaskV2[[#This Row],[Aging]]&gt;7,"Warning","")</f>
        <v>#REF!</v>
      </c>
      <c r="AV81" s="48"/>
      <c r="AW81" s="48"/>
      <c r="AX81" s="48"/>
      <c r="AY81" s="48" t="e">
        <f>IF(AND([1]!Email_TaskV2[[#This Row],[Status]]="ON PROGRESS",[1]!Email_TaskV2[[#This Row],[Type]]="RFS"),"YES","")</f>
        <v>#REF!</v>
      </c>
      <c r="AZ81" s="16" t="e">
        <f>IF(AND([1]!Email_TaskV2[[#This Row],[Status]]="ON PROGRESS",[1]!Email_TaskV2[[#This Row],[Type]]="RFI"),"YES","")</f>
        <v>#REF!</v>
      </c>
      <c r="BA81" s="48" t="e">
        <f>IF([1]!Email_TaskV2[[#This Row],[Nomor Nodin RFS/RFI]]="","",DAY([1]!Email_TaskV2[[#This Row],[Tanggal nodin RFS/RFI]]))</f>
        <v>#REF!</v>
      </c>
      <c r="BB81" s="54" t="e">
        <f>IF([1]!Email_TaskV2[[#This Row],[Nomor Nodin RFS/RFI]]="","",TEXT([1]!Email_TaskV2[[#This Row],[Tanggal nodin RFS/RFI]],"MMM"))</f>
        <v>#REF!</v>
      </c>
      <c r="BC81" s="49" t="e">
        <f>IF([1]!Email_TaskV2[[#This Row],[Nodin BO]]="","No","Yes")</f>
        <v>#REF!</v>
      </c>
      <c r="BD81" s="50" t="e">
        <f>YEAR([1]!Email_TaskV2[[#This Row],[Tanggal nodin RFS/RFI]])</f>
        <v>#REF!</v>
      </c>
      <c r="BE81" s="56" t="e">
        <f>IF([1]!Email_TaskV2[[#This Row],[Month]]="",13,MONTH([1]!Email_TaskV2[[#This Row],[Tanggal nodin RFS/RFI]]))</f>
        <v>#REF!</v>
      </c>
    </row>
    <row r="82" spans="1:57" ht="15" customHeight="1" x14ac:dyDescent="0.3">
      <c r="A82" s="51">
        <v>81</v>
      </c>
      <c r="B82" s="32" t="s">
        <v>684</v>
      </c>
      <c r="C82" s="34">
        <v>44951</v>
      </c>
      <c r="D82" s="60" t="s">
        <v>685</v>
      </c>
      <c r="E82" s="32" t="s">
        <v>55</v>
      </c>
      <c r="F82" s="32" t="s">
        <v>78</v>
      </c>
      <c r="G82" s="35">
        <v>44953</v>
      </c>
      <c r="H82" s="35">
        <v>44956</v>
      </c>
      <c r="I82" s="32" t="s">
        <v>686</v>
      </c>
      <c r="J82" s="35">
        <v>44957</v>
      </c>
      <c r="K82" s="37" t="s">
        <v>687</v>
      </c>
      <c r="L82" s="39">
        <f t="shared" si="15"/>
        <v>5</v>
      </c>
      <c r="M82" s="39">
        <f t="shared" si="16"/>
        <v>4</v>
      </c>
      <c r="N82" s="40" t="s">
        <v>87</v>
      </c>
      <c r="O82" s="40" t="s">
        <v>88</v>
      </c>
      <c r="P82" s="40" t="e">
        <f>VLOOKUP([1]!Email_TaskV2[[#This Row],[PIC Dev]],[1]Organization!C:D,2,FALSE)</f>
        <v>#REF!</v>
      </c>
      <c r="Q82" s="40"/>
      <c r="R82" s="32">
        <v>115</v>
      </c>
      <c r="S82" s="32" t="s">
        <v>75</v>
      </c>
      <c r="T82" s="37" t="s">
        <v>688</v>
      </c>
      <c r="U82" s="37" t="s">
        <v>689</v>
      </c>
      <c r="V82" s="37" t="s">
        <v>1106</v>
      </c>
      <c r="W82" s="32" t="s">
        <v>190</v>
      </c>
      <c r="X82" s="32" t="s">
        <v>159</v>
      </c>
      <c r="Y82" s="32" t="s">
        <v>154</v>
      </c>
      <c r="Z82" s="32" t="s">
        <v>58</v>
      </c>
      <c r="AA82" s="32" t="s">
        <v>59</v>
      </c>
      <c r="AB82" s="32" t="s">
        <v>60</v>
      </c>
      <c r="AC82" s="32" t="s">
        <v>61</v>
      </c>
      <c r="AD82" s="53" t="s">
        <v>93</v>
      </c>
      <c r="AE82" s="44"/>
      <c r="AF82" s="44"/>
      <c r="AG82" s="32"/>
      <c r="AH82" s="32"/>
      <c r="AI82" s="32" t="s">
        <v>110</v>
      </c>
      <c r="AJ82" s="46" t="str">
        <f t="shared" si="14"/>
        <v>(Sigos Automation)</v>
      </c>
      <c r="AK82" s="46">
        <v>1</v>
      </c>
      <c r="AL82" s="46"/>
      <c r="AM82" s="46"/>
      <c r="AN82" s="46"/>
      <c r="AO82" s="46"/>
      <c r="AP82" s="46"/>
      <c r="AQ82" s="47" t="e">
        <f ca="1">IF(AND([1]!Email_TaskV2[[#This Row],[Status]]="ON PROGRESS"),TODAY()-[1]!Email_TaskV2[[#This Row],[Tanggal nodin RFS/RFI]],0)</f>
        <v>#REF!</v>
      </c>
      <c r="AR82" s="47" t="e">
        <f ca="1">IF(AND([1]!Email_TaskV2[[#This Row],[Status]]="ON PROGRESS"),IF(TODAY()-[1]!Email_TaskV2[[#This Row],[Start FUT]]&gt;100,"Testing not started yet",TODAY()-[1]!Email_TaskV2[[#This Row],[Start FUT]]),0)</f>
        <v>#REF!</v>
      </c>
      <c r="AS82" s="47" t="e">
        <f>IF([1]!Email_TaskV2[[#This Row],[Aging_Start_Testing]]="Testing not started yet","Testing not started yet",[1]!Email_TaskV2[[#This Row],[Aging]]-[1]!Email_TaskV2[[#This Row],[Aging_Start_Testing]])</f>
        <v>#REF!</v>
      </c>
      <c r="AT82" s="47" t="e">
        <f ca="1">IF(AND([1]!Email_TaskV2[[#This Row],[Status]]="ON PROGRESS",[1]!Email_TaskV2[[#This Row],[Type]]="RFI"),TODAY()-[1]!Email_TaskV2[[#This Row],[Tanggal nodin RFS/RFI]],0)</f>
        <v>#REF!</v>
      </c>
      <c r="AU82" s="47" t="e">
        <f>IF([1]!Email_TaskV2[[#This Row],[Aging]]&gt;7,"Warning","")</f>
        <v>#REF!</v>
      </c>
      <c r="AV82" s="48"/>
      <c r="AW82" s="48"/>
      <c r="AX82" s="48"/>
      <c r="AY82" s="48" t="e">
        <f>IF(AND([1]!Email_TaskV2[[#This Row],[Status]]="ON PROGRESS",[1]!Email_TaskV2[[#This Row],[Type]]="RFS"),"YES","")</f>
        <v>#REF!</v>
      </c>
      <c r="AZ82" s="16" t="e">
        <f>IF(AND([1]!Email_TaskV2[[#This Row],[Status]]="ON PROGRESS",[1]!Email_TaskV2[[#This Row],[Type]]="RFI"),"YES","")</f>
        <v>#REF!</v>
      </c>
      <c r="BA82" s="48" t="e">
        <f>IF([1]!Email_TaskV2[[#This Row],[Nomor Nodin RFS/RFI]]="","",DAY([1]!Email_TaskV2[[#This Row],[Tanggal nodin RFS/RFI]]))</f>
        <v>#REF!</v>
      </c>
      <c r="BB82" s="54" t="e">
        <f>IF([1]!Email_TaskV2[[#This Row],[Nomor Nodin RFS/RFI]]="","",TEXT([1]!Email_TaskV2[[#This Row],[Tanggal nodin RFS/RFI]],"MMM"))</f>
        <v>#REF!</v>
      </c>
      <c r="BC82" s="49" t="e">
        <f>IF([1]!Email_TaskV2[[#This Row],[Nodin BO]]="","No","Yes")</f>
        <v>#REF!</v>
      </c>
      <c r="BD82" s="50" t="e">
        <f>YEAR([1]!Email_TaskV2[[#This Row],[Tanggal nodin RFS/RFI]])</f>
        <v>#REF!</v>
      </c>
      <c r="BE82" s="56" t="e">
        <f>IF([1]!Email_TaskV2[[#This Row],[Month]]="",13,MONTH([1]!Email_TaskV2[[#This Row],[Tanggal nodin RFS/RFI]]))</f>
        <v>#REF!</v>
      </c>
    </row>
    <row r="83" spans="1:57" ht="15" customHeight="1" x14ac:dyDescent="0.3">
      <c r="A83" s="51">
        <v>82</v>
      </c>
      <c r="B83" s="32" t="s">
        <v>690</v>
      </c>
      <c r="C83" s="34">
        <v>44951</v>
      </c>
      <c r="D83" s="40" t="s">
        <v>691</v>
      </c>
      <c r="E83" s="32" t="s">
        <v>55</v>
      </c>
      <c r="F83" s="32" t="s">
        <v>90</v>
      </c>
      <c r="G83" s="35">
        <v>44953</v>
      </c>
      <c r="H83" s="35">
        <v>44953</v>
      </c>
      <c r="I83" s="32" t="s">
        <v>692</v>
      </c>
      <c r="J83" s="35">
        <v>44953</v>
      </c>
      <c r="K83" s="37" t="s">
        <v>693</v>
      </c>
      <c r="L83" s="39">
        <f t="shared" si="15"/>
        <v>2</v>
      </c>
      <c r="M83" s="39">
        <f t="shared" si="16"/>
        <v>0</v>
      </c>
      <c r="N83" s="53" t="s">
        <v>99</v>
      </c>
      <c r="O83" s="40" t="s">
        <v>100</v>
      </c>
      <c r="P83" s="40" t="e">
        <f>VLOOKUP([1]!Email_TaskV2[[#This Row],[PIC Dev]],[1]Organization!C:D,2,FALSE)</f>
        <v>#REF!</v>
      </c>
      <c r="Q83" s="52" t="s">
        <v>694</v>
      </c>
      <c r="R83" s="32">
        <v>15</v>
      </c>
      <c r="S83" s="32" t="s">
        <v>57</v>
      </c>
      <c r="T83" s="32"/>
      <c r="U83" s="32"/>
      <c r="V83" s="32"/>
      <c r="W83" s="32" t="s">
        <v>166</v>
      </c>
      <c r="X83" s="32"/>
      <c r="Y83" s="32"/>
      <c r="Z83" s="32" t="s">
        <v>58</v>
      </c>
      <c r="AA83" s="32" t="s">
        <v>59</v>
      </c>
      <c r="AB83" s="32" t="s">
        <v>60</v>
      </c>
      <c r="AC83" s="43" t="s">
        <v>84</v>
      </c>
      <c r="AD83" s="53" t="s">
        <v>102</v>
      </c>
      <c r="AE83" s="44"/>
      <c r="AF83" s="44"/>
      <c r="AG83" s="32"/>
      <c r="AH83" s="32"/>
      <c r="AI83" s="32" t="s">
        <v>64</v>
      </c>
      <c r="AJ83" s="46" t="str">
        <f t="shared" si="14"/>
        <v/>
      </c>
      <c r="AK83" s="46"/>
      <c r="AL83" s="46"/>
      <c r="AM83" s="46"/>
      <c r="AN83" s="46"/>
      <c r="AO83" s="46"/>
      <c r="AP83" s="46"/>
      <c r="AQ83" s="47" t="e">
        <f ca="1">IF(AND([1]!Email_TaskV2[[#This Row],[Status]]="ON PROGRESS"),TODAY()-[1]!Email_TaskV2[[#This Row],[Tanggal nodin RFS/RFI]],0)</f>
        <v>#REF!</v>
      </c>
      <c r="AR83" s="47" t="e">
        <f ca="1">IF(AND([1]!Email_TaskV2[[#This Row],[Status]]="ON PROGRESS"),IF(TODAY()-[1]!Email_TaskV2[[#This Row],[Start FUT]]&gt;100,"Testing not started yet",TODAY()-[1]!Email_TaskV2[[#This Row],[Start FUT]]),0)</f>
        <v>#REF!</v>
      </c>
      <c r="AS83" s="47" t="e">
        <f>IF([1]!Email_TaskV2[[#This Row],[Aging_Start_Testing]]="Testing not started yet","Testing not started yet",[1]!Email_TaskV2[[#This Row],[Aging]]-[1]!Email_TaskV2[[#This Row],[Aging_Start_Testing]])</f>
        <v>#REF!</v>
      </c>
      <c r="AT83" s="47" t="e">
        <f ca="1">IF(AND([1]!Email_TaskV2[[#This Row],[Status]]="ON PROGRESS",[1]!Email_TaskV2[[#This Row],[Type]]="RFI"),TODAY()-[1]!Email_TaskV2[[#This Row],[Tanggal nodin RFS/RFI]],0)</f>
        <v>#REF!</v>
      </c>
      <c r="AU83" s="47" t="e">
        <f>IF([1]!Email_TaskV2[[#This Row],[Aging]]&gt;7,"Warning","")</f>
        <v>#REF!</v>
      </c>
      <c r="AV83" s="48"/>
      <c r="AW83" s="48"/>
      <c r="AX83" s="48"/>
      <c r="AY83" s="48" t="e">
        <f>IF(AND([1]!Email_TaskV2[[#This Row],[Status]]="ON PROGRESS",[1]!Email_TaskV2[[#This Row],[Type]]="RFS"),"YES","")</f>
        <v>#REF!</v>
      </c>
      <c r="AZ83" s="16" t="e">
        <f>IF(AND([1]!Email_TaskV2[[#This Row],[Status]]="ON PROGRESS",[1]!Email_TaskV2[[#This Row],[Type]]="RFI"),"YES","")</f>
        <v>#REF!</v>
      </c>
      <c r="BA83" s="48" t="e">
        <f>IF([1]!Email_TaskV2[[#This Row],[Nomor Nodin RFS/RFI]]="","",DAY([1]!Email_TaskV2[[#This Row],[Tanggal nodin RFS/RFI]]))</f>
        <v>#REF!</v>
      </c>
      <c r="BB83" s="54" t="e">
        <f>IF([1]!Email_TaskV2[[#This Row],[Nomor Nodin RFS/RFI]]="","",TEXT([1]!Email_TaskV2[[#This Row],[Tanggal nodin RFS/RFI]],"MMM"))</f>
        <v>#REF!</v>
      </c>
      <c r="BC83" s="49" t="e">
        <f>IF([1]!Email_TaskV2[[#This Row],[Nodin BO]]="","No","Yes")</f>
        <v>#REF!</v>
      </c>
      <c r="BD83" s="50" t="e">
        <f>YEAR([1]!Email_TaskV2[[#This Row],[Tanggal nodin RFS/RFI]])</f>
        <v>#REF!</v>
      </c>
      <c r="BE83" s="56" t="e">
        <f>IF([1]!Email_TaskV2[[#This Row],[Month]]="",13,MONTH([1]!Email_TaskV2[[#This Row],[Tanggal nodin RFS/RFI]]))</f>
        <v>#REF!</v>
      </c>
    </row>
    <row r="84" spans="1:57" ht="15" customHeight="1" x14ac:dyDescent="0.3">
      <c r="A84" s="51">
        <v>83</v>
      </c>
      <c r="B84" s="32" t="s">
        <v>695</v>
      </c>
      <c r="C84" s="34">
        <v>44951</v>
      </c>
      <c r="D84" s="52" t="s">
        <v>696</v>
      </c>
      <c r="E84" s="32" t="s">
        <v>55</v>
      </c>
      <c r="F84" s="32" t="s">
        <v>90</v>
      </c>
      <c r="G84" s="35">
        <v>44952</v>
      </c>
      <c r="H84" s="35">
        <v>44953</v>
      </c>
      <c r="I84" s="32" t="s">
        <v>697</v>
      </c>
      <c r="J84" s="35">
        <v>44953</v>
      </c>
      <c r="K84" s="37" t="s">
        <v>698</v>
      </c>
      <c r="L84" s="39">
        <f t="shared" si="15"/>
        <v>2</v>
      </c>
      <c r="M84" s="39">
        <f t="shared" si="16"/>
        <v>1</v>
      </c>
      <c r="N84" s="40" t="s">
        <v>498</v>
      </c>
      <c r="O84" s="40" t="s">
        <v>135</v>
      </c>
      <c r="P84" s="40" t="e">
        <f>VLOOKUP([1]!Email_TaskV2[[#This Row],[PIC Dev]],[1]Organization!C:D,2,FALSE)</f>
        <v>#REF!</v>
      </c>
      <c r="Q84" s="52" t="s">
        <v>699</v>
      </c>
      <c r="R84" s="32">
        <v>306</v>
      </c>
      <c r="S84" s="32" t="s">
        <v>75</v>
      </c>
      <c r="T84" s="32" t="s">
        <v>700</v>
      </c>
      <c r="U84" s="32" t="s">
        <v>701</v>
      </c>
      <c r="V84" s="41">
        <v>44949</v>
      </c>
      <c r="W84" s="32" t="s">
        <v>169</v>
      </c>
      <c r="X84" s="32" t="s">
        <v>186</v>
      </c>
      <c r="Y84" s="32" t="s">
        <v>187</v>
      </c>
      <c r="Z84" s="32" t="s">
        <v>58</v>
      </c>
      <c r="AA84" s="32" t="s">
        <v>59</v>
      </c>
      <c r="AB84" s="32" t="s">
        <v>119</v>
      </c>
      <c r="AC84" s="32" t="s">
        <v>71</v>
      </c>
      <c r="AD84" s="53" t="s">
        <v>128</v>
      </c>
      <c r="AE84" s="44"/>
      <c r="AF84" s="44"/>
      <c r="AG84" s="32"/>
      <c r="AH84" s="32"/>
      <c r="AI84" s="32" t="s">
        <v>110</v>
      </c>
      <c r="AJ84" s="46" t="str">
        <f t="shared" si="14"/>
        <v>(Prima Automation)</v>
      </c>
      <c r="AK84" s="46"/>
      <c r="AL84" s="46">
        <v>2</v>
      </c>
      <c r="AM84" s="46"/>
      <c r="AN84" s="46"/>
      <c r="AO84" s="46"/>
      <c r="AP84" s="46"/>
      <c r="AQ84" s="47" t="e">
        <f ca="1">IF(AND([1]!Email_TaskV2[[#This Row],[Status]]="ON PROGRESS"),TODAY()-[1]!Email_TaskV2[[#This Row],[Tanggal nodin RFS/RFI]],0)</f>
        <v>#REF!</v>
      </c>
      <c r="AR84" s="47" t="e">
        <f ca="1">IF(AND([1]!Email_TaskV2[[#This Row],[Status]]="ON PROGRESS"),IF(TODAY()-[1]!Email_TaskV2[[#This Row],[Start FUT]]&gt;100,"Testing not started yet",TODAY()-[1]!Email_TaskV2[[#This Row],[Start FUT]]),0)</f>
        <v>#REF!</v>
      </c>
      <c r="AS84" s="47" t="e">
        <f>IF([1]!Email_TaskV2[[#This Row],[Aging_Start_Testing]]="Testing not started yet","Testing not started yet",[1]!Email_TaskV2[[#This Row],[Aging]]-[1]!Email_TaskV2[[#This Row],[Aging_Start_Testing]])</f>
        <v>#REF!</v>
      </c>
      <c r="AT84" s="47" t="e">
        <f ca="1">IF(AND([1]!Email_TaskV2[[#This Row],[Status]]="ON PROGRESS",[1]!Email_TaskV2[[#This Row],[Type]]="RFI"),TODAY()-[1]!Email_TaskV2[[#This Row],[Tanggal nodin RFS/RFI]],0)</f>
        <v>#REF!</v>
      </c>
      <c r="AU84" s="47" t="e">
        <f>IF([1]!Email_TaskV2[[#This Row],[Aging]]&gt;7,"Warning","")</f>
        <v>#REF!</v>
      </c>
      <c r="AV84" s="48"/>
      <c r="AW84" s="48"/>
      <c r="AX84" s="48"/>
      <c r="AY84" s="48" t="e">
        <f>IF(AND([1]!Email_TaskV2[[#This Row],[Status]]="ON PROGRESS",[1]!Email_TaskV2[[#This Row],[Type]]="RFS"),"YES","")</f>
        <v>#REF!</v>
      </c>
      <c r="AZ84" s="16" t="e">
        <f>IF(AND([1]!Email_TaskV2[[#This Row],[Status]]="ON PROGRESS",[1]!Email_TaskV2[[#This Row],[Type]]="RFI"),"YES","")</f>
        <v>#REF!</v>
      </c>
      <c r="BA84" s="48" t="e">
        <f>IF([1]!Email_TaskV2[[#This Row],[Nomor Nodin RFS/RFI]]="","",DAY([1]!Email_TaskV2[[#This Row],[Tanggal nodin RFS/RFI]]))</f>
        <v>#REF!</v>
      </c>
      <c r="BB84" s="54" t="e">
        <f>IF([1]!Email_TaskV2[[#This Row],[Nomor Nodin RFS/RFI]]="","",TEXT([1]!Email_TaskV2[[#This Row],[Tanggal nodin RFS/RFI]],"MMM"))</f>
        <v>#REF!</v>
      </c>
      <c r="BC84" s="49" t="e">
        <f>IF([1]!Email_TaskV2[[#This Row],[Nodin BO]]="","No","Yes")</f>
        <v>#REF!</v>
      </c>
      <c r="BD84" s="50" t="e">
        <f>YEAR([1]!Email_TaskV2[[#This Row],[Tanggal nodin RFS/RFI]])</f>
        <v>#REF!</v>
      </c>
      <c r="BE84" s="56" t="e">
        <f>IF([1]!Email_TaskV2[[#This Row],[Month]]="",13,MONTH([1]!Email_TaskV2[[#This Row],[Tanggal nodin RFS/RFI]]))</f>
        <v>#REF!</v>
      </c>
    </row>
    <row r="85" spans="1:57" ht="15" customHeight="1" x14ac:dyDescent="0.3">
      <c r="A85" s="51">
        <v>84</v>
      </c>
      <c r="B85" s="32" t="s">
        <v>702</v>
      </c>
      <c r="C85" s="34">
        <v>44951</v>
      </c>
      <c r="D85" s="52" t="s">
        <v>703</v>
      </c>
      <c r="E85" s="32" t="s">
        <v>55</v>
      </c>
      <c r="F85" s="32" t="s">
        <v>90</v>
      </c>
      <c r="G85" s="35">
        <v>44956</v>
      </c>
      <c r="H85" s="35">
        <v>44959</v>
      </c>
      <c r="I85" s="32" t="s">
        <v>704</v>
      </c>
      <c r="J85" s="35">
        <v>44959</v>
      </c>
      <c r="K85" s="37" t="s">
        <v>705</v>
      </c>
      <c r="L85" s="39">
        <f t="shared" si="15"/>
        <v>8</v>
      </c>
      <c r="M85" s="39">
        <f t="shared" si="16"/>
        <v>3</v>
      </c>
      <c r="N85" s="40" t="s">
        <v>68</v>
      </c>
      <c r="O85" s="40" t="s">
        <v>69</v>
      </c>
      <c r="P85" s="40" t="e">
        <f>VLOOKUP([1]!Email_TaskV2[[#This Row],[PIC Dev]],[1]Organization!C:D,2,FALSE)</f>
        <v>#REF!</v>
      </c>
      <c r="Q85" s="52" t="s">
        <v>706</v>
      </c>
      <c r="R85" s="32">
        <v>33</v>
      </c>
      <c r="S85" s="32" t="s">
        <v>57</v>
      </c>
      <c r="T85" s="32" t="s">
        <v>707</v>
      </c>
      <c r="U85" s="37" t="s">
        <v>708</v>
      </c>
      <c r="V85" s="41">
        <v>44944</v>
      </c>
      <c r="W85" s="32" t="s">
        <v>139</v>
      </c>
      <c r="X85" s="32" t="s">
        <v>211</v>
      </c>
      <c r="Y85" s="32" t="s">
        <v>212</v>
      </c>
      <c r="Z85" s="32" t="s">
        <v>58</v>
      </c>
      <c r="AA85" s="32" t="s">
        <v>59</v>
      </c>
      <c r="AB85" s="32" t="s">
        <v>105</v>
      </c>
      <c r="AC85" s="32" t="s">
        <v>71</v>
      </c>
      <c r="AD85" s="53" t="s">
        <v>129</v>
      </c>
      <c r="AE85" s="44"/>
      <c r="AF85" s="44"/>
      <c r="AG85" s="32"/>
      <c r="AH85" s="32"/>
      <c r="AI85" s="32" t="s">
        <v>64</v>
      </c>
      <c r="AJ85" s="46" t="str">
        <f t="shared" si="14"/>
        <v/>
      </c>
      <c r="AK85" s="46"/>
      <c r="AL85" s="46"/>
      <c r="AM85" s="46"/>
      <c r="AN85" s="46"/>
      <c r="AO85" s="46"/>
      <c r="AP85" s="46"/>
      <c r="AQ85" s="47" t="e">
        <f ca="1">IF(AND([1]!Email_TaskV2[[#This Row],[Status]]="ON PROGRESS"),TODAY()-[1]!Email_TaskV2[[#This Row],[Tanggal nodin RFS/RFI]],0)</f>
        <v>#REF!</v>
      </c>
      <c r="AR85" s="47" t="e">
        <f ca="1">IF(AND([1]!Email_TaskV2[[#This Row],[Status]]="ON PROGRESS"),IF(TODAY()-[1]!Email_TaskV2[[#This Row],[Start FUT]]&gt;100,"Testing not started yet",TODAY()-[1]!Email_TaskV2[[#This Row],[Start FUT]]),0)</f>
        <v>#REF!</v>
      </c>
      <c r="AS85" s="47" t="e">
        <f>IF([1]!Email_TaskV2[[#This Row],[Aging_Start_Testing]]="Testing not started yet","Testing not started yet",[1]!Email_TaskV2[[#This Row],[Aging]]-[1]!Email_TaskV2[[#This Row],[Aging_Start_Testing]])</f>
        <v>#REF!</v>
      </c>
      <c r="AT85" s="47" t="e">
        <f ca="1">IF(AND([1]!Email_TaskV2[[#This Row],[Status]]="ON PROGRESS",[1]!Email_TaskV2[[#This Row],[Type]]="RFI"),TODAY()-[1]!Email_TaskV2[[#This Row],[Tanggal nodin RFS/RFI]],0)</f>
        <v>#REF!</v>
      </c>
      <c r="AU85" s="47" t="e">
        <f>IF([1]!Email_TaskV2[[#This Row],[Aging]]&gt;7,"Warning","")</f>
        <v>#REF!</v>
      </c>
      <c r="AV85" s="48"/>
      <c r="AW85" s="48"/>
      <c r="AX85" s="48"/>
      <c r="AY85" s="48" t="e">
        <f>IF(AND([1]!Email_TaskV2[[#This Row],[Status]]="ON PROGRESS",[1]!Email_TaskV2[[#This Row],[Type]]="RFS"),"YES","")</f>
        <v>#REF!</v>
      </c>
      <c r="AZ85" s="16" t="e">
        <f>IF(AND([1]!Email_TaskV2[[#This Row],[Status]]="ON PROGRESS",[1]!Email_TaskV2[[#This Row],[Type]]="RFI"),"YES","")</f>
        <v>#REF!</v>
      </c>
      <c r="BA85" s="48" t="e">
        <f>IF([1]!Email_TaskV2[[#This Row],[Nomor Nodin RFS/RFI]]="","",DAY([1]!Email_TaskV2[[#This Row],[Tanggal nodin RFS/RFI]]))</f>
        <v>#REF!</v>
      </c>
      <c r="BB85" s="54" t="e">
        <f>IF([1]!Email_TaskV2[[#This Row],[Nomor Nodin RFS/RFI]]="","",TEXT([1]!Email_TaskV2[[#This Row],[Tanggal nodin RFS/RFI]],"MMM"))</f>
        <v>#REF!</v>
      </c>
      <c r="BC85" s="49" t="e">
        <f>IF([1]!Email_TaskV2[[#This Row],[Nodin BO]]="","No","Yes")</f>
        <v>#REF!</v>
      </c>
      <c r="BD85" s="50" t="e">
        <f>YEAR([1]!Email_TaskV2[[#This Row],[Tanggal nodin RFS/RFI]])</f>
        <v>#REF!</v>
      </c>
      <c r="BE85" s="56" t="e">
        <f>IF([1]!Email_TaskV2[[#This Row],[Month]]="",13,MONTH([1]!Email_TaskV2[[#This Row],[Tanggal nodin RFS/RFI]]))</f>
        <v>#REF!</v>
      </c>
    </row>
    <row r="86" spans="1:57" ht="15" customHeight="1" x14ac:dyDescent="0.3">
      <c r="A86" s="51">
        <v>85</v>
      </c>
      <c r="B86" s="32" t="s">
        <v>709</v>
      </c>
      <c r="C86" s="34">
        <v>44951</v>
      </c>
      <c r="D86" s="52" t="s">
        <v>710</v>
      </c>
      <c r="E86" s="32" t="s">
        <v>55</v>
      </c>
      <c r="F86" s="32" t="s">
        <v>90</v>
      </c>
      <c r="G86" s="35">
        <v>44956</v>
      </c>
      <c r="H86" s="35">
        <v>44965</v>
      </c>
      <c r="I86" s="32" t="s">
        <v>711</v>
      </c>
      <c r="J86" s="35">
        <v>44966</v>
      </c>
      <c r="K86" s="37" t="s">
        <v>712</v>
      </c>
      <c r="L86" s="39">
        <f t="shared" si="15"/>
        <v>14</v>
      </c>
      <c r="M86" s="39">
        <f t="shared" si="16"/>
        <v>10</v>
      </c>
      <c r="N86" s="40" t="s">
        <v>68</v>
      </c>
      <c r="O86" s="40" t="s">
        <v>69</v>
      </c>
      <c r="P86" s="40" t="e">
        <f>VLOOKUP([1]!Email_TaskV2[[#This Row],[PIC Dev]],[1]Organization!C:D,2,FALSE)</f>
        <v>#REF!</v>
      </c>
      <c r="Q86" s="52" t="s">
        <v>713</v>
      </c>
      <c r="R86" s="32">
        <v>91</v>
      </c>
      <c r="S86" s="32" t="s">
        <v>75</v>
      </c>
      <c r="T86" s="32" t="s">
        <v>714</v>
      </c>
      <c r="U86" s="37" t="s">
        <v>715</v>
      </c>
      <c r="V86" s="41">
        <v>44908</v>
      </c>
      <c r="W86" s="32" t="s">
        <v>139</v>
      </c>
      <c r="X86" s="32" t="s">
        <v>162</v>
      </c>
      <c r="Y86" s="32" t="s">
        <v>158</v>
      </c>
      <c r="Z86" s="32" t="s">
        <v>58</v>
      </c>
      <c r="AA86" s="32" t="s">
        <v>59</v>
      </c>
      <c r="AB86" s="32" t="s">
        <v>105</v>
      </c>
      <c r="AC86" s="32" t="s">
        <v>71</v>
      </c>
      <c r="AD86" s="53" t="s">
        <v>128</v>
      </c>
      <c r="AE86" s="44"/>
      <c r="AF86" s="44"/>
      <c r="AG86" s="32"/>
      <c r="AH86" s="32"/>
      <c r="AI86" s="32" t="s">
        <v>64</v>
      </c>
      <c r="AJ86" s="46" t="str">
        <f t="shared" si="14"/>
        <v/>
      </c>
      <c r="AK86" s="46"/>
      <c r="AL86" s="46"/>
      <c r="AM86" s="46"/>
      <c r="AN86" s="46"/>
      <c r="AO86" s="46"/>
      <c r="AP86" s="46"/>
      <c r="AQ86" s="47" t="e">
        <f ca="1">IF(AND([1]!Email_TaskV2[[#This Row],[Status]]="ON PROGRESS"),TODAY()-[1]!Email_TaskV2[[#This Row],[Tanggal nodin RFS/RFI]],0)</f>
        <v>#REF!</v>
      </c>
      <c r="AR86" s="47" t="e">
        <f ca="1">IF(AND([1]!Email_TaskV2[[#This Row],[Status]]="ON PROGRESS"),IF(TODAY()-[1]!Email_TaskV2[[#This Row],[Start FUT]]&gt;100,"Testing not started yet",TODAY()-[1]!Email_TaskV2[[#This Row],[Start FUT]]),0)</f>
        <v>#REF!</v>
      </c>
      <c r="AS86" s="47" t="e">
        <f>IF([1]!Email_TaskV2[[#This Row],[Aging_Start_Testing]]="Testing not started yet","Testing not started yet",[1]!Email_TaskV2[[#This Row],[Aging]]-[1]!Email_TaskV2[[#This Row],[Aging_Start_Testing]])</f>
        <v>#REF!</v>
      </c>
      <c r="AT86" s="47" t="e">
        <f ca="1">IF(AND([1]!Email_TaskV2[[#This Row],[Status]]="ON PROGRESS",[1]!Email_TaskV2[[#This Row],[Type]]="RFI"),TODAY()-[1]!Email_TaskV2[[#This Row],[Tanggal nodin RFS/RFI]],0)</f>
        <v>#REF!</v>
      </c>
      <c r="AU86" s="47" t="e">
        <f>IF([1]!Email_TaskV2[[#This Row],[Aging]]&gt;7,"Warning","")</f>
        <v>#REF!</v>
      </c>
      <c r="AV86" s="48"/>
      <c r="AW86" s="48"/>
      <c r="AX86" s="48"/>
      <c r="AY86" s="48" t="e">
        <f>IF(AND([1]!Email_TaskV2[[#This Row],[Status]]="ON PROGRESS",[1]!Email_TaskV2[[#This Row],[Type]]="RFS"),"YES","")</f>
        <v>#REF!</v>
      </c>
      <c r="AZ86" s="16" t="e">
        <f>IF(AND([1]!Email_TaskV2[[#This Row],[Status]]="ON PROGRESS",[1]!Email_TaskV2[[#This Row],[Type]]="RFI"),"YES","")</f>
        <v>#REF!</v>
      </c>
      <c r="BA86" s="48" t="e">
        <f>IF([1]!Email_TaskV2[[#This Row],[Nomor Nodin RFS/RFI]]="","",DAY([1]!Email_TaskV2[[#This Row],[Tanggal nodin RFS/RFI]]))</f>
        <v>#REF!</v>
      </c>
      <c r="BB86" s="54" t="e">
        <f>IF([1]!Email_TaskV2[[#This Row],[Nomor Nodin RFS/RFI]]="","",TEXT([1]!Email_TaskV2[[#This Row],[Tanggal nodin RFS/RFI]],"MMM"))</f>
        <v>#REF!</v>
      </c>
      <c r="BC86" s="49" t="e">
        <f>IF([1]!Email_TaskV2[[#This Row],[Nodin BO]]="","No","Yes")</f>
        <v>#REF!</v>
      </c>
      <c r="BD86" s="50" t="e">
        <f>YEAR([1]!Email_TaskV2[[#This Row],[Tanggal nodin RFS/RFI]])</f>
        <v>#REF!</v>
      </c>
      <c r="BE86" s="56" t="e">
        <f>IF([1]!Email_TaskV2[[#This Row],[Month]]="",13,MONTH([1]!Email_TaskV2[[#This Row],[Tanggal nodin RFS/RFI]]))</f>
        <v>#REF!</v>
      </c>
    </row>
    <row r="87" spans="1:57" ht="15" customHeight="1" x14ac:dyDescent="0.3">
      <c r="A87" s="51">
        <v>86</v>
      </c>
      <c r="B87" s="32" t="s">
        <v>716</v>
      </c>
      <c r="C87" s="34">
        <v>44952</v>
      </c>
      <c r="D87" s="52" t="s">
        <v>717</v>
      </c>
      <c r="E87" s="32" t="s">
        <v>55</v>
      </c>
      <c r="F87" s="32" t="s">
        <v>90</v>
      </c>
      <c r="G87" s="35">
        <v>44952</v>
      </c>
      <c r="H87" s="35">
        <v>44958</v>
      </c>
      <c r="I87" s="32" t="s">
        <v>718</v>
      </c>
      <c r="J87" s="35">
        <v>44958</v>
      </c>
      <c r="K87" s="37" t="s">
        <v>719</v>
      </c>
      <c r="L87" s="39">
        <f t="shared" si="15"/>
        <v>6</v>
      </c>
      <c r="M87" s="39">
        <f t="shared" si="16"/>
        <v>6</v>
      </c>
      <c r="N87" s="40" t="s">
        <v>107</v>
      </c>
      <c r="O87" s="40" t="s">
        <v>108</v>
      </c>
      <c r="P87" s="40" t="e">
        <f>VLOOKUP([1]!Email_TaskV2[[#This Row],[PIC Dev]],[1]Organization!C:D,2,FALSE)</f>
        <v>#REF!</v>
      </c>
      <c r="Q87" s="52" t="s">
        <v>720</v>
      </c>
      <c r="R87" s="32">
        <v>635</v>
      </c>
      <c r="S87" s="32" t="s">
        <v>57</v>
      </c>
      <c r="T87" s="32" t="s">
        <v>216</v>
      </c>
      <c r="U87" s="38" t="s">
        <v>721</v>
      </c>
      <c r="V87" s="32"/>
      <c r="W87" s="32" t="s">
        <v>156</v>
      </c>
      <c r="X87" s="32"/>
      <c r="Y87" s="32"/>
      <c r="Z87" s="32" t="s">
        <v>58</v>
      </c>
      <c r="AA87" s="32" t="s">
        <v>59</v>
      </c>
      <c r="AB87" s="32" t="s">
        <v>70</v>
      </c>
      <c r="AC87" s="32" t="s">
        <v>71</v>
      </c>
      <c r="AD87" s="53" t="s">
        <v>109</v>
      </c>
      <c r="AE87" s="44"/>
      <c r="AF87" s="44"/>
      <c r="AG87" s="32"/>
      <c r="AH87" s="32"/>
      <c r="AI87" s="32" t="s">
        <v>62</v>
      </c>
      <c r="AJ87" s="46" t="str">
        <f t="shared" si="14"/>
        <v>(Prima Automation)</v>
      </c>
      <c r="AK87" s="46"/>
      <c r="AL87" s="46">
        <v>2</v>
      </c>
      <c r="AM87" s="46"/>
      <c r="AN87" s="46"/>
      <c r="AO87" s="46"/>
      <c r="AP87" s="46"/>
      <c r="AQ87" s="47" t="e">
        <f ca="1">IF(AND([1]!Email_TaskV2[[#This Row],[Status]]="ON PROGRESS"),TODAY()-[1]!Email_TaskV2[[#This Row],[Tanggal nodin RFS/RFI]],0)</f>
        <v>#REF!</v>
      </c>
      <c r="AR87" s="47" t="e">
        <f ca="1">IF(AND([1]!Email_TaskV2[[#This Row],[Status]]="ON PROGRESS"),IF(TODAY()-[1]!Email_TaskV2[[#This Row],[Start FUT]]&gt;100,"Testing not started yet",TODAY()-[1]!Email_TaskV2[[#This Row],[Start FUT]]),0)</f>
        <v>#REF!</v>
      </c>
      <c r="AS87" s="47" t="e">
        <f>IF([1]!Email_TaskV2[[#This Row],[Aging_Start_Testing]]="Testing not started yet","Testing not started yet",[1]!Email_TaskV2[[#This Row],[Aging]]-[1]!Email_TaskV2[[#This Row],[Aging_Start_Testing]])</f>
        <v>#REF!</v>
      </c>
      <c r="AT87" s="47" t="e">
        <f ca="1">IF(AND([1]!Email_TaskV2[[#This Row],[Status]]="ON PROGRESS",[1]!Email_TaskV2[[#This Row],[Type]]="RFI"),TODAY()-[1]!Email_TaskV2[[#This Row],[Tanggal nodin RFS/RFI]],0)</f>
        <v>#REF!</v>
      </c>
      <c r="AU87" s="47" t="e">
        <f>IF([1]!Email_TaskV2[[#This Row],[Aging]]&gt;7,"Warning","")</f>
        <v>#REF!</v>
      </c>
      <c r="AV87" s="48"/>
      <c r="AW87" s="48"/>
      <c r="AX87" s="48"/>
      <c r="AY87" s="48" t="e">
        <f>IF(AND([1]!Email_TaskV2[[#This Row],[Status]]="ON PROGRESS",[1]!Email_TaskV2[[#This Row],[Type]]="RFS"),"YES","")</f>
        <v>#REF!</v>
      </c>
      <c r="AZ87" s="127" t="e">
        <f>IF(AND([1]!Email_TaskV2[[#This Row],[Status]]="ON PROGRESS",[1]!Email_TaskV2[[#This Row],[Type]]="RFI"),"YES","")</f>
        <v>#REF!</v>
      </c>
      <c r="BA87" s="48" t="e">
        <f>IF([1]!Email_TaskV2[[#This Row],[Nomor Nodin RFS/RFI]]="","",DAY([1]!Email_TaskV2[[#This Row],[Tanggal nodin RFS/RFI]]))</f>
        <v>#REF!</v>
      </c>
      <c r="BB87" s="54" t="e">
        <f>IF([1]!Email_TaskV2[[#This Row],[Nomor Nodin RFS/RFI]]="","",TEXT([1]!Email_TaskV2[[#This Row],[Tanggal nodin RFS/RFI]],"MMM"))</f>
        <v>#REF!</v>
      </c>
      <c r="BC87" s="49" t="e">
        <f>IF([1]!Email_TaskV2[[#This Row],[Nodin BO]]="","No","Yes")</f>
        <v>#REF!</v>
      </c>
      <c r="BD87" s="50" t="e">
        <f>YEAR([1]!Email_TaskV2[[#This Row],[Tanggal nodin RFS/RFI]])</f>
        <v>#REF!</v>
      </c>
      <c r="BE87" s="56" t="e">
        <f>IF([1]!Email_TaskV2[[#This Row],[Month]]="",13,MONTH([1]!Email_TaskV2[[#This Row],[Tanggal nodin RFS/RFI]]))</f>
        <v>#REF!</v>
      </c>
    </row>
    <row r="88" spans="1:57" ht="15" customHeight="1" x14ac:dyDescent="0.3">
      <c r="A88" s="51">
        <v>87</v>
      </c>
      <c r="B88" s="39" t="s">
        <v>722</v>
      </c>
      <c r="C88" s="114">
        <v>44952</v>
      </c>
      <c r="D88" s="57" t="s">
        <v>723</v>
      </c>
      <c r="E88" s="39" t="s">
        <v>55</v>
      </c>
      <c r="F88" s="32" t="s">
        <v>90</v>
      </c>
      <c r="G88" s="35">
        <v>44952</v>
      </c>
      <c r="H88" s="36">
        <v>44974</v>
      </c>
      <c r="I88" s="39" t="s">
        <v>1107</v>
      </c>
      <c r="J88" s="36">
        <v>44972</v>
      </c>
      <c r="K88" s="37" t="s">
        <v>1108</v>
      </c>
      <c r="L88" s="39">
        <f t="shared" si="15"/>
        <v>22</v>
      </c>
      <c r="M88" s="39">
        <f t="shared" si="16"/>
        <v>20</v>
      </c>
      <c r="N88" s="40" t="s">
        <v>107</v>
      </c>
      <c r="O88" s="40" t="s">
        <v>108</v>
      </c>
      <c r="P88" s="58" t="e">
        <f>VLOOKUP([1]!Email_TaskV2[[#This Row],[PIC Dev]],[1]Organization!C:D,2,FALSE)</f>
        <v>#REF!</v>
      </c>
      <c r="Q88" s="57" t="s">
        <v>1109</v>
      </c>
      <c r="R88" s="39">
        <v>72</v>
      </c>
      <c r="S88" s="39" t="s">
        <v>57</v>
      </c>
      <c r="T88" s="39"/>
      <c r="U88" s="32"/>
      <c r="V88" s="32"/>
      <c r="W88" s="32" t="s">
        <v>156</v>
      </c>
      <c r="X88" s="32"/>
      <c r="Y88" s="32"/>
      <c r="Z88" s="32" t="s">
        <v>58</v>
      </c>
      <c r="AA88" s="32" t="s">
        <v>59</v>
      </c>
      <c r="AB88" s="32" t="s">
        <v>94</v>
      </c>
      <c r="AC88" s="32" t="s">
        <v>71</v>
      </c>
      <c r="AD88" s="44" t="s">
        <v>1909</v>
      </c>
      <c r="AE88" s="59" t="s">
        <v>129</v>
      </c>
      <c r="AF88" s="59"/>
      <c r="AG88" s="39"/>
      <c r="AH88" s="39"/>
      <c r="AI88" s="32" t="s">
        <v>64</v>
      </c>
      <c r="AJ88" s="46" t="str">
        <f t="shared" si="14"/>
        <v/>
      </c>
      <c r="AK88" s="46"/>
      <c r="AL88" s="46"/>
      <c r="AM88" s="46"/>
      <c r="AN88" s="46"/>
      <c r="AO88" s="46"/>
      <c r="AP88" s="46"/>
      <c r="AQ88" s="47" t="e">
        <f ca="1">IF(AND([1]!Email_TaskV2[[#This Row],[Status]]="ON PROGRESS"),TODAY()-[1]!Email_TaskV2[[#This Row],[Tanggal nodin RFS/RFI]],0)</f>
        <v>#REF!</v>
      </c>
      <c r="AR88" s="47" t="e">
        <f ca="1">IF(AND([1]!Email_TaskV2[[#This Row],[Status]]="ON PROGRESS"),IF(TODAY()-[1]!Email_TaskV2[[#This Row],[Start FUT]]&gt;100,"Testing not started yet",TODAY()-[1]!Email_TaskV2[[#This Row],[Start FUT]]),0)</f>
        <v>#REF!</v>
      </c>
      <c r="AS88" s="47" t="e">
        <f>IF([1]!Email_TaskV2[[#This Row],[Aging_Start_Testing]]="Testing not started yet","Testing not started yet",[1]!Email_TaskV2[[#This Row],[Aging]]-[1]!Email_TaskV2[[#This Row],[Aging_Start_Testing]])</f>
        <v>#REF!</v>
      </c>
      <c r="AT88" s="47" t="e">
        <f ca="1">IF(AND([1]!Email_TaskV2[[#This Row],[Status]]="ON PROGRESS",[1]!Email_TaskV2[[#This Row],[Type]]="RFI"),TODAY()-[1]!Email_TaskV2[[#This Row],[Tanggal nodin RFS/RFI]],0)</f>
        <v>#REF!</v>
      </c>
      <c r="AU88" s="47" t="e">
        <f>IF([1]!Email_TaskV2[[#This Row],[Aging]]&gt;7,"Warning","")</f>
        <v>#REF!</v>
      </c>
      <c r="AV88" s="48"/>
      <c r="AW88" s="48"/>
      <c r="AX88" s="48"/>
      <c r="AY88" s="48" t="e">
        <f>IF(AND([1]!Email_TaskV2[[#This Row],[Status]]="ON PROGRESS",[1]!Email_TaskV2[[#This Row],[Type]]="RFS"),"YES","")</f>
        <v>#REF!</v>
      </c>
      <c r="AZ88" s="127" t="e">
        <f>IF(AND([1]!Email_TaskV2[[#This Row],[Status]]="ON PROGRESS",[1]!Email_TaskV2[[#This Row],[Type]]="RFI"),"YES","")</f>
        <v>#REF!</v>
      </c>
      <c r="BA88" s="48" t="e">
        <f>IF([1]!Email_TaskV2[[#This Row],[Nomor Nodin RFS/RFI]]="","",DAY([1]!Email_TaskV2[[#This Row],[Tanggal nodin RFS/RFI]]))</f>
        <v>#REF!</v>
      </c>
      <c r="BB88" s="54" t="e">
        <f>IF([1]!Email_TaskV2[[#This Row],[Nomor Nodin RFS/RFI]]="","",TEXT([1]!Email_TaskV2[[#This Row],[Tanggal nodin RFS/RFI]],"MMM"))</f>
        <v>#REF!</v>
      </c>
      <c r="BC88" s="49" t="e">
        <f>IF([1]!Email_TaskV2[[#This Row],[Nodin BO]]="","No","Yes")</f>
        <v>#REF!</v>
      </c>
      <c r="BD88" s="50" t="e">
        <f>YEAR([1]!Email_TaskV2[[#This Row],[Tanggal nodin RFS/RFI]])</f>
        <v>#REF!</v>
      </c>
      <c r="BE88" s="56" t="e">
        <f>IF([1]!Email_TaskV2[[#This Row],[Month]]="",13,MONTH([1]!Email_TaskV2[[#This Row],[Tanggal nodin RFS/RFI]]))</f>
        <v>#REF!</v>
      </c>
    </row>
    <row r="89" spans="1:57" ht="15" customHeight="1" x14ac:dyDescent="0.3">
      <c r="A89" s="51">
        <v>88</v>
      </c>
      <c r="B89" s="32" t="s">
        <v>724</v>
      </c>
      <c r="C89" s="34">
        <v>44952</v>
      </c>
      <c r="D89" s="52" t="s">
        <v>725</v>
      </c>
      <c r="E89" s="32" t="s">
        <v>55</v>
      </c>
      <c r="F89" s="32" t="s">
        <v>90</v>
      </c>
      <c r="G89" s="35">
        <v>44952</v>
      </c>
      <c r="H89" s="35">
        <v>44958</v>
      </c>
      <c r="I89" s="32" t="s">
        <v>726</v>
      </c>
      <c r="J89" s="35">
        <v>44958</v>
      </c>
      <c r="K89" s="38" t="s">
        <v>727</v>
      </c>
      <c r="L89" s="39">
        <f t="shared" si="15"/>
        <v>6</v>
      </c>
      <c r="M89" s="39">
        <f t="shared" si="16"/>
        <v>6</v>
      </c>
      <c r="N89" s="40" t="s">
        <v>107</v>
      </c>
      <c r="O89" s="40" t="s">
        <v>108</v>
      </c>
      <c r="P89" s="40" t="e">
        <f>VLOOKUP([1]!Email_TaskV2[[#This Row],[PIC Dev]],[1]Organization!C:D,2,FALSE)</f>
        <v>#REF!</v>
      </c>
      <c r="Q89" s="52" t="s">
        <v>728</v>
      </c>
      <c r="R89" s="32">
        <v>544</v>
      </c>
      <c r="S89" s="32" t="s">
        <v>57</v>
      </c>
      <c r="T89" s="32" t="s">
        <v>216</v>
      </c>
      <c r="U89" s="38" t="s">
        <v>721</v>
      </c>
      <c r="V89" s="33"/>
      <c r="W89" s="32" t="s">
        <v>156</v>
      </c>
      <c r="X89" s="33"/>
      <c r="Y89" s="33"/>
      <c r="Z89" s="32" t="s">
        <v>58</v>
      </c>
      <c r="AA89" s="32" t="s">
        <v>59</v>
      </c>
      <c r="AB89" s="32" t="s">
        <v>70</v>
      </c>
      <c r="AC89" s="32" t="s">
        <v>71</v>
      </c>
      <c r="AD89" s="44" t="s">
        <v>1909</v>
      </c>
      <c r="AE89" s="44"/>
      <c r="AF89" s="44"/>
      <c r="AG89" s="32"/>
      <c r="AH89" s="32"/>
      <c r="AI89" s="32" t="s">
        <v>62</v>
      </c>
      <c r="AJ89" s="46" t="str">
        <f t="shared" si="14"/>
        <v>(Prima Automation)</v>
      </c>
      <c r="AK89" s="46"/>
      <c r="AL89" s="46">
        <v>2</v>
      </c>
      <c r="AM89" s="46"/>
      <c r="AN89" s="46"/>
      <c r="AO89" s="46"/>
      <c r="AP89" s="46"/>
      <c r="AQ89" s="47" t="e">
        <f ca="1">IF(AND([1]!Email_TaskV2[[#This Row],[Status]]="ON PROGRESS"),TODAY()-[1]!Email_TaskV2[[#This Row],[Tanggal nodin RFS/RFI]],0)</f>
        <v>#REF!</v>
      </c>
      <c r="AR89" s="47" t="e">
        <f ca="1">IF(AND([1]!Email_TaskV2[[#This Row],[Status]]="ON PROGRESS"),IF(TODAY()-[1]!Email_TaskV2[[#This Row],[Start FUT]]&gt;100,"Testing not started yet",TODAY()-[1]!Email_TaskV2[[#This Row],[Start FUT]]),0)</f>
        <v>#REF!</v>
      </c>
      <c r="AS89" s="47" t="e">
        <f>IF([1]!Email_TaskV2[[#This Row],[Aging_Start_Testing]]="Testing not started yet","Testing not started yet",[1]!Email_TaskV2[[#This Row],[Aging]]-[1]!Email_TaskV2[[#This Row],[Aging_Start_Testing]])</f>
        <v>#REF!</v>
      </c>
      <c r="AT89" s="47" t="e">
        <f ca="1">IF(AND([1]!Email_TaskV2[[#This Row],[Status]]="ON PROGRESS",[1]!Email_TaskV2[[#This Row],[Type]]="RFI"),TODAY()-[1]!Email_TaskV2[[#This Row],[Tanggal nodin RFS/RFI]],0)</f>
        <v>#REF!</v>
      </c>
      <c r="AU89" s="47" t="e">
        <f>IF([1]!Email_TaskV2[[#This Row],[Aging]]&gt;7,"Warning","")</f>
        <v>#REF!</v>
      </c>
      <c r="AV89" s="48"/>
      <c r="AW89" s="48"/>
      <c r="AX89" s="48"/>
      <c r="AY89" s="48" t="e">
        <f>IF(AND([1]!Email_TaskV2[[#This Row],[Status]]="ON PROGRESS",[1]!Email_TaskV2[[#This Row],[Type]]="RFS"),"YES","")</f>
        <v>#REF!</v>
      </c>
      <c r="AZ89" s="127" t="e">
        <f>IF(AND([1]!Email_TaskV2[[#This Row],[Status]]="ON PROGRESS",[1]!Email_TaskV2[[#This Row],[Type]]="RFI"),"YES","")</f>
        <v>#REF!</v>
      </c>
      <c r="BA89" s="48" t="e">
        <f>IF([1]!Email_TaskV2[[#This Row],[Nomor Nodin RFS/RFI]]="","",DAY([1]!Email_TaskV2[[#This Row],[Tanggal nodin RFS/RFI]]))</f>
        <v>#REF!</v>
      </c>
      <c r="BB89" s="54" t="e">
        <f>IF([1]!Email_TaskV2[[#This Row],[Nomor Nodin RFS/RFI]]="","",TEXT([1]!Email_TaskV2[[#This Row],[Tanggal nodin RFS/RFI]],"MMM"))</f>
        <v>#REF!</v>
      </c>
      <c r="BC89" s="49" t="e">
        <f>IF([1]!Email_TaskV2[[#This Row],[Nodin BO]]="","No","Yes")</f>
        <v>#REF!</v>
      </c>
      <c r="BD89" s="50" t="e">
        <f>YEAR([1]!Email_TaskV2[[#This Row],[Tanggal nodin RFS/RFI]])</f>
        <v>#REF!</v>
      </c>
      <c r="BE89" s="56" t="e">
        <f>IF([1]!Email_TaskV2[[#This Row],[Month]]="",13,MONTH([1]!Email_TaskV2[[#This Row],[Tanggal nodin RFS/RFI]]))</f>
        <v>#REF!</v>
      </c>
    </row>
    <row r="90" spans="1:57" ht="15" customHeight="1" x14ac:dyDescent="0.3">
      <c r="A90" s="51">
        <v>89</v>
      </c>
      <c r="B90" s="32" t="s">
        <v>729</v>
      </c>
      <c r="C90" s="34">
        <v>44952</v>
      </c>
      <c r="D90" s="52" t="s">
        <v>730</v>
      </c>
      <c r="E90" s="69" t="s">
        <v>55</v>
      </c>
      <c r="F90" s="69" t="s">
        <v>122</v>
      </c>
      <c r="G90" s="35">
        <v>44960</v>
      </c>
      <c r="H90" s="35">
        <v>44967</v>
      </c>
      <c r="I90" s="32" t="s">
        <v>1110</v>
      </c>
      <c r="J90" s="35">
        <v>44973</v>
      </c>
      <c r="K90" s="37" t="s">
        <v>1111</v>
      </c>
      <c r="L90" s="39">
        <f t="shared" si="15"/>
        <v>15</v>
      </c>
      <c r="M90" s="39">
        <f t="shared" si="16"/>
        <v>13</v>
      </c>
      <c r="N90" s="40" t="s">
        <v>107</v>
      </c>
      <c r="O90" s="40" t="s">
        <v>108</v>
      </c>
      <c r="P90" s="40" t="e">
        <f>VLOOKUP([1]!Email_TaskV2[[#This Row],[PIC Dev]],[1]Organization!C:D,2,FALSE)</f>
        <v>#REF!</v>
      </c>
      <c r="Q90" s="52" t="s">
        <v>1112</v>
      </c>
      <c r="R90" s="32">
        <v>288</v>
      </c>
      <c r="S90" s="32" t="s">
        <v>75</v>
      </c>
      <c r="T90" s="32"/>
      <c r="U90" s="32"/>
      <c r="V90" s="32"/>
      <c r="W90" s="32" t="s">
        <v>156</v>
      </c>
      <c r="X90" s="32"/>
      <c r="Y90" s="32"/>
      <c r="Z90" s="32" t="s">
        <v>58</v>
      </c>
      <c r="AA90" s="32" t="s">
        <v>59</v>
      </c>
      <c r="AB90" s="32" t="s">
        <v>70</v>
      </c>
      <c r="AC90" s="32" t="s">
        <v>71</v>
      </c>
      <c r="AD90" s="53" t="s">
        <v>128</v>
      </c>
      <c r="AE90" s="44"/>
      <c r="AF90" s="44"/>
      <c r="AG90" s="32"/>
      <c r="AH90" s="32"/>
      <c r="AI90" s="32" t="s">
        <v>110</v>
      </c>
      <c r="AJ90" s="46" t="str">
        <f t="shared" si="14"/>
        <v>(Prima Automation)</v>
      </c>
      <c r="AK90" s="46"/>
      <c r="AL90" s="46">
        <v>2</v>
      </c>
      <c r="AM90" s="46"/>
      <c r="AN90" s="46"/>
      <c r="AO90" s="46"/>
      <c r="AP90" s="46"/>
      <c r="AQ90" s="47" t="e">
        <f ca="1">IF(AND([1]!Email_TaskV2[[#This Row],[Status]]="ON PROGRESS"),TODAY()-[1]!Email_TaskV2[[#This Row],[Tanggal nodin RFS/RFI]],0)</f>
        <v>#REF!</v>
      </c>
      <c r="AR90" s="47" t="e">
        <f ca="1">IF(AND([1]!Email_TaskV2[[#This Row],[Status]]="ON PROGRESS"),IF(TODAY()-[1]!Email_TaskV2[[#This Row],[Start FUT]]&gt;100,"Testing not started yet",TODAY()-[1]!Email_TaskV2[[#This Row],[Start FUT]]),0)</f>
        <v>#REF!</v>
      </c>
      <c r="AS90" s="47" t="e">
        <f>IF([1]!Email_TaskV2[[#This Row],[Aging_Start_Testing]]="Testing not started yet","Testing not started yet",[1]!Email_TaskV2[[#This Row],[Aging]]-[1]!Email_TaskV2[[#This Row],[Aging_Start_Testing]])</f>
        <v>#REF!</v>
      </c>
      <c r="AT90" s="47" t="e">
        <f ca="1">IF(AND([1]!Email_TaskV2[[#This Row],[Status]]="ON PROGRESS",[1]!Email_TaskV2[[#This Row],[Type]]="RFI"),TODAY()-[1]!Email_TaskV2[[#This Row],[Tanggal nodin RFS/RFI]],0)</f>
        <v>#REF!</v>
      </c>
      <c r="AU90" s="47" t="e">
        <f>IF([1]!Email_TaskV2[[#This Row],[Aging]]&gt;7,"Warning","")</f>
        <v>#REF!</v>
      </c>
      <c r="AV90" s="48"/>
      <c r="AW90" s="48"/>
      <c r="AX90" s="48"/>
      <c r="AY90" s="48" t="e">
        <f>IF(AND([1]!Email_TaskV2[[#This Row],[Status]]="ON PROGRESS",[1]!Email_TaskV2[[#This Row],[Type]]="RFS"),"YES","")</f>
        <v>#REF!</v>
      </c>
      <c r="AZ90" s="127" t="e">
        <f>IF(AND([1]!Email_TaskV2[[#This Row],[Status]]="ON PROGRESS",[1]!Email_TaskV2[[#This Row],[Type]]="RFI"),"YES","")</f>
        <v>#REF!</v>
      </c>
      <c r="BA90" s="48" t="e">
        <f>IF([1]!Email_TaskV2[[#This Row],[Nomor Nodin RFS/RFI]]="","",DAY([1]!Email_TaskV2[[#This Row],[Tanggal nodin RFS/RFI]]))</f>
        <v>#REF!</v>
      </c>
      <c r="BB90" s="54" t="e">
        <f>IF([1]!Email_TaskV2[[#This Row],[Nomor Nodin RFS/RFI]]="","",TEXT([1]!Email_TaskV2[[#This Row],[Tanggal nodin RFS/RFI]],"MMM"))</f>
        <v>#REF!</v>
      </c>
      <c r="BC90" s="49" t="e">
        <f>IF([1]!Email_TaskV2[[#This Row],[Nodin BO]]="","No","Yes")</f>
        <v>#REF!</v>
      </c>
      <c r="BD90" s="50" t="e">
        <f>YEAR([1]!Email_TaskV2[[#This Row],[Tanggal nodin RFS/RFI]])</f>
        <v>#REF!</v>
      </c>
      <c r="BE90" s="56" t="e">
        <f>IF([1]!Email_TaskV2[[#This Row],[Month]]="",13,MONTH([1]!Email_TaskV2[[#This Row],[Tanggal nodin RFS/RFI]]))</f>
        <v>#REF!</v>
      </c>
    </row>
    <row r="91" spans="1:57" ht="15" customHeight="1" x14ac:dyDescent="0.3">
      <c r="A91" s="51">
        <v>90</v>
      </c>
      <c r="B91" s="32" t="s">
        <v>731</v>
      </c>
      <c r="C91" s="34">
        <v>44952</v>
      </c>
      <c r="D91" s="40" t="s">
        <v>732</v>
      </c>
      <c r="E91" s="32" t="s">
        <v>55</v>
      </c>
      <c r="F91" s="32" t="s">
        <v>78</v>
      </c>
      <c r="G91" s="35">
        <v>44952</v>
      </c>
      <c r="H91" s="35">
        <v>44952</v>
      </c>
      <c r="I91" s="32" t="s">
        <v>733</v>
      </c>
      <c r="J91" s="35">
        <v>44952</v>
      </c>
      <c r="K91" s="37" t="s">
        <v>734</v>
      </c>
      <c r="L91" s="39">
        <f t="shared" si="15"/>
        <v>0</v>
      </c>
      <c r="M91" s="39">
        <f t="shared" si="16"/>
        <v>0</v>
      </c>
      <c r="N91" s="40" t="s">
        <v>133</v>
      </c>
      <c r="O91" s="40" t="s">
        <v>134</v>
      </c>
      <c r="P91" s="40" t="e">
        <f>VLOOKUP([1]!Email_TaskV2[[#This Row],[PIC Dev]],[1]Organization!C:D,2,FALSE)</f>
        <v>#REF!</v>
      </c>
      <c r="Q91" s="40"/>
      <c r="R91" s="32">
        <v>125</v>
      </c>
      <c r="S91" s="32" t="s">
        <v>75</v>
      </c>
      <c r="T91" s="32" t="s">
        <v>735</v>
      </c>
      <c r="U91" s="37" t="s">
        <v>736</v>
      </c>
      <c r="V91" s="41">
        <v>44949</v>
      </c>
      <c r="W91" s="32" t="s">
        <v>120</v>
      </c>
      <c r="X91" s="32" t="s">
        <v>188</v>
      </c>
      <c r="Y91" s="32" t="s">
        <v>189</v>
      </c>
      <c r="Z91" s="32" t="s">
        <v>58</v>
      </c>
      <c r="AA91" s="32" t="s">
        <v>59</v>
      </c>
      <c r="AB91" s="32" t="s">
        <v>120</v>
      </c>
      <c r="AC91" s="32" t="s">
        <v>71</v>
      </c>
      <c r="AD91" s="64" t="s">
        <v>150</v>
      </c>
      <c r="AE91" s="44"/>
      <c r="AF91" s="44"/>
      <c r="AG91" s="32"/>
      <c r="AH91" s="32"/>
      <c r="AI91" s="32" t="s">
        <v>64</v>
      </c>
      <c r="AJ91" s="46" t="str">
        <f t="shared" si="14"/>
        <v/>
      </c>
      <c r="AK91" s="46"/>
      <c r="AL91" s="46"/>
      <c r="AM91" s="46"/>
      <c r="AN91" s="46"/>
      <c r="AO91" s="46"/>
      <c r="AP91" s="46"/>
      <c r="AQ91" s="47" t="e">
        <f ca="1">IF(AND([1]!Email_TaskV2[[#This Row],[Status]]="ON PROGRESS"),TODAY()-[1]!Email_TaskV2[[#This Row],[Tanggal nodin RFS/RFI]],0)</f>
        <v>#REF!</v>
      </c>
      <c r="AR91" s="47" t="e">
        <f ca="1">IF(AND([1]!Email_TaskV2[[#This Row],[Status]]="ON PROGRESS"),IF(TODAY()-[1]!Email_TaskV2[[#This Row],[Start FUT]]&gt;100,"Testing not started yet",TODAY()-[1]!Email_TaskV2[[#This Row],[Start FUT]]),0)</f>
        <v>#REF!</v>
      </c>
      <c r="AS91" s="47" t="e">
        <f>IF([1]!Email_TaskV2[[#This Row],[Aging_Start_Testing]]="Testing not started yet","Testing not started yet",[1]!Email_TaskV2[[#This Row],[Aging]]-[1]!Email_TaskV2[[#This Row],[Aging_Start_Testing]])</f>
        <v>#REF!</v>
      </c>
      <c r="AT91" s="47" t="e">
        <f ca="1">IF(AND([1]!Email_TaskV2[[#This Row],[Status]]="ON PROGRESS",[1]!Email_TaskV2[[#This Row],[Type]]="RFI"),TODAY()-[1]!Email_TaskV2[[#This Row],[Tanggal nodin RFS/RFI]],0)</f>
        <v>#REF!</v>
      </c>
      <c r="AU91" s="47" t="e">
        <f>IF([1]!Email_TaskV2[[#This Row],[Aging]]&gt;7,"Warning","")</f>
        <v>#REF!</v>
      </c>
      <c r="AV91" s="48"/>
      <c r="AW91" s="48"/>
      <c r="AX91" s="48"/>
      <c r="AY91" s="48" t="e">
        <f>IF(AND([1]!Email_TaskV2[[#This Row],[Status]]="ON PROGRESS",[1]!Email_TaskV2[[#This Row],[Type]]="RFS"),"YES","")</f>
        <v>#REF!</v>
      </c>
      <c r="AZ91" s="16" t="e">
        <f>IF(AND([1]!Email_TaskV2[[#This Row],[Status]]="ON PROGRESS",[1]!Email_TaskV2[[#This Row],[Type]]="RFI"),"YES","")</f>
        <v>#REF!</v>
      </c>
      <c r="BA91" s="48" t="e">
        <f>IF([1]!Email_TaskV2[[#This Row],[Nomor Nodin RFS/RFI]]="","",DAY([1]!Email_TaskV2[[#This Row],[Tanggal nodin RFS/RFI]]))</f>
        <v>#REF!</v>
      </c>
      <c r="BB91" s="54" t="e">
        <f>IF([1]!Email_TaskV2[[#This Row],[Nomor Nodin RFS/RFI]]="","",TEXT([1]!Email_TaskV2[[#This Row],[Tanggal nodin RFS/RFI]],"MMM"))</f>
        <v>#REF!</v>
      </c>
      <c r="BC91" s="49" t="e">
        <f>IF([1]!Email_TaskV2[[#This Row],[Nodin BO]]="","No","Yes")</f>
        <v>#REF!</v>
      </c>
      <c r="BD91" s="50" t="e">
        <f>YEAR([1]!Email_TaskV2[[#This Row],[Tanggal nodin RFS/RFI]])</f>
        <v>#REF!</v>
      </c>
      <c r="BE91" s="56" t="e">
        <f>IF([1]!Email_TaskV2[[#This Row],[Month]]="",13,MONTH([1]!Email_TaskV2[[#This Row],[Tanggal nodin RFS/RFI]]))</f>
        <v>#REF!</v>
      </c>
    </row>
    <row r="92" spans="1:57" ht="15" customHeight="1" x14ac:dyDescent="0.3">
      <c r="A92" s="51">
        <v>91</v>
      </c>
      <c r="B92" s="32" t="s">
        <v>737</v>
      </c>
      <c r="C92" s="34">
        <v>44952</v>
      </c>
      <c r="D92" s="52" t="s">
        <v>738</v>
      </c>
      <c r="E92" s="32" t="s">
        <v>55</v>
      </c>
      <c r="F92" s="32" t="s">
        <v>78</v>
      </c>
      <c r="G92" s="35">
        <v>44956</v>
      </c>
      <c r="H92" s="35">
        <v>44958</v>
      </c>
      <c r="I92" s="32" t="s">
        <v>739</v>
      </c>
      <c r="J92" s="35">
        <v>44958</v>
      </c>
      <c r="K92" s="32" t="s">
        <v>740</v>
      </c>
      <c r="L92" s="39">
        <f t="shared" si="15"/>
        <v>6</v>
      </c>
      <c r="M92" s="39">
        <f t="shared" si="16"/>
        <v>2</v>
      </c>
      <c r="N92" s="40" t="s">
        <v>107</v>
      </c>
      <c r="O92" s="40" t="s">
        <v>108</v>
      </c>
      <c r="P92" s="40" t="e">
        <f>VLOOKUP([1]!Email_TaskV2[[#This Row],[PIC Dev]],[1]Organization!C:D,2,FALSE)</f>
        <v>#REF!</v>
      </c>
      <c r="Q92" s="40"/>
      <c r="R92" s="32">
        <v>115</v>
      </c>
      <c r="S92" s="32" t="s">
        <v>75</v>
      </c>
      <c r="T92" s="32"/>
      <c r="U92" s="32"/>
      <c r="V92" s="32"/>
      <c r="W92" s="32" t="s">
        <v>156</v>
      </c>
      <c r="X92" s="32"/>
      <c r="Y92" s="32"/>
      <c r="Z92" s="32" t="s">
        <v>58</v>
      </c>
      <c r="AA92" s="32" t="s">
        <v>59</v>
      </c>
      <c r="AB92" s="32" t="s">
        <v>94</v>
      </c>
      <c r="AC92" s="32" t="s">
        <v>71</v>
      </c>
      <c r="AD92" s="64" t="s">
        <v>150</v>
      </c>
      <c r="AE92" s="44" t="s">
        <v>106</v>
      </c>
      <c r="AF92" s="44"/>
      <c r="AG92" s="32"/>
      <c r="AH92" s="32"/>
      <c r="AI92" s="32" t="s">
        <v>64</v>
      </c>
      <c r="AJ92" s="46" t="str">
        <f t="shared" si="14"/>
        <v/>
      </c>
      <c r="AK92" s="46"/>
      <c r="AL92" s="46"/>
      <c r="AM92" s="46"/>
      <c r="AN92" s="46"/>
      <c r="AO92" s="46"/>
      <c r="AP92" s="46"/>
      <c r="AQ92" s="47" t="e">
        <f ca="1">IF(AND([1]!Email_TaskV2[[#This Row],[Status]]="ON PROGRESS"),TODAY()-[1]!Email_TaskV2[[#This Row],[Tanggal nodin RFS/RFI]],0)</f>
        <v>#REF!</v>
      </c>
      <c r="AR92" s="47" t="e">
        <f ca="1">IF(AND([1]!Email_TaskV2[[#This Row],[Status]]="ON PROGRESS"),IF(TODAY()-[1]!Email_TaskV2[[#This Row],[Start FUT]]&gt;100,"Testing not started yet",TODAY()-[1]!Email_TaskV2[[#This Row],[Start FUT]]),0)</f>
        <v>#REF!</v>
      </c>
      <c r="AS92" s="47" t="e">
        <f>IF([1]!Email_TaskV2[[#This Row],[Aging_Start_Testing]]="Testing not started yet","Testing not started yet",[1]!Email_TaskV2[[#This Row],[Aging]]-[1]!Email_TaskV2[[#This Row],[Aging_Start_Testing]])</f>
        <v>#REF!</v>
      </c>
      <c r="AT92" s="47" t="e">
        <f ca="1">IF(AND([1]!Email_TaskV2[[#This Row],[Status]]="ON PROGRESS",[1]!Email_TaskV2[[#This Row],[Type]]="RFI"),TODAY()-[1]!Email_TaskV2[[#This Row],[Tanggal nodin RFS/RFI]],0)</f>
        <v>#REF!</v>
      </c>
      <c r="AU92" s="47" t="e">
        <f>IF([1]!Email_TaskV2[[#This Row],[Aging]]&gt;7,"Warning","")</f>
        <v>#REF!</v>
      </c>
      <c r="AV92" s="48"/>
      <c r="AW92" s="48"/>
      <c r="AX92" s="48"/>
      <c r="AY92" s="48" t="e">
        <f>IF(AND([1]!Email_TaskV2[[#This Row],[Status]]="ON PROGRESS",[1]!Email_TaskV2[[#This Row],[Type]]="RFS"),"YES","")</f>
        <v>#REF!</v>
      </c>
      <c r="AZ92" s="127" t="e">
        <f>IF(AND([1]!Email_TaskV2[[#This Row],[Status]]="ON PROGRESS",[1]!Email_TaskV2[[#This Row],[Type]]="RFI"),"YES","")</f>
        <v>#REF!</v>
      </c>
      <c r="BA92" s="48" t="e">
        <f>IF([1]!Email_TaskV2[[#This Row],[Nomor Nodin RFS/RFI]]="","",DAY([1]!Email_TaskV2[[#This Row],[Tanggal nodin RFS/RFI]]))</f>
        <v>#REF!</v>
      </c>
      <c r="BB92" s="54" t="e">
        <f>IF([1]!Email_TaskV2[[#This Row],[Nomor Nodin RFS/RFI]]="","",TEXT([1]!Email_TaskV2[[#This Row],[Tanggal nodin RFS/RFI]],"MMM"))</f>
        <v>#REF!</v>
      </c>
      <c r="BC92" s="49" t="e">
        <f>IF([1]!Email_TaskV2[[#This Row],[Nodin BO]]="","No","Yes")</f>
        <v>#REF!</v>
      </c>
      <c r="BD92" s="50" t="e">
        <f>YEAR([1]!Email_TaskV2[[#This Row],[Tanggal nodin RFS/RFI]])</f>
        <v>#REF!</v>
      </c>
      <c r="BE92" s="56" t="e">
        <f>IF([1]!Email_TaskV2[[#This Row],[Month]]="",13,MONTH([1]!Email_TaskV2[[#This Row],[Tanggal nodin RFS/RFI]]))</f>
        <v>#REF!</v>
      </c>
    </row>
    <row r="93" spans="1:57" ht="15" customHeight="1" x14ac:dyDescent="0.3">
      <c r="A93" s="51">
        <v>92</v>
      </c>
      <c r="B93" s="32" t="s">
        <v>741</v>
      </c>
      <c r="C93" s="34">
        <v>44952</v>
      </c>
      <c r="D93" s="52" t="s">
        <v>742</v>
      </c>
      <c r="E93" s="61" t="s">
        <v>79</v>
      </c>
      <c r="F93" s="68" t="s">
        <v>80</v>
      </c>
      <c r="G93" s="35">
        <v>44952</v>
      </c>
      <c r="H93" s="35">
        <v>44966</v>
      </c>
      <c r="I93" s="32"/>
      <c r="J93" s="35"/>
      <c r="K93" s="32"/>
      <c r="L93" s="44"/>
      <c r="M93" s="40"/>
      <c r="N93" s="40" t="s">
        <v>127</v>
      </c>
      <c r="O93" s="40" t="s">
        <v>56</v>
      </c>
      <c r="P93" s="40" t="e">
        <f>VLOOKUP([1]!Email_TaskV2[[#This Row],[PIC Dev]],[1]Organization!C:D,2,FALSE)</f>
        <v>#REF!</v>
      </c>
      <c r="Q93" s="40" t="s">
        <v>743</v>
      </c>
      <c r="R93" s="32"/>
      <c r="S93" s="32" t="s">
        <v>57</v>
      </c>
      <c r="T93" s="32"/>
      <c r="U93" s="32"/>
      <c r="V93" s="32"/>
      <c r="W93" s="32" t="s">
        <v>165</v>
      </c>
      <c r="X93" s="32"/>
      <c r="Y93" s="32"/>
      <c r="Z93" s="32" t="s">
        <v>58</v>
      </c>
      <c r="AA93" s="32" t="s">
        <v>59</v>
      </c>
      <c r="AB93" s="32" t="s">
        <v>60</v>
      </c>
      <c r="AC93" s="32" t="s">
        <v>61</v>
      </c>
      <c r="AD93" s="53" t="s">
        <v>140</v>
      </c>
      <c r="AE93" s="44"/>
      <c r="AF93" s="44"/>
      <c r="AG93" s="32"/>
      <c r="AH93" s="32"/>
      <c r="AI93" s="61" t="s">
        <v>62</v>
      </c>
      <c r="AJ93" s="126" t="str">
        <f t="shared" si="14"/>
        <v>(FUT Simulator)</v>
      </c>
      <c r="AK93" s="46"/>
      <c r="AL93" s="46"/>
      <c r="AM93" s="46">
        <v>3</v>
      </c>
      <c r="AN93" s="46"/>
      <c r="AO93" s="46"/>
      <c r="AP93" s="46"/>
      <c r="AQ93" s="47" t="e">
        <f ca="1">IF(AND([1]!Email_TaskV2[[#This Row],[Status]]="ON PROGRESS"),TODAY()-[1]!Email_TaskV2[[#This Row],[Tanggal nodin RFS/RFI]],0)</f>
        <v>#REF!</v>
      </c>
      <c r="AR93" s="47" t="e">
        <f ca="1">IF(AND([1]!Email_TaskV2[[#This Row],[Status]]="ON PROGRESS"),IF(TODAY()-[1]!Email_TaskV2[[#This Row],[Start FUT]]&gt;100,"Testing not started yet",TODAY()-[1]!Email_TaskV2[[#This Row],[Start FUT]]),0)</f>
        <v>#REF!</v>
      </c>
      <c r="AS93" s="47" t="e">
        <f>IF([1]!Email_TaskV2[[#This Row],[Aging_Start_Testing]]="Testing not started yet","Testing not started yet",[1]!Email_TaskV2[[#This Row],[Aging]]-[1]!Email_TaskV2[[#This Row],[Aging_Start_Testing]])</f>
        <v>#REF!</v>
      </c>
      <c r="AT93" s="47" t="e">
        <f ca="1">IF(AND([1]!Email_TaskV2[[#This Row],[Status]]="ON PROGRESS",[1]!Email_TaskV2[[#This Row],[Type]]="RFI"),TODAY()-[1]!Email_TaskV2[[#This Row],[Tanggal nodin RFS/RFI]],0)</f>
        <v>#REF!</v>
      </c>
      <c r="AU93" s="47" t="e">
        <f>IF([1]!Email_TaskV2[[#This Row],[Aging]]&gt;7,"Warning","")</f>
        <v>#REF!</v>
      </c>
      <c r="AV93" s="48"/>
      <c r="AW93" s="48"/>
      <c r="AX93" s="48"/>
      <c r="AY93" s="48" t="e">
        <f>IF(AND([1]!Email_TaskV2[[#This Row],[Status]]="ON PROGRESS",[1]!Email_TaskV2[[#This Row],[Type]]="RFS"),"YES","")</f>
        <v>#REF!</v>
      </c>
      <c r="AZ93" s="127" t="e">
        <f>IF(AND([1]!Email_TaskV2[[#This Row],[Status]]="ON PROGRESS",[1]!Email_TaskV2[[#This Row],[Type]]="RFI"),"YES","")</f>
        <v>#REF!</v>
      </c>
      <c r="BA93" s="48" t="e">
        <f>IF([1]!Email_TaskV2[[#This Row],[Nomor Nodin RFS/RFI]]="","",DAY([1]!Email_TaskV2[[#This Row],[Tanggal nodin RFS/RFI]]))</f>
        <v>#REF!</v>
      </c>
      <c r="BB93" s="54" t="e">
        <f>IF([1]!Email_TaskV2[[#This Row],[Nomor Nodin RFS/RFI]]="","",TEXT([1]!Email_TaskV2[[#This Row],[Tanggal nodin RFS/RFI]],"MMM"))</f>
        <v>#REF!</v>
      </c>
      <c r="BC93" s="49" t="e">
        <f>IF([1]!Email_TaskV2[[#This Row],[Nodin BO]]="","No","Yes")</f>
        <v>#REF!</v>
      </c>
      <c r="BD93" s="50" t="e">
        <f>YEAR([1]!Email_TaskV2[[#This Row],[Tanggal nodin RFS/RFI]])</f>
        <v>#REF!</v>
      </c>
      <c r="BE93" s="56" t="e">
        <f>IF([1]!Email_TaskV2[[#This Row],[Month]]="",13,MONTH([1]!Email_TaskV2[[#This Row],[Tanggal nodin RFS/RFI]]))</f>
        <v>#REF!</v>
      </c>
    </row>
    <row r="94" spans="1:57" ht="15" customHeight="1" x14ac:dyDescent="0.3">
      <c r="A94" s="51">
        <v>93</v>
      </c>
      <c r="B94" s="32" t="s">
        <v>744</v>
      </c>
      <c r="C94" s="34">
        <v>44952</v>
      </c>
      <c r="D94" s="52" t="s">
        <v>745</v>
      </c>
      <c r="E94" s="32" t="s">
        <v>55</v>
      </c>
      <c r="F94" s="32" t="s">
        <v>90</v>
      </c>
      <c r="G94" s="35">
        <v>44957</v>
      </c>
      <c r="H94" s="35">
        <v>44964</v>
      </c>
      <c r="I94" s="32" t="s">
        <v>746</v>
      </c>
      <c r="J94" s="35">
        <v>44960</v>
      </c>
      <c r="K94" s="37" t="s">
        <v>747</v>
      </c>
      <c r="L94" s="39">
        <f>H94-C94</f>
        <v>12</v>
      </c>
      <c r="M94" s="39">
        <f>J94-G94</f>
        <v>3</v>
      </c>
      <c r="N94" s="40" t="s">
        <v>127</v>
      </c>
      <c r="O94" s="40" t="s">
        <v>56</v>
      </c>
      <c r="P94" s="40" t="e">
        <f>VLOOKUP([1]!Email_TaskV2[[#This Row],[PIC Dev]],[1]Organization!C:D,2,FALSE)</f>
        <v>#REF!</v>
      </c>
      <c r="Q94" s="52" t="s">
        <v>748</v>
      </c>
      <c r="R94" s="32">
        <v>164</v>
      </c>
      <c r="S94" s="32" t="s">
        <v>75</v>
      </c>
      <c r="T94" s="32" t="s">
        <v>378</v>
      </c>
      <c r="U94" s="37" t="s">
        <v>379</v>
      </c>
      <c r="V94" s="41">
        <v>44935</v>
      </c>
      <c r="W94" s="32" t="s">
        <v>165</v>
      </c>
      <c r="X94" s="32" t="s">
        <v>380</v>
      </c>
      <c r="Y94" s="32" t="s">
        <v>1097</v>
      </c>
      <c r="Z94" s="32" t="s">
        <v>58</v>
      </c>
      <c r="AA94" s="32" t="s">
        <v>59</v>
      </c>
      <c r="AB94" s="32" t="s">
        <v>60</v>
      </c>
      <c r="AC94" s="32" t="s">
        <v>61</v>
      </c>
      <c r="AD94" s="53" t="s">
        <v>103</v>
      </c>
      <c r="AE94" s="44"/>
      <c r="AF94" s="44"/>
      <c r="AG94" s="32"/>
      <c r="AH94" s="32"/>
      <c r="AI94" s="32" t="s">
        <v>62</v>
      </c>
      <c r="AJ94" s="46" t="str">
        <f t="shared" si="14"/>
        <v>(Cetho Automation)</v>
      </c>
      <c r="AK94" s="46"/>
      <c r="AL94" s="46"/>
      <c r="AM94" s="46"/>
      <c r="AN94" s="46"/>
      <c r="AO94" s="46">
        <v>5</v>
      </c>
      <c r="AP94" s="46"/>
      <c r="AQ94" s="47" t="e">
        <f ca="1">IF(AND([1]!Email_TaskV2[[#This Row],[Status]]="ON PROGRESS"),TODAY()-[1]!Email_TaskV2[[#This Row],[Tanggal nodin RFS/RFI]],0)</f>
        <v>#REF!</v>
      </c>
      <c r="AR94" s="47" t="e">
        <f ca="1">IF(AND([1]!Email_TaskV2[[#This Row],[Status]]="ON PROGRESS"),IF(TODAY()-[1]!Email_TaskV2[[#This Row],[Start FUT]]&gt;100,"Testing not started yet",TODAY()-[1]!Email_TaskV2[[#This Row],[Start FUT]]),0)</f>
        <v>#REF!</v>
      </c>
      <c r="AS94" s="47" t="e">
        <f>IF([1]!Email_TaskV2[[#This Row],[Aging_Start_Testing]]="Testing not started yet","Testing not started yet",[1]!Email_TaskV2[[#This Row],[Aging]]-[1]!Email_TaskV2[[#This Row],[Aging_Start_Testing]])</f>
        <v>#REF!</v>
      </c>
      <c r="AT94" s="47" t="e">
        <f ca="1">IF(AND([1]!Email_TaskV2[[#This Row],[Status]]="ON PROGRESS",[1]!Email_TaskV2[[#This Row],[Type]]="RFI"),TODAY()-[1]!Email_TaskV2[[#This Row],[Tanggal nodin RFS/RFI]],0)</f>
        <v>#REF!</v>
      </c>
      <c r="AU94" s="47" t="e">
        <f>IF([1]!Email_TaskV2[[#This Row],[Aging]]&gt;7,"Warning","")</f>
        <v>#REF!</v>
      </c>
      <c r="AV94" s="48"/>
      <c r="AW94" s="48"/>
      <c r="AX94" s="48"/>
      <c r="AY94" s="48" t="e">
        <f>IF(AND([1]!Email_TaskV2[[#This Row],[Status]]="ON PROGRESS",[1]!Email_TaskV2[[#This Row],[Type]]="RFS"),"YES","")</f>
        <v>#REF!</v>
      </c>
      <c r="AZ94" s="16" t="e">
        <f>IF(AND([1]!Email_TaskV2[[#This Row],[Status]]="ON PROGRESS",[1]!Email_TaskV2[[#This Row],[Type]]="RFI"),"YES","")</f>
        <v>#REF!</v>
      </c>
      <c r="BA94" s="48" t="e">
        <f>IF([1]!Email_TaskV2[[#This Row],[Nomor Nodin RFS/RFI]]="","",DAY([1]!Email_TaskV2[[#This Row],[Tanggal nodin RFS/RFI]]))</f>
        <v>#REF!</v>
      </c>
      <c r="BB94" s="54" t="e">
        <f>IF([1]!Email_TaskV2[[#This Row],[Nomor Nodin RFS/RFI]]="","",TEXT([1]!Email_TaskV2[[#This Row],[Tanggal nodin RFS/RFI]],"MMM"))</f>
        <v>#REF!</v>
      </c>
      <c r="BC94" s="49" t="e">
        <f>IF([1]!Email_TaskV2[[#This Row],[Nodin BO]]="","No","Yes")</f>
        <v>#REF!</v>
      </c>
      <c r="BD94" s="50" t="e">
        <f>YEAR([1]!Email_TaskV2[[#This Row],[Tanggal nodin RFS/RFI]])</f>
        <v>#REF!</v>
      </c>
      <c r="BE94" s="56" t="e">
        <f>IF([1]!Email_TaskV2[[#This Row],[Month]]="",13,MONTH([1]!Email_TaskV2[[#This Row],[Tanggal nodin RFS/RFI]]))</f>
        <v>#REF!</v>
      </c>
    </row>
    <row r="95" spans="1:57" ht="15" customHeight="1" x14ac:dyDescent="0.3">
      <c r="A95" s="51">
        <v>94</v>
      </c>
      <c r="B95" s="32" t="s">
        <v>749</v>
      </c>
      <c r="C95" s="34">
        <v>44953</v>
      </c>
      <c r="D95" s="52" t="s">
        <v>750</v>
      </c>
      <c r="E95" s="32" t="s">
        <v>55</v>
      </c>
      <c r="F95" s="32" t="s">
        <v>66</v>
      </c>
      <c r="G95" s="35">
        <v>44953</v>
      </c>
      <c r="H95" s="35">
        <v>44953</v>
      </c>
      <c r="I95" s="32" t="s">
        <v>751</v>
      </c>
      <c r="J95" s="35">
        <v>44953</v>
      </c>
      <c r="K95" s="37" t="s">
        <v>752</v>
      </c>
      <c r="L95" s="39">
        <f>H95-C95</f>
        <v>0</v>
      </c>
      <c r="M95" s="39">
        <f>J95-G95</f>
        <v>0</v>
      </c>
      <c r="N95" s="40" t="s">
        <v>81</v>
      </c>
      <c r="O95" s="40" t="s">
        <v>82</v>
      </c>
      <c r="P95" s="40" t="e">
        <f>VLOOKUP([1]!Email_TaskV2[[#This Row],[PIC Dev]],[1]Organization!C:D,2,FALSE)</f>
        <v>#REF!</v>
      </c>
      <c r="Q95" s="40" t="s">
        <v>753</v>
      </c>
      <c r="R95" s="32">
        <v>22</v>
      </c>
      <c r="S95" s="32" t="s">
        <v>57</v>
      </c>
      <c r="T95" s="32" t="s">
        <v>754</v>
      </c>
      <c r="U95" s="32" t="s">
        <v>755</v>
      </c>
      <c r="V95" s="41">
        <v>44952</v>
      </c>
      <c r="W95" s="32" t="s">
        <v>83</v>
      </c>
      <c r="X95" s="32" t="s">
        <v>196</v>
      </c>
      <c r="Y95" s="32" t="s">
        <v>197</v>
      </c>
      <c r="Z95" s="32" t="s">
        <v>58</v>
      </c>
      <c r="AA95" s="32" t="s">
        <v>59</v>
      </c>
      <c r="AB95" s="32" t="s">
        <v>83</v>
      </c>
      <c r="AC95" s="32" t="s">
        <v>61</v>
      </c>
      <c r="AD95" s="64" t="s">
        <v>141</v>
      </c>
      <c r="AE95" s="44"/>
      <c r="AF95" s="44"/>
      <c r="AG95" s="32"/>
      <c r="AH95" s="32"/>
      <c r="AI95" s="32" t="s">
        <v>64</v>
      </c>
      <c r="AJ95" s="46" t="str">
        <f t="shared" si="14"/>
        <v/>
      </c>
      <c r="AK95" s="46"/>
      <c r="AL95" s="46"/>
      <c r="AM95" s="46"/>
      <c r="AN95" s="46"/>
      <c r="AO95" s="46"/>
      <c r="AP95" s="46"/>
      <c r="AQ95" s="47" t="e">
        <f ca="1">IF(AND([1]!Email_TaskV2[[#This Row],[Status]]="ON PROGRESS"),TODAY()-[1]!Email_TaskV2[[#This Row],[Tanggal nodin RFS/RFI]],0)</f>
        <v>#REF!</v>
      </c>
      <c r="AR95" s="47" t="e">
        <f ca="1">IF(AND([1]!Email_TaskV2[[#This Row],[Status]]="ON PROGRESS"),IF(TODAY()-[1]!Email_TaskV2[[#This Row],[Start FUT]]&gt;100,"Testing not started yet",TODAY()-[1]!Email_TaskV2[[#This Row],[Start FUT]]),0)</f>
        <v>#REF!</v>
      </c>
      <c r="AS95" s="47" t="e">
        <f>IF([1]!Email_TaskV2[[#This Row],[Aging_Start_Testing]]="Testing not started yet","Testing not started yet",[1]!Email_TaskV2[[#This Row],[Aging]]-[1]!Email_TaskV2[[#This Row],[Aging_Start_Testing]])</f>
        <v>#REF!</v>
      </c>
      <c r="AT95" s="47" t="e">
        <f ca="1">IF(AND([1]!Email_TaskV2[[#This Row],[Status]]="ON PROGRESS",[1]!Email_TaskV2[[#This Row],[Type]]="RFI"),TODAY()-[1]!Email_TaskV2[[#This Row],[Tanggal nodin RFS/RFI]],0)</f>
        <v>#REF!</v>
      </c>
      <c r="AU95" s="47" t="e">
        <f>IF([1]!Email_TaskV2[[#This Row],[Aging]]&gt;7,"Warning","")</f>
        <v>#REF!</v>
      </c>
      <c r="AV95" s="48"/>
      <c r="AW95" s="48"/>
      <c r="AX95" s="48"/>
      <c r="AY95" s="48" t="e">
        <f>IF(AND([1]!Email_TaskV2[[#This Row],[Status]]="ON PROGRESS",[1]!Email_TaskV2[[#This Row],[Type]]="RFS"),"YES","")</f>
        <v>#REF!</v>
      </c>
      <c r="AZ95" s="16" t="e">
        <f>IF(AND([1]!Email_TaskV2[[#This Row],[Status]]="ON PROGRESS",[1]!Email_TaskV2[[#This Row],[Type]]="RFI"),"YES","")</f>
        <v>#REF!</v>
      </c>
      <c r="BA95" s="48" t="e">
        <f>IF([1]!Email_TaskV2[[#This Row],[Nomor Nodin RFS/RFI]]="","",DAY([1]!Email_TaskV2[[#This Row],[Tanggal nodin RFS/RFI]]))</f>
        <v>#REF!</v>
      </c>
      <c r="BB95" s="54" t="e">
        <f>IF([1]!Email_TaskV2[[#This Row],[Nomor Nodin RFS/RFI]]="","",TEXT([1]!Email_TaskV2[[#This Row],[Tanggal nodin RFS/RFI]],"MMM"))</f>
        <v>#REF!</v>
      </c>
      <c r="BC95" s="49" t="e">
        <f>IF([1]!Email_TaskV2[[#This Row],[Nodin BO]]="","No","Yes")</f>
        <v>#REF!</v>
      </c>
      <c r="BD95" s="50" t="e">
        <f>YEAR([1]!Email_TaskV2[[#This Row],[Tanggal nodin RFS/RFI]])</f>
        <v>#REF!</v>
      </c>
      <c r="BE95" s="56" t="e">
        <f>IF([1]!Email_TaskV2[[#This Row],[Month]]="",13,MONTH([1]!Email_TaskV2[[#This Row],[Tanggal nodin RFS/RFI]]))</f>
        <v>#REF!</v>
      </c>
    </row>
    <row r="96" spans="1:57" ht="15" customHeight="1" x14ac:dyDescent="0.3">
      <c r="A96" s="51">
        <v>95</v>
      </c>
      <c r="B96" s="32" t="s">
        <v>756</v>
      </c>
      <c r="C96" s="34">
        <v>44952</v>
      </c>
      <c r="D96" s="52" t="s">
        <v>757</v>
      </c>
      <c r="E96" s="32" t="s">
        <v>55</v>
      </c>
      <c r="F96" s="63" t="s">
        <v>78</v>
      </c>
      <c r="G96" s="35">
        <v>44956</v>
      </c>
      <c r="H96" s="35">
        <v>44956</v>
      </c>
      <c r="I96" s="32" t="s">
        <v>758</v>
      </c>
      <c r="J96" s="35">
        <v>44956</v>
      </c>
      <c r="K96" s="37" t="s">
        <v>759</v>
      </c>
      <c r="L96" s="39">
        <f>H96-C96</f>
        <v>4</v>
      </c>
      <c r="M96" s="39">
        <f>J96-G96</f>
        <v>0</v>
      </c>
      <c r="N96" s="40" t="s">
        <v>114</v>
      </c>
      <c r="O96" s="40" t="s">
        <v>115</v>
      </c>
      <c r="P96" s="40" t="e">
        <f>VLOOKUP([1]!Email_TaskV2[[#This Row],[PIC Dev]],[1]Organization!C:D,2,FALSE)</f>
        <v>#REF!</v>
      </c>
      <c r="Q96" s="40"/>
      <c r="R96" s="32">
        <v>15</v>
      </c>
      <c r="S96" s="32" t="s">
        <v>75</v>
      </c>
      <c r="T96" s="32" t="s">
        <v>760</v>
      </c>
      <c r="U96" s="32" t="s">
        <v>761</v>
      </c>
      <c r="V96" s="41">
        <v>44760</v>
      </c>
      <c r="W96" s="32" t="s">
        <v>166</v>
      </c>
      <c r="X96" s="32" t="s">
        <v>762</v>
      </c>
      <c r="Y96" s="32" t="s">
        <v>763</v>
      </c>
      <c r="Z96" s="32" t="s">
        <v>58</v>
      </c>
      <c r="AA96" s="32" t="s">
        <v>59</v>
      </c>
      <c r="AB96" s="32" t="s">
        <v>60</v>
      </c>
      <c r="AC96" s="32" t="s">
        <v>71</v>
      </c>
      <c r="AD96" s="53" t="s">
        <v>132</v>
      </c>
      <c r="AE96" s="44"/>
      <c r="AF96" s="44"/>
      <c r="AG96" s="32"/>
      <c r="AH96" s="32"/>
      <c r="AI96" s="32" t="s">
        <v>64</v>
      </c>
      <c r="AJ96" s="46" t="str">
        <f t="shared" si="14"/>
        <v/>
      </c>
      <c r="AK96" s="46"/>
      <c r="AL96" s="46"/>
      <c r="AM96" s="46"/>
      <c r="AN96" s="46"/>
      <c r="AO96" s="46"/>
      <c r="AP96" s="46"/>
      <c r="AQ96" s="47" t="e">
        <f ca="1">IF(AND([1]!Email_TaskV2[[#This Row],[Status]]="ON PROGRESS"),TODAY()-[1]!Email_TaskV2[[#This Row],[Tanggal nodin RFS/RFI]],0)</f>
        <v>#REF!</v>
      </c>
      <c r="AR96" s="47" t="e">
        <f ca="1">IF(AND([1]!Email_TaskV2[[#This Row],[Status]]="ON PROGRESS"),IF(TODAY()-[1]!Email_TaskV2[[#This Row],[Start FUT]]&gt;100,"Testing not started yet",TODAY()-[1]!Email_TaskV2[[#This Row],[Start FUT]]),0)</f>
        <v>#REF!</v>
      </c>
      <c r="AS96" s="47" t="e">
        <f>IF([1]!Email_TaskV2[[#This Row],[Aging_Start_Testing]]="Testing not started yet","Testing not started yet",[1]!Email_TaskV2[[#This Row],[Aging]]-[1]!Email_TaskV2[[#This Row],[Aging_Start_Testing]])</f>
        <v>#REF!</v>
      </c>
      <c r="AT96" s="47" t="e">
        <f ca="1">IF(AND([1]!Email_TaskV2[[#This Row],[Status]]="ON PROGRESS",[1]!Email_TaskV2[[#This Row],[Type]]="RFI"),TODAY()-[1]!Email_TaskV2[[#This Row],[Tanggal nodin RFS/RFI]],0)</f>
        <v>#REF!</v>
      </c>
      <c r="AU96" s="47" t="e">
        <f>IF([1]!Email_TaskV2[[#This Row],[Aging]]&gt;7,"Warning","")</f>
        <v>#REF!</v>
      </c>
      <c r="AV96" s="48"/>
      <c r="AW96" s="48"/>
      <c r="AX96" s="48"/>
      <c r="AY96" s="48" t="e">
        <f>IF(AND([1]!Email_TaskV2[[#This Row],[Status]]="ON PROGRESS",[1]!Email_TaskV2[[#This Row],[Type]]="RFS"),"YES","")</f>
        <v>#REF!</v>
      </c>
      <c r="AZ96" s="16" t="e">
        <f>IF(AND([1]!Email_TaskV2[[#This Row],[Status]]="ON PROGRESS",[1]!Email_TaskV2[[#This Row],[Type]]="RFI"),"YES","")</f>
        <v>#REF!</v>
      </c>
      <c r="BA96" s="48" t="e">
        <f>IF([1]!Email_TaskV2[[#This Row],[Nomor Nodin RFS/RFI]]="","",DAY([1]!Email_TaskV2[[#This Row],[Tanggal nodin RFS/RFI]]))</f>
        <v>#REF!</v>
      </c>
      <c r="BB96" s="54" t="e">
        <f>IF([1]!Email_TaskV2[[#This Row],[Nomor Nodin RFS/RFI]]="","",TEXT([1]!Email_TaskV2[[#This Row],[Tanggal nodin RFS/RFI]],"MMM"))</f>
        <v>#REF!</v>
      </c>
      <c r="BC96" s="49" t="e">
        <f>IF([1]!Email_TaskV2[[#This Row],[Nodin BO]]="","No","Yes")</f>
        <v>#REF!</v>
      </c>
      <c r="BD96" s="50" t="e">
        <f>YEAR([1]!Email_TaskV2[[#This Row],[Tanggal nodin RFS/RFI]])</f>
        <v>#REF!</v>
      </c>
      <c r="BE96" s="56" t="e">
        <f>IF([1]!Email_TaskV2[[#This Row],[Month]]="",13,MONTH([1]!Email_TaskV2[[#This Row],[Tanggal nodin RFS/RFI]]))</f>
        <v>#REF!</v>
      </c>
    </row>
    <row r="97" spans="1:57" ht="15" customHeight="1" x14ac:dyDescent="0.3">
      <c r="A97" s="51">
        <v>96</v>
      </c>
      <c r="B97" s="32" t="s">
        <v>764</v>
      </c>
      <c r="C97" s="34">
        <v>44953</v>
      </c>
      <c r="D97" s="52" t="s">
        <v>765</v>
      </c>
      <c r="E97" s="32" t="s">
        <v>55</v>
      </c>
      <c r="F97" s="63" t="s">
        <v>78</v>
      </c>
      <c r="G97" s="35">
        <v>44956</v>
      </c>
      <c r="H97" s="35">
        <v>44956</v>
      </c>
      <c r="I97" s="32" t="s">
        <v>766</v>
      </c>
      <c r="J97" s="35">
        <v>44957</v>
      </c>
      <c r="K97" s="37" t="s">
        <v>767</v>
      </c>
      <c r="L97" s="39">
        <f>H97-C97</f>
        <v>3</v>
      </c>
      <c r="M97" s="39">
        <f>J97-G97</f>
        <v>1</v>
      </c>
      <c r="N97" s="40" t="s">
        <v>68</v>
      </c>
      <c r="O97" s="40" t="s">
        <v>69</v>
      </c>
      <c r="P97" s="40" t="e">
        <f>VLOOKUP([1]!Email_TaskV2[[#This Row],[PIC Dev]],[1]Organization!C:D,2,FALSE)</f>
        <v>#REF!</v>
      </c>
      <c r="Q97" s="40"/>
      <c r="R97" s="32">
        <v>31</v>
      </c>
      <c r="S97" s="32" t="s">
        <v>75</v>
      </c>
      <c r="T97" s="32" t="s">
        <v>768</v>
      </c>
      <c r="U97" s="37" t="s">
        <v>769</v>
      </c>
      <c r="V97" s="41">
        <v>44952</v>
      </c>
      <c r="W97" s="32" t="s">
        <v>139</v>
      </c>
      <c r="X97" s="32" t="s">
        <v>162</v>
      </c>
      <c r="Y97" s="32" t="s">
        <v>158</v>
      </c>
      <c r="Z97" s="32" t="s">
        <v>58</v>
      </c>
      <c r="AA97" s="32" t="s">
        <v>59</v>
      </c>
      <c r="AB97" s="32" t="s">
        <v>105</v>
      </c>
      <c r="AC97" s="32" t="s">
        <v>71</v>
      </c>
      <c r="AD97" s="53" t="s">
        <v>103</v>
      </c>
      <c r="AE97" s="44"/>
      <c r="AF97" s="44"/>
      <c r="AG97" s="32"/>
      <c r="AH97" s="32"/>
      <c r="AI97" s="32" t="s">
        <v>64</v>
      </c>
      <c r="AJ97" s="46" t="str">
        <f t="shared" si="14"/>
        <v/>
      </c>
      <c r="AK97" s="46"/>
      <c r="AL97" s="46"/>
      <c r="AM97" s="46"/>
      <c r="AN97" s="46"/>
      <c r="AO97" s="46"/>
      <c r="AP97" s="46"/>
      <c r="AQ97" s="47" t="e">
        <f ca="1">IF(AND([1]!Email_TaskV2[[#This Row],[Status]]="ON PROGRESS"),TODAY()-[1]!Email_TaskV2[[#This Row],[Tanggal nodin RFS/RFI]],0)</f>
        <v>#REF!</v>
      </c>
      <c r="AR97" s="47" t="e">
        <f ca="1">IF(AND([1]!Email_TaskV2[[#This Row],[Status]]="ON PROGRESS"),IF(TODAY()-[1]!Email_TaskV2[[#This Row],[Start FUT]]&gt;100,"Testing not started yet",TODAY()-[1]!Email_TaskV2[[#This Row],[Start FUT]]),0)</f>
        <v>#REF!</v>
      </c>
      <c r="AS97" s="47" t="e">
        <f>IF([1]!Email_TaskV2[[#This Row],[Aging_Start_Testing]]="Testing not started yet","Testing not started yet",[1]!Email_TaskV2[[#This Row],[Aging]]-[1]!Email_TaskV2[[#This Row],[Aging_Start_Testing]])</f>
        <v>#REF!</v>
      </c>
      <c r="AT97" s="47" t="e">
        <f ca="1">IF(AND([1]!Email_TaskV2[[#This Row],[Status]]="ON PROGRESS",[1]!Email_TaskV2[[#This Row],[Type]]="RFI"),TODAY()-[1]!Email_TaskV2[[#This Row],[Tanggal nodin RFS/RFI]],0)</f>
        <v>#REF!</v>
      </c>
      <c r="AU97" s="47" t="e">
        <f>IF([1]!Email_TaskV2[[#This Row],[Aging]]&gt;7,"Warning","")</f>
        <v>#REF!</v>
      </c>
      <c r="AV97" s="48"/>
      <c r="AW97" s="48"/>
      <c r="AX97" s="48"/>
      <c r="AY97" s="48" t="e">
        <f>IF(AND([1]!Email_TaskV2[[#This Row],[Status]]="ON PROGRESS",[1]!Email_TaskV2[[#This Row],[Type]]="RFS"),"YES","")</f>
        <v>#REF!</v>
      </c>
      <c r="AZ97" s="16" t="e">
        <f>IF(AND([1]!Email_TaskV2[[#This Row],[Status]]="ON PROGRESS",[1]!Email_TaskV2[[#This Row],[Type]]="RFI"),"YES","")</f>
        <v>#REF!</v>
      </c>
      <c r="BA97" s="48" t="e">
        <f>IF([1]!Email_TaskV2[[#This Row],[Nomor Nodin RFS/RFI]]="","",DAY([1]!Email_TaskV2[[#This Row],[Tanggal nodin RFS/RFI]]))</f>
        <v>#REF!</v>
      </c>
      <c r="BB97" s="54" t="e">
        <f>IF([1]!Email_TaskV2[[#This Row],[Nomor Nodin RFS/RFI]]="","",TEXT([1]!Email_TaskV2[[#This Row],[Tanggal nodin RFS/RFI]],"MMM"))</f>
        <v>#REF!</v>
      </c>
      <c r="BC97" s="49" t="e">
        <f>IF([1]!Email_TaskV2[[#This Row],[Nodin BO]]="","No","Yes")</f>
        <v>#REF!</v>
      </c>
      <c r="BD97" s="50" t="e">
        <f>YEAR([1]!Email_TaskV2[[#This Row],[Tanggal nodin RFS/RFI]])</f>
        <v>#REF!</v>
      </c>
      <c r="BE97" s="56" t="e">
        <f>IF([1]!Email_TaskV2[[#This Row],[Month]]="",13,MONTH([1]!Email_TaskV2[[#This Row],[Tanggal nodin RFS/RFI]]))</f>
        <v>#REF!</v>
      </c>
    </row>
    <row r="98" spans="1:57" ht="15" customHeight="1" x14ac:dyDescent="0.3">
      <c r="A98" s="51">
        <v>97</v>
      </c>
      <c r="B98" s="32" t="s">
        <v>770</v>
      </c>
      <c r="C98" s="34">
        <v>44953</v>
      </c>
      <c r="D98" s="52" t="s">
        <v>771</v>
      </c>
      <c r="E98" s="32" t="s">
        <v>55</v>
      </c>
      <c r="F98" s="32" t="s">
        <v>90</v>
      </c>
      <c r="G98" s="35">
        <v>44959</v>
      </c>
      <c r="H98" s="35">
        <v>44970</v>
      </c>
      <c r="I98" s="32" t="s">
        <v>772</v>
      </c>
      <c r="J98" s="35">
        <v>44970</v>
      </c>
      <c r="K98" s="37" t="s">
        <v>773</v>
      </c>
      <c r="L98" s="39">
        <f>H98-C98</f>
        <v>17</v>
      </c>
      <c r="M98" s="39">
        <f>J98-G98</f>
        <v>11</v>
      </c>
      <c r="N98" s="40" t="s">
        <v>68</v>
      </c>
      <c r="O98" s="40" t="s">
        <v>69</v>
      </c>
      <c r="P98" s="40" t="e">
        <f>VLOOKUP([1]!Email_TaskV2[[#This Row],[PIC Dev]],[1]Organization!C:D,2,FALSE)</f>
        <v>#REF!</v>
      </c>
      <c r="Q98" s="52" t="s">
        <v>774</v>
      </c>
      <c r="R98" s="32">
        <v>59</v>
      </c>
      <c r="S98" s="32" t="s">
        <v>57</v>
      </c>
      <c r="T98" s="32" t="s">
        <v>201</v>
      </c>
      <c r="U98" s="37" t="s">
        <v>775</v>
      </c>
      <c r="V98" s="41">
        <v>44872</v>
      </c>
      <c r="W98" s="32" t="s">
        <v>139</v>
      </c>
      <c r="X98" s="32" t="s">
        <v>163</v>
      </c>
      <c r="Y98" s="32" t="s">
        <v>164</v>
      </c>
      <c r="Z98" s="32" t="s">
        <v>58</v>
      </c>
      <c r="AA98" s="32" t="s">
        <v>59</v>
      </c>
      <c r="AB98" s="32" t="s">
        <v>105</v>
      </c>
      <c r="AC98" s="32" t="s">
        <v>71</v>
      </c>
      <c r="AD98" s="53" t="s">
        <v>129</v>
      </c>
      <c r="AE98" s="44"/>
      <c r="AF98" s="44"/>
      <c r="AG98" s="32"/>
      <c r="AH98" s="32"/>
      <c r="AI98" s="32" t="s">
        <v>62</v>
      </c>
      <c r="AJ98" s="46" t="str">
        <f t="shared" si="14"/>
        <v>(Postman Simulator)</v>
      </c>
      <c r="AK98" s="46"/>
      <c r="AL98" s="46"/>
      <c r="AM98" s="46"/>
      <c r="AN98" s="46">
        <v>4</v>
      </c>
      <c r="AO98" s="46"/>
      <c r="AP98" s="46"/>
      <c r="AQ98" s="47" t="e">
        <f ca="1">IF(AND([1]!Email_TaskV2[[#This Row],[Status]]="ON PROGRESS"),TODAY()-[1]!Email_TaskV2[[#This Row],[Tanggal nodin RFS/RFI]],0)</f>
        <v>#REF!</v>
      </c>
      <c r="AR98" s="47" t="e">
        <f ca="1">IF(AND([1]!Email_TaskV2[[#This Row],[Status]]="ON PROGRESS"),IF(TODAY()-[1]!Email_TaskV2[[#This Row],[Start FUT]]&gt;100,"Testing not started yet",TODAY()-[1]!Email_TaskV2[[#This Row],[Start FUT]]),0)</f>
        <v>#REF!</v>
      </c>
      <c r="AS98" s="47" t="e">
        <f>IF([1]!Email_TaskV2[[#This Row],[Aging_Start_Testing]]="Testing not started yet","Testing not started yet",[1]!Email_TaskV2[[#This Row],[Aging]]-[1]!Email_TaskV2[[#This Row],[Aging_Start_Testing]])</f>
        <v>#REF!</v>
      </c>
      <c r="AT98" s="47" t="e">
        <f ca="1">IF(AND([1]!Email_TaskV2[[#This Row],[Status]]="ON PROGRESS",[1]!Email_TaskV2[[#This Row],[Type]]="RFI"),TODAY()-[1]!Email_TaskV2[[#This Row],[Tanggal nodin RFS/RFI]],0)</f>
        <v>#REF!</v>
      </c>
      <c r="AU98" s="47" t="e">
        <f>IF([1]!Email_TaskV2[[#This Row],[Aging]]&gt;7,"Warning","")</f>
        <v>#REF!</v>
      </c>
      <c r="AV98" s="48"/>
      <c r="AW98" s="48"/>
      <c r="AX98" s="48"/>
      <c r="AY98" s="48" t="e">
        <f>IF(AND([1]!Email_TaskV2[[#This Row],[Status]]="ON PROGRESS",[1]!Email_TaskV2[[#This Row],[Type]]="RFS"),"YES","")</f>
        <v>#REF!</v>
      </c>
      <c r="AZ98" s="16" t="e">
        <f>IF(AND([1]!Email_TaskV2[[#This Row],[Status]]="ON PROGRESS",[1]!Email_TaskV2[[#This Row],[Type]]="RFI"),"YES","")</f>
        <v>#REF!</v>
      </c>
      <c r="BA98" s="48" t="e">
        <f>IF([1]!Email_TaskV2[[#This Row],[Nomor Nodin RFS/RFI]]="","",DAY([1]!Email_TaskV2[[#This Row],[Tanggal nodin RFS/RFI]]))</f>
        <v>#REF!</v>
      </c>
      <c r="BB98" s="54" t="e">
        <f>IF([1]!Email_TaskV2[[#This Row],[Nomor Nodin RFS/RFI]]="","",TEXT([1]!Email_TaskV2[[#This Row],[Tanggal nodin RFS/RFI]],"MMM"))</f>
        <v>#REF!</v>
      </c>
      <c r="BC98" s="49" t="e">
        <f>IF([1]!Email_TaskV2[[#This Row],[Nodin BO]]="","No","Yes")</f>
        <v>#REF!</v>
      </c>
      <c r="BD98" s="50" t="e">
        <f>YEAR([1]!Email_TaskV2[[#This Row],[Tanggal nodin RFS/RFI]])</f>
        <v>#REF!</v>
      </c>
      <c r="BE98" s="56" t="e">
        <f>IF([1]!Email_TaskV2[[#This Row],[Month]]="",13,MONTH([1]!Email_TaskV2[[#This Row],[Tanggal nodin RFS/RFI]]))</f>
        <v>#REF!</v>
      </c>
    </row>
    <row r="99" spans="1:57" ht="15" customHeight="1" x14ac:dyDescent="0.3">
      <c r="A99" s="51">
        <v>98</v>
      </c>
      <c r="B99" s="32" t="s">
        <v>776</v>
      </c>
      <c r="C99" s="34">
        <v>44953</v>
      </c>
      <c r="D99" s="52" t="s">
        <v>777</v>
      </c>
      <c r="E99" s="61" t="s">
        <v>79</v>
      </c>
      <c r="F99" s="68" t="s">
        <v>80</v>
      </c>
      <c r="G99" s="35">
        <v>44958</v>
      </c>
      <c r="H99" s="35">
        <v>44971</v>
      </c>
      <c r="I99" s="32"/>
      <c r="J99" s="35"/>
      <c r="K99" s="32"/>
      <c r="L99" s="44"/>
      <c r="M99" s="40"/>
      <c r="N99" s="40" t="s">
        <v>68</v>
      </c>
      <c r="O99" s="40" t="s">
        <v>69</v>
      </c>
      <c r="P99" s="40" t="e">
        <f>VLOOKUP([1]!Email_TaskV2[[#This Row],[PIC Dev]],[1]Organization!C:D,2,FALSE)</f>
        <v>#REF!</v>
      </c>
      <c r="Q99" s="52" t="s">
        <v>778</v>
      </c>
      <c r="R99" s="32"/>
      <c r="S99" s="32" t="s">
        <v>57</v>
      </c>
      <c r="T99" s="32" t="s">
        <v>779</v>
      </c>
      <c r="U99" s="32" t="s">
        <v>780</v>
      </c>
      <c r="V99" s="41">
        <v>44931</v>
      </c>
      <c r="W99" s="32" t="s">
        <v>139</v>
      </c>
      <c r="X99" s="32" t="s">
        <v>162</v>
      </c>
      <c r="Y99" s="32" t="s">
        <v>158</v>
      </c>
      <c r="Z99" s="32" t="s">
        <v>58</v>
      </c>
      <c r="AA99" s="32" t="s">
        <v>59</v>
      </c>
      <c r="AB99" s="32" t="s">
        <v>105</v>
      </c>
      <c r="AC99" s="32" t="s">
        <v>71</v>
      </c>
      <c r="AD99" s="53" t="s">
        <v>85</v>
      </c>
      <c r="AE99" s="44"/>
      <c r="AF99" s="44"/>
      <c r="AG99" s="32"/>
      <c r="AH99" s="32"/>
      <c r="AI99" s="61" t="s">
        <v>64</v>
      </c>
      <c r="AJ99" s="126" t="str">
        <f t="shared" si="14"/>
        <v/>
      </c>
      <c r="AK99" s="46"/>
      <c r="AL99" s="46"/>
      <c r="AM99" s="46"/>
      <c r="AN99" s="46"/>
      <c r="AO99" s="46"/>
      <c r="AP99" s="46"/>
      <c r="AQ99" s="47" t="e">
        <f ca="1">IF(AND([1]!Email_TaskV2[[#This Row],[Status]]="ON PROGRESS"),TODAY()-[1]!Email_TaskV2[[#This Row],[Tanggal nodin RFS/RFI]],0)</f>
        <v>#REF!</v>
      </c>
      <c r="AR99" s="47" t="e">
        <f ca="1">IF(AND([1]!Email_TaskV2[[#This Row],[Status]]="ON PROGRESS"),IF(TODAY()-[1]!Email_TaskV2[[#This Row],[Start FUT]]&gt;100,"Testing not started yet",TODAY()-[1]!Email_TaskV2[[#This Row],[Start FUT]]),0)</f>
        <v>#REF!</v>
      </c>
      <c r="AS99" s="47" t="e">
        <f>IF([1]!Email_TaskV2[[#This Row],[Aging_Start_Testing]]="Testing not started yet","Testing not started yet",[1]!Email_TaskV2[[#This Row],[Aging]]-[1]!Email_TaskV2[[#This Row],[Aging_Start_Testing]])</f>
        <v>#REF!</v>
      </c>
      <c r="AT99" s="47" t="e">
        <f ca="1">IF(AND([1]!Email_TaskV2[[#This Row],[Status]]="ON PROGRESS",[1]!Email_TaskV2[[#This Row],[Type]]="RFI"),TODAY()-[1]!Email_TaskV2[[#This Row],[Tanggal nodin RFS/RFI]],0)</f>
        <v>#REF!</v>
      </c>
      <c r="AU99" s="47" t="e">
        <f>IF([1]!Email_TaskV2[[#This Row],[Aging]]&gt;7,"Warning","")</f>
        <v>#REF!</v>
      </c>
      <c r="AV99" s="48"/>
      <c r="AW99" s="48"/>
      <c r="AX99" s="48"/>
      <c r="AY99" s="48" t="e">
        <f>IF(AND([1]!Email_TaskV2[[#This Row],[Status]]="ON PROGRESS",[1]!Email_TaskV2[[#This Row],[Type]]="RFS"),"YES","")</f>
        <v>#REF!</v>
      </c>
      <c r="AZ99" s="16" t="e">
        <f>IF(AND([1]!Email_TaskV2[[#This Row],[Status]]="ON PROGRESS",[1]!Email_TaskV2[[#This Row],[Type]]="RFI"),"YES","")</f>
        <v>#REF!</v>
      </c>
      <c r="BA99" s="48" t="e">
        <f>IF([1]!Email_TaskV2[[#This Row],[Nomor Nodin RFS/RFI]]="","",DAY([1]!Email_TaskV2[[#This Row],[Tanggal nodin RFS/RFI]]))</f>
        <v>#REF!</v>
      </c>
      <c r="BB99" s="54" t="e">
        <f>IF([1]!Email_TaskV2[[#This Row],[Nomor Nodin RFS/RFI]]="","",TEXT([1]!Email_TaskV2[[#This Row],[Tanggal nodin RFS/RFI]],"MMM"))</f>
        <v>#REF!</v>
      </c>
      <c r="BC99" s="49" t="e">
        <f>IF([1]!Email_TaskV2[[#This Row],[Nodin BO]]="","No","Yes")</f>
        <v>#REF!</v>
      </c>
      <c r="BD99" s="50" t="e">
        <f>YEAR([1]!Email_TaskV2[[#This Row],[Tanggal nodin RFS/RFI]])</f>
        <v>#REF!</v>
      </c>
      <c r="BE99" s="56" t="e">
        <f>IF([1]!Email_TaskV2[[#This Row],[Month]]="",13,MONTH([1]!Email_TaskV2[[#This Row],[Tanggal nodin RFS/RFI]]))</f>
        <v>#REF!</v>
      </c>
    </row>
    <row r="100" spans="1:57" ht="15" customHeight="1" x14ac:dyDescent="0.3">
      <c r="A100" s="51">
        <v>99</v>
      </c>
      <c r="B100" s="32" t="s">
        <v>781</v>
      </c>
      <c r="C100" s="34">
        <v>44953</v>
      </c>
      <c r="D100" s="40" t="s">
        <v>782</v>
      </c>
      <c r="E100" s="32" t="s">
        <v>55</v>
      </c>
      <c r="F100" s="32" t="s">
        <v>66</v>
      </c>
      <c r="G100" s="35">
        <v>44957</v>
      </c>
      <c r="H100" s="35">
        <v>44958</v>
      </c>
      <c r="I100" s="32" t="s">
        <v>783</v>
      </c>
      <c r="J100" s="35">
        <v>44958</v>
      </c>
      <c r="K100" s="37" t="s">
        <v>784</v>
      </c>
      <c r="L100" s="39">
        <f>H100-C100</f>
        <v>5</v>
      </c>
      <c r="M100" s="39">
        <f>J100-G100</f>
        <v>1</v>
      </c>
      <c r="N100" s="40" t="s">
        <v>81</v>
      </c>
      <c r="O100" s="40" t="s">
        <v>82</v>
      </c>
      <c r="P100" s="40" t="e">
        <f>VLOOKUP([1]!Email_TaskV2[[#This Row],[PIC Dev]],[1]Organization!C:D,2,FALSE)</f>
        <v>#REF!</v>
      </c>
      <c r="Q100" s="40" t="s">
        <v>785</v>
      </c>
      <c r="R100" s="32">
        <v>43</v>
      </c>
      <c r="S100" s="32" t="s">
        <v>57</v>
      </c>
      <c r="T100" s="32" t="s">
        <v>786</v>
      </c>
      <c r="U100" s="37" t="s">
        <v>787</v>
      </c>
      <c r="V100" s="41">
        <v>44951</v>
      </c>
      <c r="W100" s="32" t="s">
        <v>83</v>
      </c>
      <c r="X100" s="32" t="s">
        <v>177</v>
      </c>
      <c r="Y100" s="32" t="s">
        <v>178</v>
      </c>
      <c r="Z100" s="32" t="s">
        <v>58</v>
      </c>
      <c r="AA100" s="32" t="s">
        <v>59</v>
      </c>
      <c r="AB100" s="32" t="s">
        <v>83</v>
      </c>
      <c r="AC100" s="32" t="s">
        <v>61</v>
      </c>
      <c r="AD100" s="53" t="s">
        <v>141</v>
      </c>
      <c r="AE100" s="44"/>
      <c r="AF100" s="44"/>
      <c r="AG100" s="32"/>
      <c r="AH100" s="32"/>
      <c r="AI100" s="32" t="s">
        <v>64</v>
      </c>
      <c r="AJ100" s="46" t="str">
        <f t="shared" si="14"/>
        <v/>
      </c>
      <c r="AK100" s="46"/>
      <c r="AL100" s="46"/>
      <c r="AM100" s="46"/>
      <c r="AN100" s="46"/>
      <c r="AO100" s="46"/>
      <c r="AP100" s="46"/>
      <c r="AQ100" s="47" t="e">
        <f ca="1">IF(AND([1]!Email_TaskV2[[#This Row],[Status]]="ON PROGRESS"),TODAY()-[1]!Email_TaskV2[[#This Row],[Tanggal nodin RFS/RFI]],0)</f>
        <v>#REF!</v>
      </c>
      <c r="AR100" s="47" t="e">
        <f ca="1">IF(AND([1]!Email_TaskV2[[#This Row],[Status]]="ON PROGRESS"),IF(TODAY()-[1]!Email_TaskV2[[#This Row],[Start FUT]]&gt;100,"Testing not started yet",TODAY()-[1]!Email_TaskV2[[#This Row],[Start FUT]]),0)</f>
        <v>#REF!</v>
      </c>
      <c r="AS100" s="47" t="e">
        <f>IF([1]!Email_TaskV2[[#This Row],[Aging_Start_Testing]]="Testing not started yet","Testing not started yet",[1]!Email_TaskV2[[#This Row],[Aging]]-[1]!Email_TaskV2[[#This Row],[Aging_Start_Testing]])</f>
        <v>#REF!</v>
      </c>
      <c r="AT100" s="47" t="e">
        <f ca="1">IF(AND([1]!Email_TaskV2[[#This Row],[Status]]="ON PROGRESS",[1]!Email_TaskV2[[#This Row],[Type]]="RFI"),TODAY()-[1]!Email_TaskV2[[#This Row],[Tanggal nodin RFS/RFI]],0)</f>
        <v>#REF!</v>
      </c>
      <c r="AU100" s="47" t="e">
        <f>IF([1]!Email_TaskV2[[#This Row],[Aging]]&gt;7,"Warning","")</f>
        <v>#REF!</v>
      </c>
      <c r="AV100" s="48"/>
      <c r="AW100" s="48"/>
      <c r="AX100" s="48"/>
      <c r="AY100" s="48" t="e">
        <f>IF(AND([1]!Email_TaskV2[[#This Row],[Status]]="ON PROGRESS",[1]!Email_TaskV2[[#This Row],[Type]]="RFS"),"YES","")</f>
        <v>#REF!</v>
      </c>
      <c r="AZ100" s="16" t="e">
        <f>IF(AND([1]!Email_TaskV2[[#This Row],[Status]]="ON PROGRESS",[1]!Email_TaskV2[[#This Row],[Type]]="RFI"),"YES","")</f>
        <v>#REF!</v>
      </c>
      <c r="BA100" s="48" t="e">
        <f>IF([1]!Email_TaskV2[[#This Row],[Nomor Nodin RFS/RFI]]="","",DAY([1]!Email_TaskV2[[#This Row],[Tanggal nodin RFS/RFI]]))</f>
        <v>#REF!</v>
      </c>
      <c r="BB100" s="54" t="e">
        <f>IF([1]!Email_TaskV2[[#This Row],[Nomor Nodin RFS/RFI]]="","",TEXT([1]!Email_TaskV2[[#This Row],[Tanggal nodin RFS/RFI]],"MMM"))</f>
        <v>#REF!</v>
      </c>
      <c r="BC100" s="49" t="e">
        <f>IF([1]!Email_TaskV2[[#This Row],[Nodin BO]]="","No","Yes")</f>
        <v>#REF!</v>
      </c>
      <c r="BD100" s="50" t="e">
        <f>YEAR([1]!Email_TaskV2[[#This Row],[Tanggal nodin RFS/RFI]])</f>
        <v>#REF!</v>
      </c>
      <c r="BE100" s="56" t="e">
        <f>IF([1]!Email_TaskV2[[#This Row],[Month]]="",13,MONTH([1]!Email_TaskV2[[#This Row],[Tanggal nodin RFS/RFI]]))</f>
        <v>#REF!</v>
      </c>
    </row>
    <row r="101" spans="1:57" ht="15" customHeight="1" x14ac:dyDescent="0.3">
      <c r="A101" s="51">
        <v>100</v>
      </c>
      <c r="B101" s="32" t="s">
        <v>788</v>
      </c>
      <c r="C101" s="34">
        <v>44954</v>
      </c>
      <c r="D101" s="52" t="s">
        <v>789</v>
      </c>
      <c r="E101" s="32" t="s">
        <v>55</v>
      </c>
      <c r="F101" s="32" t="s">
        <v>90</v>
      </c>
      <c r="G101" s="35">
        <v>44958</v>
      </c>
      <c r="H101" s="35">
        <v>44960</v>
      </c>
      <c r="I101" s="32" t="s">
        <v>790</v>
      </c>
      <c r="J101" s="35">
        <v>44960</v>
      </c>
      <c r="K101" s="37" t="s">
        <v>1113</v>
      </c>
      <c r="L101" s="39">
        <f>H101-C101</f>
        <v>6</v>
      </c>
      <c r="M101" s="39">
        <f>J101-G101</f>
        <v>2</v>
      </c>
      <c r="N101" s="40" t="s">
        <v>68</v>
      </c>
      <c r="O101" s="40" t="s">
        <v>69</v>
      </c>
      <c r="P101" s="40" t="e">
        <f>VLOOKUP([1]!Email_TaskV2[[#This Row],[PIC Dev]],[1]Organization!C:D,2,FALSE)</f>
        <v>#REF!</v>
      </c>
      <c r="Q101" s="52" t="s">
        <v>1114</v>
      </c>
      <c r="R101" s="32">
        <v>32</v>
      </c>
      <c r="S101" s="32" t="s">
        <v>57</v>
      </c>
      <c r="T101" s="32" t="s">
        <v>791</v>
      </c>
      <c r="U101" s="32" t="s">
        <v>792</v>
      </c>
      <c r="V101" s="41">
        <v>44945</v>
      </c>
      <c r="W101" s="32" t="s">
        <v>139</v>
      </c>
      <c r="X101" s="32" t="s">
        <v>162</v>
      </c>
      <c r="Y101" s="32" t="s">
        <v>158</v>
      </c>
      <c r="Z101" s="32" t="s">
        <v>58</v>
      </c>
      <c r="AA101" s="32" t="s">
        <v>59</v>
      </c>
      <c r="AB101" s="32" t="s">
        <v>105</v>
      </c>
      <c r="AC101" s="32" t="s">
        <v>71</v>
      </c>
      <c r="AD101" s="53" t="s">
        <v>95</v>
      </c>
      <c r="AE101" s="44"/>
      <c r="AF101" s="44"/>
      <c r="AG101" s="32"/>
      <c r="AH101" s="32"/>
      <c r="AI101" s="32" t="s">
        <v>64</v>
      </c>
      <c r="AJ101" s="46" t="str">
        <f t="shared" si="14"/>
        <v/>
      </c>
      <c r="AK101" s="46"/>
      <c r="AL101" s="46"/>
      <c r="AM101" s="46"/>
      <c r="AN101" s="46"/>
      <c r="AO101" s="46"/>
      <c r="AP101" s="46"/>
      <c r="AQ101" s="47" t="e">
        <f ca="1">IF(AND([1]!Email_TaskV2[[#This Row],[Status]]="ON PROGRESS"),TODAY()-[1]!Email_TaskV2[[#This Row],[Tanggal nodin RFS/RFI]],0)</f>
        <v>#REF!</v>
      </c>
      <c r="AR101" s="47" t="e">
        <f ca="1">IF(AND([1]!Email_TaskV2[[#This Row],[Status]]="ON PROGRESS"),IF(TODAY()-[1]!Email_TaskV2[[#This Row],[Start FUT]]&gt;100,"Testing not started yet",TODAY()-[1]!Email_TaskV2[[#This Row],[Start FUT]]),0)</f>
        <v>#REF!</v>
      </c>
      <c r="AS101" s="47" t="e">
        <f>IF([1]!Email_TaskV2[[#This Row],[Aging_Start_Testing]]="Testing not started yet","Testing not started yet",[1]!Email_TaskV2[[#This Row],[Aging]]-[1]!Email_TaskV2[[#This Row],[Aging_Start_Testing]])</f>
        <v>#REF!</v>
      </c>
      <c r="AT101" s="47" t="e">
        <f ca="1">IF(AND([1]!Email_TaskV2[[#This Row],[Status]]="ON PROGRESS",[1]!Email_TaskV2[[#This Row],[Type]]="RFI"),TODAY()-[1]!Email_TaskV2[[#This Row],[Tanggal nodin RFS/RFI]],0)</f>
        <v>#REF!</v>
      </c>
      <c r="AU101" s="47" t="e">
        <f>IF([1]!Email_TaskV2[[#This Row],[Aging]]&gt;7,"Warning","")</f>
        <v>#REF!</v>
      </c>
      <c r="AV101" s="48"/>
      <c r="AW101" s="48"/>
      <c r="AX101" s="48"/>
      <c r="AY101" s="48" t="e">
        <f>IF(AND([1]!Email_TaskV2[[#This Row],[Status]]="ON PROGRESS",[1]!Email_TaskV2[[#This Row],[Type]]="RFS"),"YES","")</f>
        <v>#REF!</v>
      </c>
      <c r="AZ101" s="16" t="e">
        <f>IF(AND([1]!Email_TaskV2[[#This Row],[Status]]="ON PROGRESS",[1]!Email_TaskV2[[#This Row],[Type]]="RFI"),"YES","")</f>
        <v>#REF!</v>
      </c>
      <c r="BA101" s="48" t="e">
        <f>IF([1]!Email_TaskV2[[#This Row],[Nomor Nodin RFS/RFI]]="","",DAY([1]!Email_TaskV2[[#This Row],[Tanggal nodin RFS/RFI]]))</f>
        <v>#REF!</v>
      </c>
      <c r="BB101" s="54" t="e">
        <f>IF([1]!Email_TaskV2[[#This Row],[Nomor Nodin RFS/RFI]]="","",TEXT([1]!Email_TaskV2[[#This Row],[Tanggal nodin RFS/RFI]],"MMM"))</f>
        <v>#REF!</v>
      </c>
      <c r="BC101" s="49" t="e">
        <f>IF([1]!Email_TaskV2[[#This Row],[Nodin BO]]="","No","Yes")</f>
        <v>#REF!</v>
      </c>
      <c r="BD101" s="50" t="e">
        <f>YEAR([1]!Email_TaskV2[[#This Row],[Tanggal nodin RFS/RFI]])</f>
        <v>#REF!</v>
      </c>
      <c r="BE101" s="56" t="e">
        <f>IF([1]!Email_TaskV2[[#This Row],[Month]]="",13,MONTH([1]!Email_TaskV2[[#This Row],[Tanggal nodin RFS/RFI]]))</f>
        <v>#REF!</v>
      </c>
    </row>
    <row r="102" spans="1:57" ht="15" customHeight="1" x14ac:dyDescent="0.3">
      <c r="A102" s="51">
        <v>101</v>
      </c>
      <c r="B102" s="32" t="s">
        <v>793</v>
      </c>
      <c r="C102" s="34">
        <v>44953</v>
      </c>
      <c r="D102" s="76" t="s">
        <v>794</v>
      </c>
      <c r="E102" s="23" t="s">
        <v>55</v>
      </c>
      <c r="F102" s="73" t="s">
        <v>143</v>
      </c>
      <c r="G102" s="35"/>
      <c r="H102" s="35"/>
      <c r="I102" s="32"/>
      <c r="J102" s="35">
        <v>44964</v>
      </c>
      <c r="K102" s="32"/>
      <c r="L102" s="44"/>
      <c r="M102" s="40"/>
      <c r="N102" s="40" t="s">
        <v>73</v>
      </c>
      <c r="O102" s="40" t="s">
        <v>74</v>
      </c>
      <c r="P102" s="40" t="e">
        <f>VLOOKUP([1]!Email_TaskV2[[#This Row],[PIC Dev]],[1]Organization!C:D,2,FALSE)</f>
        <v>#REF!</v>
      </c>
      <c r="Q102" s="40"/>
      <c r="R102" s="32"/>
      <c r="S102" s="32" t="s">
        <v>57</v>
      </c>
      <c r="T102" s="32" t="s">
        <v>795</v>
      </c>
      <c r="U102" s="32" t="s">
        <v>796</v>
      </c>
      <c r="V102" s="41">
        <v>44902</v>
      </c>
      <c r="W102" s="32" t="s">
        <v>176</v>
      </c>
      <c r="X102" s="32" t="s">
        <v>163</v>
      </c>
      <c r="Y102" s="32" t="s">
        <v>164</v>
      </c>
      <c r="Z102" s="32" t="s">
        <v>58</v>
      </c>
      <c r="AA102" s="32" t="s">
        <v>59</v>
      </c>
      <c r="AB102" s="32" t="s">
        <v>76</v>
      </c>
      <c r="AC102" s="32" t="s">
        <v>71</v>
      </c>
      <c r="AD102" s="53" t="s">
        <v>123</v>
      </c>
      <c r="AE102" s="44"/>
      <c r="AF102" s="44"/>
      <c r="AG102" s="32"/>
      <c r="AH102" s="32"/>
      <c r="AI102" s="32" t="s">
        <v>64</v>
      </c>
      <c r="AJ102" s="46" t="str">
        <f t="shared" si="14"/>
        <v/>
      </c>
      <c r="AK102" s="46"/>
      <c r="AL102" s="46"/>
      <c r="AM102" s="46"/>
      <c r="AN102" s="46"/>
      <c r="AO102" s="46"/>
      <c r="AP102" s="46"/>
      <c r="AQ102" s="47" t="e">
        <f ca="1">IF(AND([1]!Email_TaskV2[[#This Row],[Status]]="ON PROGRESS"),TODAY()-[1]!Email_TaskV2[[#This Row],[Tanggal nodin RFS/RFI]],0)</f>
        <v>#REF!</v>
      </c>
      <c r="AR102" s="47" t="e">
        <f ca="1">IF(AND([1]!Email_TaskV2[[#This Row],[Status]]="ON PROGRESS"),IF(TODAY()-[1]!Email_TaskV2[[#This Row],[Start FUT]]&gt;100,"Testing not started yet",TODAY()-[1]!Email_TaskV2[[#This Row],[Start FUT]]),0)</f>
        <v>#REF!</v>
      </c>
      <c r="AS102" s="47" t="e">
        <f>IF([1]!Email_TaskV2[[#This Row],[Aging_Start_Testing]]="Testing not started yet","Testing not started yet",[1]!Email_TaskV2[[#This Row],[Aging]]-[1]!Email_TaskV2[[#This Row],[Aging_Start_Testing]])</f>
        <v>#REF!</v>
      </c>
      <c r="AT102" s="47" t="e">
        <f ca="1">IF(AND([1]!Email_TaskV2[[#This Row],[Status]]="ON PROGRESS",[1]!Email_TaskV2[[#This Row],[Type]]="RFI"),TODAY()-[1]!Email_TaskV2[[#This Row],[Tanggal nodin RFS/RFI]],0)</f>
        <v>#REF!</v>
      </c>
      <c r="AU102" s="47" t="e">
        <f>IF([1]!Email_TaskV2[[#This Row],[Aging]]&gt;7,"Warning","")</f>
        <v>#REF!</v>
      </c>
      <c r="AV102" s="48"/>
      <c r="AW102" s="48"/>
      <c r="AX102" s="48"/>
      <c r="AY102" s="48" t="e">
        <f>IF(AND([1]!Email_TaskV2[[#This Row],[Status]]="ON PROGRESS",[1]!Email_TaskV2[[#This Row],[Type]]="RFS"),"YES","")</f>
        <v>#REF!</v>
      </c>
      <c r="AZ102" s="16" t="e">
        <f>IF(AND([1]!Email_TaskV2[[#This Row],[Status]]="ON PROGRESS",[1]!Email_TaskV2[[#This Row],[Type]]="RFI"),"YES","")</f>
        <v>#REF!</v>
      </c>
      <c r="BA102" s="48" t="e">
        <f>IF([1]!Email_TaskV2[[#This Row],[Nomor Nodin RFS/RFI]]="","",DAY([1]!Email_TaskV2[[#This Row],[Tanggal nodin RFS/RFI]]))</f>
        <v>#REF!</v>
      </c>
      <c r="BB102" s="54" t="e">
        <f>IF([1]!Email_TaskV2[[#This Row],[Nomor Nodin RFS/RFI]]="","",TEXT([1]!Email_TaskV2[[#This Row],[Tanggal nodin RFS/RFI]],"MMM"))</f>
        <v>#REF!</v>
      </c>
      <c r="BC102" s="49" t="e">
        <f>IF([1]!Email_TaskV2[[#This Row],[Nodin BO]]="","No","Yes")</f>
        <v>#REF!</v>
      </c>
      <c r="BD102" s="50" t="e">
        <f>YEAR([1]!Email_TaskV2[[#This Row],[Tanggal nodin RFS/RFI]])</f>
        <v>#REF!</v>
      </c>
      <c r="BE102" s="56" t="e">
        <f>IF([1]!Email_TaskV2[[#This Row],[Month]]="",13,MONTH([1]!Email_TaskV2[[#This Row],[Tanggal nodin RFS/RFI]]))</f>
        <v>#REF!</v>
      </c>
    </row>
    <row r="103" spans="1:57" ht="15" customHeight="1" x14ac:dyDescent="0.3">
      <c r="A103" s="51">
        <v>102</v>
      </c>
      <c r="B103" s="32" t="s">
        <v>797</v>
      </c>
      <c r="C103" s="34">
        <v>44956</v>
      </c>
      <c r="D103" s="52" t="s">
        <v>798</v>
      </c>
      <c r="E103" s="32" t="s">
        <v>55</v>
      </c>
      <c r="F103" s="32" t="s">
        <v>78</v>
      </c>
      <c r="G103" s="35">
        <v>44957</v>
      </c>
      <c r="H103" s="35">
        <v>44959</v>
      </c>
      <c r="I103" s="32" t="s">
        <v>799</v>
      </c>
      <c r="J103" s="35">
        <v>44959</v>
      </c>
      <c r="K103" s="37" t="s">
        <v>800</v>
      </c>
      <c r="L103" s="39">
        <f t="shared" ref="L103:L114" si="17">H103-C103</f>
        <v>3</v>
      </c>
      <c r="M103" s="39">
        <f t="shared" ref="M103:M114" si="18">J103-G103</f>
        <v>2</v>
      </c>
      <c r="N103" s="40" t="s">
        <v>87</v>
      </c>
      <c r="O103" s="40" t="s">
        <v>88</v>
      </c>
      <c r="P103" s="40" t="e">
        <f>VLOOKUP([1]!Email_TaskV2[[#This Row],[PIC Dev]],[1]Organization!C:D,2,FALSE)</f>
        <v>#REF!</v>
      </c>
      <c r="Q103" s="40"/>
      <c r="R103" s="32">
        <v>10</v>
      </c>
      <c r="S103" s="32" t="s">
        <v>57</v>
      </c>
      <c r="T103" s="37" t="s">
        <v>125</v>
      </c>
      <c r="U103" s="37" t="s">
        <v>801</v>
      </c>
      <c r="V103" s="41">
        <v>44599</v>
      </c>
      <c r="W103" s="32" t="s">
        <v>190</v>
      </c>
      <c r="X103" s="37" t="s">
        <v>802</v>
      </c>
      <c r="Y103" s="32" t="s">
        <v>207</v>
      </c>
      <c r="Z103" s="32" t="s">
        <v>58</v>
      </c>
      <c r="AA103" s="32" t="s">
        <v>59</v>
      </c>
      <c r="AB103" s="32" t="s">
        <v>101</v>
      </c>
      <c r="AC103" s="32" t="s">
        <v>61</v>
      </c>
      <c r="AD103" s="53" t="s">
        <v>86</v>
      </c>
      <c r="AE103" s="44"/>
      <c r="AF103" s="44"/>
      <c r="AG103" s="32"/>
      <c r="AH103" s="32"/>
      <c r="AI103" s="32" t="s">
        <v>64</v>
      </c>
      <c r="AJ103" s="46" t="str">
        <f t="shared" si="14"/>
        <v/>
      </c>
      <c r="AK103" s="46"/>
      <c r="AL103" s="46"/>
      <c r="AM103" s="46"/>
      <c r="AN103" s="46"/>
      <c r="AO103" s="46"/>
      <c r="AP103" s="46"/>
      <c r="AQ103" s="47" t="e">
        <f ca="1">IF(AND([1]!Email_TaskV2[[#This Row],[Status]]="ON PROGRESS"),TODAY()-[1]!Email_TaskV2[[#This Row],[Tanggal nodin RFS/RFI]],0)</f>
        <v>#REF!</v>
      </c>
      <c r="AR103" s="47" t="e">
        <f ca="1">IF(AND([1]!Email_TaskV2[[#This Row],[Status]]="ON PROGRESS"),IF(TODAY()-[1]!Email_TaskV2[[#This Row],[Start FUT]]&gt;100,"Testing not started yet",TODAY()-[1]!Email_TaskV2[[#This Row],[Start FUT]]),0)</f>
        <v>#REF!</v>
      </c>
      <c r="AS103" s="47" t="e">
        <f>IF([1]!Email_TaskV2[[#This Row],[Aging_Start_Testing]]="Testing not started yet","Testing not started yet",[1]!Email_TaskV2[[#This Row],[Aging]]-[1]!Email_TaskV2[[#This Row],[Aging_Start_Testing]])</f>
        <v>#REF!</v>
      </c>
      <c r="AT103" s="47" t="e">
        <f ca="1">IF(AND([1]!Email_TaskV2[[#This Row],[Status]]="ON PROGRESS",[1]!Email_TaskV2[[#This Row],[Type]]="RFI"),TODAY()-[1]!Email_TaskV2[[#This Row],[Tanggal nodin RFS/RFI]],0)</f>
        <v>#REF!</v>
      </c>
      <c r="AU103" s="47" t="e">
        <f>IF([1]!Email_TaskV2[[#This Row],[Aging]]&gt;7,"Warning","")</f>
        <v>#REF!</v>
      </c>
      <c r="AV103" s="48"/>
      <c r="AW103" s="48"/>
      <c r="AX103" s="48"/>
      <c r="AY103" s="48" t="e">
        <f>IF(AND([1]!Email_TaskV2[[#This Row],[Status]]="ON PROGRESS",[1]!Email_TaskV2[[#This Row],[Type]]="RFS"),"YES","")</f>
        <v>#REF!</v>
      </c>
      <c r="AZ103" s="127" t="e">
        <f>IF(AND([1]!Email_TaskV2[[#This Row],[Status]]="ON PROGRESS",[1]!Email_TaskV2[[#This Row],[Type]]="RFI"),"YES","")</f>
        <v>#REF!</v>
      </c>
      <c r="BA103" s="48" t="e">
        <f>IF([1]!Email_TaskV2[[#This Row],[Nomor Nodin RFS/RFI]]="","",DAY([1]!Email_TaskV2[[#This Row],[Tanggal nodin RFS/RFI]]))</f>
        <v>#REF!</v>
      </c>
      <c r="BB103" s="54" t="e">
        <f>IF([1]!Email_TaskV2[[#This Row],[Nomor Nodin RFS/RFI]]="","",TEXT([1]!Email_TaskV2[[#This Row],[Tanggal nodin RFS/RFI]],"MMM"))</f>
        <v>#REF!</v>
      </c>
      <c r="BC103" s="49" t="e">
        <f>IF([1]!Email_TaskV2[[#This Row],[Nodin BO]]="","No","Yes")</f>
        <v>#REF!</v>
      </c>
      <c r="BD103" s="50" t="e">
        <f>YEAR([1]!Email_TaskV2[[#This Row],[Tanggal nodin RFS/RFI]])</f>
        <v>#REF!</v>
      </c>
      <c r="BE103" s="56" t="e">
        <f>IF([1]!Email_TaskV2[[#This Row],[Month]]="",13,MONTH([1]!Email_TaskV2[[#This Row],[Tanggal nodin RFS/RFI]]))</f>
        <v>#REF!</v>
      </c>
    </row>
    <row r="104" spans="1:57" ht="15" customHeight="1" x14ac:dyDescent="0.3">
      <c r="A104" s="51">
        <v>103</v>
      </c>
      <c r="B104" s="32" t="s">
        <v>803</v>
      </c>
      <c r="C104" s="34">
        <v>44956</v>
      </c>
      <c r="D104" s="52" t="s">
        <v>804</v>
      </c>
      <c r="E104" s="32" t="s">
        <v>55</v>
      </c>
      <c r="F104" s="32" t="s">
        <v>90</v>
      </c>
      <c r="G104" s="35">
        <v>44956</v>
      </c>
      <c r="H104" s="35">
        <v>44959</v>
      </c>
      <c r="I104" s="32" t="s">
        <v>805</v>
      </c>
      <c r="J104" s="35">
        <v>44959</v>
      </c>
      <c r="K104" s="37" t="s">
        <v>806</v>
      </c>
      <c r="L104" s="39">
        <f t="shared" si="17"/>
        <v>3</v>
      </c>
      <c r="M104" s="39">
        <f t="shared" si="18"/>
        <v>3</v>
      </c>
      <c r="N104" s="40" t="s">
        <v>87</v>
      </c>
      <c r="O104" s="40" t="s">
        <v>88</v>
      </c>
      <c r="P104" s="40" t="e">
        <f>VLOOKUP([1]!Email_TaskV2[[#This Row],[PIC Dev]],[1]Organization!C:D,2,FALSE)</f>
        <v>#REF!</v>
      </c>
      <c r="Q104" s="52" t="s">
        <v>807</v>
      </c>
      <c r="R104" s="32">
        <v>118</v>
      </c>
      <c r="S104" s="32" t="s">
        <v>57</v>
      </c>
      <c r="T104" s="32" t="s">
        <v>808</v>
      </c>
      <c r="U104" s="37" t="s">
        <v>809</v>
      </c>
      <c r="V104" s="41">
        <v>44848</v>
      </c>
      <c r="W104" s="32" t="s">
        <v>190</v>
      </c>
      <c r="X104" s="32" t="s">
        <v>159</v>
      </c>
      <c r="Y104" s="32" t="s">
        <v>154</v>
      </c>
      <c r="Z104" s="32" t="s">
        <v>58</v>
      </c>
      <c r="AA104" s="32" t="s">
        <v>59</v>
      </c>
      <c r="AB104" s="32" t="s">
        <v>60</v>
      </c>
      <c r="AC104" s="32" t="s">
        <v>61</v>
      </c>
      <c r="AD104" s="53" t="s">
        <v>141</v>
      </c>
      <c r="AE104" s="44" t="s">
        <v>140</v>
      </c>
      <c r="AF104" s="44" t="s">
        <v>600</v>
      </c>
      <c r="AG104" s="32" t="s">
        <v>599</v>
      </c>
      <c r="AH104" s="32"/>
      <c r="AI104" s="32" t="s">
        <v>62</v>
      </c>
      <c r="AJ104" s="46" t="str">
        <f t="shared" si="14"/>
        <v>(FUT Simulator)</v>
      </c>
      <c r="AK104" s="46"/>
      <c r="AL104" s="46"/>
      <c r="AM104" s="46">
        <v>3</v>
      </c>
      <c r="AN104" s="46"/>
      <c r="AO104" s="46"/>
      <c r="AP104" s="46"/>
      <c r="AQ104" s="47" t="e">
        <f ca="1">IF(AND([1]!Email_TaskV2[[#This Row],[Status]]="ON PROGRESS"),TODAY()-[1]!Email_TaskV2[[#This Row],[Tanggal nodin RFS/RFI]],0)</f>
        <v>#REF!</v>
      </c>
      <c r="AR104" s="47" t="e">
        <f ca="1">IF(AND([1]!Email_TaskV2[[#This Row],[Status]]="ON PROGRESS"),IF(TODAY()-[1]!Email_TaskV2[[#This Row],[Start FUT]]&gt;100,"Testing not started yet",TODAY()-[1]!Email_TaskV2[[#This Row],[Start FUT]]),0)</f>
        <v>#REF!</v>
      </c>
      <c r="AS104" s="47" t="e">
        <f>IF([1]!Email_TaskV2[[#This Row],[Aging_Start_Testing]]="Testing not started yet","Testing not started yet",[1]!Email_TaskV2[[#This Row],[Aging]]-[1]!Email_TaskV2[[#This Row],[Aging_Start_Testing]])</f>
        <v>#REF!</v>
      </c>
      <c r="AT104" s="47" t="e">
        <f ca="1">IF(AND([1]!Email_TaskV2[[#This Row],[Status]]="ON PROGRESS",[1]!Email_TaskV2[[#This Row],[Type]]="RFI"),TODAY()-[1]!Email_TaskV2[[#This Row],[Tanggal nodin RFS/RFI]],0)</f>
        <v>#REF!</v>
      </c>
      <c r="AU104" s="47" t="e">
        <f>IF([1]!Email_TaskV2[[#This Row],[Aging]]&gt;7,"Warning","")</f>
        <v>#REF!</v>
      </c>
      <c r="AV104" s="48"/>
      <c r="AW104" s="48"/>
      <c r="AX104" s="48"/>
      <c r="AY104" s="48" t="e">
        <f>IF(AND([1]!Email_TaskV2[[#This Row],[Status]]="ON PROGRESS",[1]!Email_TaskV2[[#This Row],[Type]]="RFS"),"YES","")</f>
        <v>#REF!</v>
      </c>
      <c r="AZ104" s="127" t="e">
        <f>IF(AND([1]!Email_TaskV2[[#This Row],[Status]]="ON PROGRESS",[1]!Email_TaskV2[[#This Row],[Type]]="RFI"),"YES","")</f>
        <v>#REF!</v>
      </c>
      <c r="BA104" s="48" t="e">
        <f>IF([1]!Email_TaskV2[[#This Row],[Nomor Nodin RFS/RFI]]="","",DAY([1]!Email_TaskV2[[#This Row],[Tanggal nodin RFS/RFI]]))</f>
        <v>#REF!</v>
      </c>
      <c r="BB104" s="54" t="e">
        <f>IF([1]!Email_TaskV2[[#This Row],[Nomor Nodin RFS/RFI]]="","",TEXT([1]!Email_TaskV2[[#This Row],[Tanggal nodin RFS/RFI]],"MMM"))</f>
        <v>#REF!</v>
      </c>
      <c r="BC104" s="49" t="e">
        <f>IF([1]!Email_TaskV2[[#This Row],[Nodin BO]]="","No","Yes")</f>
        <v>#REF!</v>
      </c>
      <c r="BD104" s="50" t="e">
        <f>YEAR([1]!Email_TaskV2[[#This Row],[Tanggal nodin RFS/RFI]])</f>
        <v>#REF!</v>
      </c>
      <c r="BE104" s="56" t="e">
        <f>IF([1]!Email_TaskV2[[#This Row],[Month]]="",13,MONTH([1]!Email_TaskV2[[#This Row],[Tanggal nodin RFS/RFI]]))</f>
        <v>#REF!</v>
      </c>
    </row>
    <row r="105" spans="1:57" ht="15" customHeight="1" x14ac:dyDescent="0.3">
      <c r="A105" s="51">
        <v>104</v>
      </c>
      <c r="B105" s="32" t="s">
        <v>810</v>
      </c>
      <c r="C105" s="34">
        <v>44956</v>
      </c>
      <c r="D105" s="52" t="s">
        <v>811</v>
      </c>
      <c r="E105" s="32" t="s">
        <v>55</v>
      </c>
      <c r="F105" s="63" t="s">
        <v>78</v>
      </c>
      <c r="G105" s="35">
        <v>44957</v>
      </c>
      <c r="H105" s="35">
        <v>44973</v>
      </c>
      <c r="I105" s="32" t="s">
        <v>1115</v>
      </c>
      <c r="J105" s="35">
        <v>44973</v>
      </c>
      <c r="K105" s="37" t="s">
        <v>1116</v>
      </c>
      <c r="L105" s="39">
        <f t="shared" si="17"/>
        <v>17</v>
      </c>
      <c r="M105" s="39">
        <f t="shared" si="18"/>
        <v>16</v>
      </c>
      <c r="N105" s="40" t="s">
        <v>87</v>
      </c>
      <c r="O105" s="40" t="s">
        <v>88</v>
      </c>
      <c r="P105" s="40" t="e">
        <f>VLOOKUP([1]!Email_TaskV2[[#This Row],[PIC Dev]],[1]Organization!C:D,2,FALSE)</f>
        <v>#REF!</v>
      </c>
      <c r="Q105" s="40"/>
      <c r="R105" s="32">
        <v>52</v>
      </c>
      <c r="S105" s="32" t="s">
        <v>75</v>
      </c>
      <c r="T105" s="32" t="s">
        <v>812</v>
      </c>
      <c r="U105" s="32" t="s">
        <v>813</v>
      </c>
      <c r="V105" s="41">
        <v>44956</v>
      </c>
      <c r="W105" s="32" t="s">
        <v>190</v>
      </c>
      <c r="X105" s="32" t="s">
        <v>814</v>
      </c>
      <c r="Y105" s="32" t="s">
        <v>815</v>
      </c>
      <c r="Z105" s="32" t="s">
        <v>58</v>
      </c>
      <c r="AA105" s="32" t="s">
        <v>59</v>
      </c>
      <c r="AB105" s="32" t="s">
        <v>60</v>
      </c>
      <c r="AC105" s="32" t="s">
        <v>61</v>
      </c>
      <c r="AD105" s="53" t="s">
        <v>106</v>
      </c>
      <c r="AE105" s="44"/>
      <c r="AF105" s="44"/>
      <c r="AG105" s="32"/>
      <c r="AH105" s="32"/>
      <c r="AI105" s="32" t="s">
        <v>62</v>
      </c>
      <c r="AJ105" s="46" t="str">
        <f t="shared" si="14"/>
        <v>(FUT Simulator)</v>
      </c>
      <c r="AK105" s="46"/>
      <c r="AL105" s="46"/>
      <c r="AM105" s="46">
        <v>3</v>
      </c>
      <c r="AN105" s="46"/>
      <c r="AO105" s="46"/>
      <c r="AP105" s="46"/>
      <c r="AQ105" s="47" t="e">
        <f ca="1">IF(AND([1]!Email_TaskV2[[#This Row],[Status]]="ON PROGRESS"),TODAY()-[1]!Email_TaskV2[[#This Row],[Tanggal nodin RFS/RFI]],0)</f>
        <v>#REF!</v>
      </c>
      <c r="AR105" s="47" t="e">
        <f ca="1">IF(AND([1]!Email_TaskV2[[#This Row],[Status]]="ON PROGRESS"),IF(TODAY()-[1]!Email_TaskV2[[#This Row],[Start FUT]]&gt;100,"Testing not started yet",TODAY()-[1]!Email_TaskV2[[#This Row],[Start FUT]]),0)</f>
        <v>#REF!</v>
      </c>
      <c r="AS105" s="47" t="e">
        <f>IF([1]!Email_TaskV2[[#This Row],[Aging_Start_Testing]]="Testing not started yet","Testing not started yet",[1]!Email_TaskV2[[#This Row],[Aging]]-[1]!Email_TaskV2[[#This Row],[Aging_Start_Testing]])</f>
        <v>#REF!</v>
      </c>
      <c r="AT105" s="47" t="e">
        <f ca="1">IF(AND([1]!Email_TaskV2[[#This Row],[Status]]="ON PROGRESS",[1]!Email_TaskV2[[#This Row],[Type]]="RFI"),TODAY()-[1]!Email_TaskV2[[#This Row],[Tanggal nodin RFS/RFI]],0)</f>
        <v>#REF!</v>
      </c>
      <c r="AU105" s="47" t="e">
        <f>IF([1]!Email_TaskV2[[#This Row],[Aging]]&gt;7,"Warning","")</f>
        <v>#REF!</v>
      </c>
      <c r="AV105" s="48"/>
      <c r="AW105" s="48"/>
      <c r="AX105" s="48"/>
      <c r="AY105" s="48" t="e">
        <f>IF(AND([1]!Email_TaskV2[[#This Row],[Status]]="ON PROGRESS",[1]!Email_TaskV2[[#This Row],[Type]]="RFS"),"YES","")</f>
        <v>#REF!</v>
      </c>
      <c r="AZ105" s="127" t="e">
        <f>IF(AND([1]!Email_TaskV2[[#This Row],[Status]]="ON PROGRESS",[1]!Email_TaskV2[[#This Row],[Type]]="RFI"),"YES","")</f>
        <v>#REF!</v>
      </c>
      <c r="BA105" s="48" t="e">
        <f>IF([1]!Email_TaskV2[[#This Row],[Nomor Nodin RFS/RFI]]="","",DAY([1]!Email_TaskV2[[#This Row],[Tanggal nodin RFS/RFI]]))</f>
        <v>#REF!</v>
      </c>
      <c r="BB105" s="54" t="e">
        <f>IF([1]!Email_TaskV2[[#This Row],[Nomor Nodin RFS/RFI]]="","",TEXT([1]!Email_TaskV2[[#This Row],[Tanggal nodin RFS/RFI]],"MMM"))</f>
        <v>#REF!</v>
      </c>
      <c r="BC105" s="49" t="e">
        <f>IF([1]!Email_TaskV2[[#This Row],[Nodin BO]]="","No","Yes")</f>
        <v>#REF!</v>
      </c>
      <c r="BD105" s="50" t="e">
        <f>YEAR([1]!Email_TaskV2[[#This Row],[Tanggal nodin RFS/RFI]])</f>
        <v>#REF!</v>
      </c>
      <c r="BE105" s="56" t="e">
        <f>IF([1]!Email_TaskV2[[#This Row],[Month]]="",13,MONTH([1]!Email_TaskV2[[#This Row],[Tanggal nodin RFS/RFI]]))</f>
        <v>#REF!</v>
      </c>
    </row>
    <row r="106" spans="1:57" ht="15" customHeight="1" x14ac:dyDescent="0.3">
      <c r="A106" s="51">
        <v>105</v>
      </c>
      <c r="B106" s="32" t="s">
        <v>816</v>
      </c>
      <c r="C106" s="34">
        <v>44956</v>
      </c>
      <c r="D106" s="52" t="s">
        <v>817</v>
      </c>
      <c r="E106" s="32" t="s">
        <v>55</v>
      </c>
      <c r="F106" s="32" t="s">
        <v>818</v>
      </c>
      <c r="G106" s="35">
        <v>44956</v>
      </c>
      <c r="H106" s="35">
        <v>44958</v>
      </c>
      <c r="I106" s="32" t="s">
        <v>819</v>
      </c>
      <c r="J106" s="35">
        <v>44958</v>
      </c>
      <c r="K106" s="37" t="s">
        <v>820</v>
      </c>
      <c r="L106" s="39">
        <f t="shared" si="17"/>
        <v>2</v>
      </c>
      <c r="M106" s="39">
        <f t="shared" si="18"/>
        <v>2</v>
      </c>
      <c r="N106" s="40" t="s">
        <v>136</v>
      </c>
      <c r="O106" s="40" t="s">
        <v>137</v>
      </c>
      <c r="P106" s="40" t="e">
        <f>VLOOKUP([1]!Email_TaskV2[[#This Row],[PIC Dev]],[1]Organization!C:D,2,FALSE)</f>
        <v>#REF!</v>
      </c>
      <c r="Q106" s="52" t="s">
        <v>821</v>
      </c>
      <c r="R106" s="32">
        <v>50</v>
      </c>
      <c r="S106" s="32" t="s">
        <v>57</v>
      </c>
      <c r="T106" s="32" t="s">
        <v>405</v>
      </c>
      <c r="U106" s="37" t="s">
        <v>406</v>
      </c>
      <c r="V106" s="41">
        <v>44715</v>
      </c>
      <c r="W106" s="32" t="s">
        <v>166</v>
      </c>
      <c r="X106" s="32" t="s">
        <v>167</v>
      </c>
      <c r="Y106" s="32" t="s">
        <v>168</v>
      </c>
      <c r="Z106" s="32" t="s">
        <v>58</v>
      </c>
      <c r="AA106" s="32" t="s">
        <v>59</v>
      </c>
      <c r="AB106" s="32" t="s">
        <v>60</v>
      </c>
      <c r="AC106" s="32" t="s">
        <v>71</v>
      </c>
      <c r="AD106" s="53" t="s">
        <v>85</v>
      </c>
      <c r="AE106" s="44" t="s">
        <v>72</v>
      </c>
      <c r="AF106" s="44"/>
      <c r="AG106" s="32"/>
      <c r="AH106" s="32"/>
      <c r="AI106" s="32" t="s">
        <v>62</v>
      </c>
      <c r="AJ106" s="46" t="str">
        <f t="shared" si="14"/>
        <v>(FUT Simulator)</v>
      </c>
      <c r="AK106" s="46"/>
      <c r="AL106" s="46"/>
      <c r="AM106" s="46">
        <v>3</v>
      </c>
      <c r="AN106" s="46"/>
      <c r="AO106" s="46"/>
      <c r="AP106" s="46"/>
      <c r="AQ106" s="47" t="e">
        <f ca="1">IF(AND([1]!Email_TaskV2[[#This Row],[Status]]="ON PROGRESS"),TODAY()-[1]!Email_TaskV2[[#This Row],[Tanggal nodin RFS/RFI]],0)</f>
        <v>#REF!</v>
      </c>
      <c r="AR106" s="47" t="e">
        <f ca="1">IF(AND([1]!Email_TaskV2[[#This Row],[Status]]="ON PROGRESS"),IF(TODAY()-[1]!Email_TaskV2[[#This Row],[Start FUT]]&gt;100,"Testing not started yet",TODAY()-[1]!Email_TaskV2[[#This Row],[Start FUT]]),0)</f>
        <v>#REF!</v>
      </c>
      <c r="AS106" s="47" t="e">
        <f>IF([1]!Email_TaskV2[[#This Row],[Aging_Start_Testing]]="Testing not started yet","Testing not started yet",[1]!Email_TaskV2[[#This Row],[Aging]]-[1]!Email_TaskV2[[#This Row],[Aging_Start_Testing]])</f>
        <v>#REF!</v>
      </c>
      <c r="AT106" s="47" t="e">
        <f ca="1">IF(AND([1]!Email_TaskV2[[#This Row],[Status]]="ON PROGRESS",[1]!Email_TaskV2[[#This Row],[Type]]="RFI"),TODAY()-[1]!Email_TaskV2[[#This Row],[Tanggal nodin RFS/RFI]],0)</f>
        <v>#REF!</v>
      </c>
      <c r="AU106" s="47" t="e">
        <f>IF([1]!Email_TaskV2[[#This Row],[Aging]]&gt;7,"Warning","")</f>
        <v>#REF!</v>
      </c>
      <c r="AV106" s="48"/>
      <c r="AW106" s="48"/>
      <c r="AX106" s="48"/>
      <c r="AY106" s="48" t="e">
        <f>IF(AND([1]!Email_TaskV2[[#This Row],[Status]]="ON PROGRESS",[1]!Email_TaskV2[[#This Row],[Type]]="RFS"),"YES","")</f>
        <v>#REF!</v>
      </c>
      <c r="AZ106" s="16" t="e">
        <f>IF(AND([1]!Email_TaskV2[[#This Row],[Status]]="ON PROGRESS",[1]!Email_TaskV2[[#This Row],[Type]]="RFI"),"YES","")</f>
        <v>#REF!</v>
      </c>
      <c r="BA106" s="48" t="e">
        <f>IF([1]!Email_TaskV2[[#This Row],[Nomor Nodin RFS/RFI]]="","",DAY([1]!Email_TaskV2[[#This Row],[Tanggal nodin RFS/RFI]]))</f>
        <v>#REF!</v>
      </c>
      <c r="BB106" s="54" t="e">
        <f>IF([1]!Email_TaskV2[[#This Row],[Nomor Nodin RFS/RFI]]="","",TEXT([1]!Email_TaskV2[[#This Row],[Tanggal nodin RFS/RFI]],"MMM"))</f>
        <v>#REF!</v>
      </c>
      <c r="BC106" s="49" t="e">
        <f>IF([1]!Email_TaskV2[[#This Row],[Nodin BO]]="","No","Yes")</f>
        <v>#REF!</v>
      </c>
      <c r="BD106" s="50" t="e">
        <f>YEAR([1]!Email_TaskV2[[#This Row],[Tanggal nodin RFS/RFI]])</f>
        <v>#REF!</v>
      </c>
      <c r="BE106" s="56" t="e">
        <f>IF([1]!Email_TaskV2[[#This Row],[Month]]="",13,MONTH([1]!Email_TaskV2[[#This Row],[Tanggal nodin RFS/RFI]]))</f>
        <v>#REF!</v>
      </c>
    </row>
    <row r="107" spans="1:57" ht="15" customHeight="1" x14ac:dyDescent="0.3">
      <c r="A107" s="51">
        <v>106</v>
      </c>
      <c r="B107" s="32" t="s">
        <v>822</v>
      </c>
      <c r="C107" s="34">
        <v>44956</v>
      </c>
      <c r="D107" s="52" t="s">
        <v>823</v>
      </c>
      <c r="E107" s="32" t="s">
        <v>55</v>
      </c>
      <c r="F107" s="32" t="s">
        <v>78</v>
      </c>
      <c r="G107" s="35">
        <v>44958</v>
      </c>
      <c r="H107" s="35">
        <v>44959</v>
      </c>
      <c r="I107" s="32" t="s">
        <v>824</v>
      </c>
      <c r="J107" s="35">
        <v>44959</v>
      </c>
      <c r="K107" s="37" t="s">
        <v>825</v>
      </c>
      <c r="L107" s="39">
        <f t="shared" si="17"/>
        <v>3</v>
      </c>
      <c r="M107" s="39">
        <f t="shared" si="18"/>
        <v>1</v>
      </c>
      <c r="N107" s="40" t="s">
        <v>127</v>
      </c>
      <c r="O107" s="40" t="s">
        <v>56</v>
      </c>
      <c r="P107" s="40" t="e">
        <f>VLOOKUP([1]!Email_TaskV2[[#This Row],[PIC Dev]],[1]Organization!C:D,2,FALSE)</f>
        <v>#REF!</v>
      </c>
      <c r="Q107" s="40"/>
      <c r="R107" s="32">
        <v>18</v>
      </c>
      <c r="S107" s="32" t="s">
        <v>75</v>
      </c>
      <c r="T107" s="32" t="s">
        <v>826</v>
      </c>
      <c r="U107" s="32" t="s">
        <v>827</v>
      </c>
      <c r="V107" s="41">
        <v>44953</v>
      </c>
      <c r="W107" s="32" t="s">
        <v>165</v>
      </c>
      <c r="X107" s="32" t="s">
        <v>199</v>
      </c>
      <c r="Y107" s="32" t="s">
        <v>200</v>
      </c>
      <c r="Z107" s="32" t="s">
        <v>58</v>
      </c>
      <c r="AA107" s="32" t="s">
        <v>59</v>
      </c>
      <c r="AB107" s="32" t="s">
        <v>60</v>
      </c>
      <c r="AC107" s="32" t="s">
        <v>61</v>
      </c>
      <c r="AD107" s="53" t="s">
        <v>93</v>
      </c>
      <c r="AE107" s="44"/>
      <c r="AF107" s="44"/>
      <c r="AG107" s="32"/>
      <c r="AH107" s="32"/>
      <c r="AI107" s="32" t="s">
        <v>110</v>
      </c>
      <c r="AJ107" s="46" t="str">
        <f t="shared" si="14"/>
        <v>(Sigos Automation)</v>
      </c>
      <c r="AK107" s="46">
        <v>1</v>
      </c>
      <c r="AL107" s="46"/>
      <c r="AM107" s="46"/>
      <c r="AN107" s="46"/>
      <c r="AO107" s="46"/>
      <c r="AP107" s="46"/>
      <c r="AQ107" s="47" t="e">
        <f ca="1">IF(AND([1]!Email_TaskV2[[#This Row],[Status]]="ON PROGRESS"),TODAY()-[1]!Email_TaskV2[[#This Row],[Tanggal nodin RFS/RFI]],0)</f>
        <v>#REF!</v>
      </c>
      <c r="AR107" s="47" t="e">
        <f ca="1">IF(AND([1]!Email_TaskV2[[#This Row],[Status]]="ON PROGRESS"),IF(TODAY()-[1]!Email_TaskV2[[#This Row],[Start FUT]]&gt;100,"Testing not started yet",TODAY()-[1]!Email_TaskV2[[#This Row],[Start FUT]]),0)</f>
        <v>#REF!</v>
      </c>
      <c r="AS107" s="47" t="e">
        <f>IF([1]!Email_TaskV2[[#This Row],[Aging_Start_Testing]]="Testing not started yet","Testing not started yet",[1]!Email_TaskV2[[#This Row],[Aging]]-[1]!Email_TaskV2[[#This Row],[Aging_Start_Testing]])</f>
        <v>#REF!</v>
      </c>
      <c r="AT107" s="47" t="e">
        <f ca="1">IF(AND([1]!Email_TaskV2[[#This Row],[Status]]="ON PROGRESS",[1]!Email_TaskV2[[#This Row],[Type]]="RFI"),TODAY()-[1]!Email_TaskV2[[#This Row],[Tanggal nodin RFS/RFI]],0)</f>
        <v>#REF!</v>
      </c>
      <c r="AU107" s="47" t="e">
        <f>IF([1]!Email_TaskV2[[#This Row],[Aging]]&gt;7,"Warning","")</f>
        <v>#REF!</v>
      </c>
      <c r="AV107" s="48"/>
      <c r="AW107" s="48"/>
      <c r="AX107" s="48"/>
      <c r="AY107" s="48" t="e">
        <f>IF(AND([1]!Email_TaskV2[[#This Row],[Status]]="ON PROGRESS",[1]!Email_TaskV2[[#This Row],[Type]]="RFS"),"YES","")</f>
        <v>#REF!</v>
      </c>
      <c r="AZ107" s="16" t="e">
        <f>IF(AND([1]!Email_TaskV2[[#This Row],[Status]]="ON PROGRESS",[1]!Email_TaskV2[[#This Row],[Type]]="RFI"),"YES","")</f>
        <v>#REF!</v>
      </c>
      <c r="BA107" s="48" t="e">
        <f>IF([1]!Email_TaskV2[[#This Row],[Nomor Nodin RFS/RFI]]="","",DAY([1]!Email_TaskV2[[#This Row],[Tanggal nodin RFS/RFI]]))</f>
        <v>#REF!</v>
      </c>
      <c r="BB107" s="54" t="e">
        <f>IF([1]!Email_TaskV2[[#This Row],[Nomor Nodin RFS/RFI]]="","",TEXT([1]!Email_TaskV2[[#This Row],[Tanggal nodin RFS/RFI]],"MMM"))</f>
        <v>#REF!</v>
      </c>
      <c r="BC107" s="49" t="e">
        <f>IF([1]!Email_TaskV2[[#This Row],[Nodin BO]]="","No","Yes")</f>
        <v>#REF!</v>
      </c>
      <c r="BD107" s="50" t="e">
        <f>YEAR([1]!Email_TaskV2[[#This Row],[Tanggal nodin RFS/RFI]])</f>
        <v>#REF!</v>
      </c>
      <c r="BE107" s="56" t="e">
        <f>IF([1]!Email_TaskV2[[#This Row],[Month]]="",13,MONTH([1]!Email_TaskV2[[#This Row],[Tanggal nodin RFS/RFI]]))</f>
        <v>#REF!</v>
      </c>
    </row>
    <row r="108" spans="1:57" ht="15" customHeight="1" x14ac:dyDescent="0.3">
      <c r="A108" s="51">
        <v>107</v>
      </c>
      <c r="B108" s="32" t="s">
        <v>828</v>
      </c>
      <c r="C108" s="34">
        <v>44956</v>
      </c>
      <c r="D108" s="52" t="s">
        <v>829</v>
      </c>
      <c r="E108" s="32" t="s">
        <v>55</v>
      </c>
      <c r="F108" s="32" t="s">
        <v>78</v>
      </c>
      <c r="G108" s="36">
        <v>44956</v>
      </c>
      <c r="H108" s="35">
        <v>44966</v>
      </c>
      <c r="I108" s="32" t="s">
        <v>830</v>
      </c>
      <c r="J108" s="35">
        <v>44967</v>
      </c>
      <c r="K108" s="37" t="s">
        <v>831</v>
      </c>
      <c r="L108" s="39">
        <f t="shared" si="17"/>
        <v>10</v>
      </c>
      <c r="M108" s="39">
        <f t="shared" si="18"/>
        <v>11</v>
      </c>
      <c r="N108" s="40" t="s">
        <v>68</v>
      </c>
      <c r="O108" s="40" t="s">
        <v>69</v>
      </c>
      <c r="P108" s="40" t="e">
        <f>VLOOKUP([1]!Email_TaskV2[[#This Row],[PIC Dev]],[1]Organization!C:D,2,FALSE)</f>
        <v>#REF!</v>
      </c>
      <c r="Q108" s="40"/>
      <c r="R108" s="32">
        <v>84</v>
      </c>
      <c r="S108" s="32" t="s">
        <v>57</v>
      </c>
      <c r="T108" s="32" t="s">
        <v>222</v>
      </c>
      <c r="U108" s="37" t="s">
        <v>832</v>
      </c>
      <c r="V108" s="41">
        <v>44889</v>
      </c>
      <c r="W108" s="32" t="s">
        <v>139</v>
      </c>
      <c r="X108" s="32" t="s">
        <v>163</v>
      </c>
      <c r="Y108" s="32" t="s">
        <v>164</v>
      </c>
      <c r="Z108" s="32" t="s">
        <v>58</v>
      </c>
      <c r="AA108" s="32" t="s">
        <v>59</v>
      </c>
      <c r="AB108" s="32" t="s">
        <v>105</v>
      </c>
      <c r="AC108" s="32" t="s">
        <v>71</v>
      </c>
      <c r="AD108" s="44" t="s">
        <v>1909</v>
      </c>
      <c r="AE108" s="44"/>
      <c r="AF108" s="44"/>
      <c r="AG108" s="32"/>
      <c r="AH108" s="32"/>
      <c r="AI108" s="32" t="s">
        <v>64</v>
      </c>
      <c r="AJ108" s="46" t="str">
        <f t="shared" si="14"/>
        <v/>
      </c>
      <c r="AK108" s="46"/>
      <c r="AL108" s="46"/>
      <c r="AM108" s="46"/>
      <c r="AN108" s="46"/>
      <c r="AO108" s="46"/>
      <c r="AP108" s="46"/>
      <c r="AQ108" s="47" t="e">
        <f ca="1">IF(AND([1]!Email_TaskV2[[#This Row],[Status]]="ON PROGRESS"),TODAY()-[1]!Email_TaskV2[[#This Row],[Tanggal nodin RFS/RFI]],0)</f>
        <v>#REF!</v>
      </c>
      <c r="AR108" s="47" t="e">
        <f ca="1">IF(AND([1]!Email_TaskV2[[#This Row],[Status]]="ON PROGRESS"),IF(TODAY()-[1]!Email_TaskV2[[#This Row],[Start FUT]]&gt;100,"Testing not started yet",TODAY()-[1]!Email_TaskV2[[#This Row],[Start FUT]]),0)</f>
        <v>#REF!</v>
      </c>
      <c r="AS108" s="47" t="e">
        <f>IF([1]!Email_TaskV2[[#This Row],[Aging_Start_Testing]]="Testing not started yet","Testing not started yet",[1]!Email_TaskV2[[#This Row],[Aging]]-[1]!Email_TaskV2[[#This Row],[Aging_Start_Testing]])</f>
        <v>#REF!</v>
      </c>
      <c r="AT108" s="47" t="e">
        <f ca="1">IF(AND([1]!Email_TaskV2[[#This Row],[Status]]="ON PROGRESS",[1]!Email_TaskV2[[#This Row],[Type]]="RFI"),TODAY()-[1]!Email_TaskV2[[#This Row],[Tanggal nodin RFS/RFI]],0)</f>
        <v>#REF!</v>
      </c>
      <c r="AU108" s="47" t="e">
        <f>IF([1]!Email_TaskV2[[#This Row],[Aging]]&gt;7,"Warning","")</f>
        <v>#REF!</v>
      </c>
      <c r="AV108" s="48"/>
      <c r="AW108" s="48"/>
      <c r="AX108" s="48"/>
      <c r="AY108" s="48" t="e">
        <f>IF(AND([1]!Email_TaskV2[[#This Row],[Status]]="ON PROGRESS",[1]!Email_TaskV2[[#This Row],[Type]]="RFS"),"YES","")</f>
        <v>#REF!</v>
      </c>
      <c r="AZ108" s="127" t="e">
        <f>IF(AND([1]!Email_TaskV2[[#This Row],[Status]]="ON PROGRESS",[1]!Email_TaskV2[[#This Row],[Type]]="RFI"),"YES","")</f>
        <v>#REF!</v>
      </c>
      <c r="BA108" s="48" t="e">
        <f>IF([1]!Email_TaskV2[[#This Row],[Nomor Nodin RFS/RFI]]="","",DAY([1]!Email_TaskV2[[#This Row],[Tanggal nodin RFS/RFI]]))</f>
        <v>#REF!</v>
      </c>
      <c r="BB108" s="54" t="e">
        <f>IF([1]!Email_TaskV2[[#This Row],[Nomor Nodin RFS/RFI]]="","",TEXT([1]!Email_TaskV2[[#This Row],[Tanggal nodin RFS/RFI]],"MMM"))</f>
        <v>#REF!</v>
      </c>
      <c r="BC108" s="49" t="e">
        <f>IF([1]!Email_TaskV2[[#This Row],[Nodin BO]]="","No","Yes")</f>
        <v>#REF!</v>
      </c>
      <c r="BD108" s="50" t="e">
        <f>YEAR([1]!Email_TaskV2[[#This Row],[Tanggal nodin RFS/RFI]])</f>
        <v>#REF!</v>
      </c>
      <c r="BE108" s="56" t="e">
        <f>IF([1]!Email_TaskV2[[#This Row],[Month]]="",13,MONTH([1]!Email_TaskV2[[#This Row],[Tanggal nodin RFS/RFI]]))</f>
        <v>#REF!</v>
      </c>
    </row>
    <row r="109" spans="1:57" ht="15" customHeight="1" x14ac:dyDescent="0.3">
      <c r="A109" s="51">
        <v>108</v>
      </c>
      <c r="B109" s="32" t="s">
        <v>833</v>
      </c>
      <c r="C109" s="34">
        <v>44956</v>
      </c>
      <c r="D109" s="52" t="s">
        <v>834</v>
      </c>
      <c r="E109" s="32" t="s">
        <v>55</v>
      </c>
      <c r="F109" s="32" t="s">
        <v>78</v>
      </c>
      <c r="G109" s="35">
        <v>44958</v>
      </c>
      <c r="H109" s="35">
        <v>44959</v>
      </c>
      <c r="I109" s="32" t="s">
        <v>835</v>
      </c>
      <c r="J109" s="35">
        <v>44959</v>
      </c>
      <c r="K109" s="32" t="s">
        <v>836</v>
      </c>
      <c r="L109" s="39">
        <f t="shared" si="17"/>
        <v>3</v>
      </c>
      <c r="M109" s="39">
        <f t="shared" si="18"/>
        <v>1</v>
      </c>
      <c r="N109" s="40" t="s">
        <v>68</v>
      </c>
      <c r="O109" s="40" t="s">
        <v>69</v>
      </c>
      <c r="P109" s="40" t="e">
        <f>VLOOKUP([1]!Email_TaskV2[[#This Row],[PIC Dev]],[1]Organization!C:D,2,FALSE)</f>
        <v>#REF!</v>
      </c>
      <c r="Q109" s="40"/>
      <c r="R109" s="32">
        <v>78</v>
      </c>
      <c r="S109" s="32" t="s">
        <v>75</v>
      </c>
      <c r="T109" s="32" t="s">
        <v>837</v>
      </c>
      <c r="U109" s="37" t="s">
        <v>838</v>
      </c>
      <c r="V109" s="62">
        <v>44894</v>
      </c>
      <c r="W109" s="32" t="s">
        <v>139</v>
      </c>
      <c r="X109" s="32" t="s">
        <v>162</v>
      </c>
      <c r="Y109" s="32" t="s">
        <v>158</v>
      </c>
      <c r="Z109" s="32" t="s">
        <v>58</v>
      </c>
      <c r="AA109" s="32" t="s">
        <v>59</v>
      </c>
      <c r="AB109" s="32" t="s">
        <v>105</v>
      </c>
      <c r="AC109" s="32" t="s">
        <v>71</v>
      </c>
      <c r="AD109" s="53" t="s">
        <v>150</v>
      </c>
      <c r="AE109" s="44"/>
      <c r="AF109" s="44"/>
      <c r="AG109" s="32"/>
      <c r="AH109" s="32"/>
      <c r="AI109" s="32" t="s">
        <v>64</v>
      </c>
      <c r="AJ109" s="46" t="str">
        <f t="shared" si="14"/>
        <v/>
      </c>
      <c r="AK109" s="46"/>
      <c r="AL109" s="46"/>
      <c r="AM109" s="46"/>
      <c r="AN109" s="46"/>
      <c r="AO109" s="46"/>
      <c r="AP109" s="46"/>
      <c r="AQ109" s="47" t="e">
        <f ca="1">IF(AND([1]!Email_TaskV2[[#This Row],[Status]]="ON PROGRESS"),TODAY()-[1]!Email_TaskV2[[#This Row],[Tanggal nodin RFS/RFI]],0)</f>
        <v>#REF!</v>
      </c>
      <c r="AR109" s="47" t="e">
        <f ca="1">IF(AND([1]!Email_TaskV2[[#This Row],[Status]]="ON PROGRESS"),IF(TODAY()-[1]!Email_TaskV2[[#This Row],[Start FUT]]&gt;100,"Testing not started yet",TODAY()-[1]!Email_TaskV2[[#This Row],[Start FUT]]),0)</f>
        <v>#REF!</v>
      </c>
      <c r="AS109" s="47" t="e">
        <f>IF([1]!Email_TaskV2[[#This Row],[Aging_Start_Testing]]="Testing not started yet","Testing not started yet",[1]!Email_TaskV2[[#This Row],[Aging]]-[1]!Email_TaskV2[[#This Row],[Aging_Start_Testing]])</f>
        <v>#REF!</v>
      </c>
      <c r="AT109" s="47" t="e">
        <f ca="1">IF(AND([1]!Email_TaskV2[[#This Row],[Status]]="ON PROGRESS",[1]!Email_TaskV2[[#This Row],[Type]]="RFI"),TODAY()-[1]!Email_TaskV2[[#This Row],[Tanggal nodin RFS/RFI]],0)</f>
        <v>#REF!</v>
      </c>
      <c r="AU109" s="47" t="e">
        <f>IF([1]!Email_TaskV2[[#This Row],[Aging]]&gt;7,"Warning","")</f>
        <v>#REF!</v>
      </c>
      <c r="AV109" s="48"/>
      <c r="AW109" s="48"/>
      <c r="AX109" s="48"/>
      <c r="AY109" s="48" t="e">
        <f>IF(AND([1]!Email_TaskV2[[#This Row],[Status]]="ON PROGRESS",[1]!Email_TaskV2[[#This Row],[Type]]="RFS"),"YES","")</f>
        <v>#REF!</v>
      </c>
      <c r="AZ109" s="127" t="e">
        <f>IF(AND([1]!Email_TaskV2[[#This Row],[Status]]="ON PROGRESS",[1]!Email_TaskV2[[#This Row],[Type]]="RFI"),"YES","")</f>
        <v>#REF!</v>
      </c>
      <c r="BA109" s="48" t="e">
        <f>IF([1]!Email_TaskV2[[#This Row],[Nomor Nodin RFS/RFI]]="","",DAY([1]!Email_TaskV2[[#This Row],[Tanggal nodin RFS/RFI]]))</f>
        <v>#REF!</v>
      </c>
      <c r="BB109" s="54" t="e">
        <f>IF([1]!Email_TaskV2[[#This Row],[Nomor Nodin RFS/RFI]]="","",TEXT([1]!Email_TaskV2[[#This Row],[Tanggal nodin RFS/RFI]],"MMM"))</f>
        <v>#REF!</v>
      </c>
      <c r="BC109" s="49" t="e">
        <f>IF([1]!Email_TaskV2[[#This Row],[Nodin BO]]="","No","Yes")</f>
        <v>#REF!</v>
      </c>
      <c r="BD109" s="50" t="e">
        <f>YEAR([1]!Email_TaskV2[[#This Row],[Tanggal nodin RFS/RFI]])</f>
        <v>#REF!</v>
      </c>
      <c r="BE109" s="56" t="e">
        <f>IF([1]!Email_TaskV2[[#This Row],[Month]]="",13,MONTH([1]!Email_TaskV2[[#This Row],[Tanggal nodin RFS/RFI]]))</f>
        <v>#REF!</v>
      </c>
    </row>
    <row r="110" spans="1:57" ht="15" customHeight="1" x14ac:dyDescent="0.3">
      <c r="A110" s="51">
        <v>109</v>
      </c>
      <c r="B110" s="32" t="s">
        <v>839</v>
      </c>
      <c r="C110" s="34">
        <v>44957</v>
      </c>
      <c r="D110" s="52" t="s">
        <v>840</v>
      </c>
      <c r="E110" s="32" t="s">
        <v>55</v>
      </c>
      <c r="F110" s="32" t="s">
        <v>78</v>
      </c>
      <c r="G110" s="35">
        <v>44959</v>
      </c>
      <c r="H110" s="35">
        <v>44967</v>
      </c>
      <c r="I110" s="32" t="s">
        <v>841</v>
      </c>
      <c r="J110" s="35">
        <v>44967</v>
      </c>
      <c r="K110" s="37" t="s">
        <v>842</v>
      </c>
      <c r="L110" s="39">
        <f t="shared" si="17"/>
        <v>10</v>
      </c>
      <c r="M110" s="39">
        <f t="shared" si="18"/>
        <v>8</v>
      </c>
      <c r="N110" s="40" t="s">
        <v>127</v>
      </c>
      <c r="O110" s="40" t="s">
        <v>56</v>
      </c>
      <c r="P110" s="40" t="e">
        <f>VLOOKUP([1]!Email_TaskV2[[#This Row],[PIC Dev]],[1]Organization!C:D,2,FALSE)</f>
        <v>#REF!</v>
      </c>
      <c r="Q110" s="52" t="s">
        <v>843</v>
      </c>
      <c r="R110" s="32">
        <v>130</v>
      </c>
      <c r="S110" s="32" t="s">
        <v>75</v>
      </c>
      <c r="T110" s="32" t="s">
        <v>844</v>
      </c>
      <c r="U110" s="37" t="s">
        <v>845</v>
      </c>
      <c r="V110" s="41">
        <v>44956</v>
      </c>
      <c r="W110" s="32" t="s">
        <v>165</v>
      </c>
      <c r="X110" s="32" t="s">
        <v>159</v>
      </c>
      <c r="Y110" s="32" t="s">
        <v>154</v>
      </c>
      <c r="Z110" s="32" t="s">
        <v>58</v>
      </c>
      <c r="AA110" s="32" t="s">
        <v>59</v>
      </c>
      <c r="AB110" s="32" t="s">
        <v>60</v>
      </c>
      <c r="AC110" s="32" t="s">
        <v>61</v>
      </c>
      <c r="AD110" s="53" t="s">
        <v>150</v>
      </c>
      <c r="AE110" s="44"/>
      <c r="AF110" s="44"/>
      <c r="AG110" s="32"/>
      <c r="AH110" s="32"/>
      <c r="AI110" s="32" t="s">
        <v>62</v>
      </c>
      <c r="AJ110" s="46" t="str">
        <f t="shared" si="14"/>
        <v>(FUT Simulator)</v>
      </c>
      <c r="AK110" s="46"/>
      <c r="AL110" s="46"/>
      <c r="AM110" s="46">
        <v>3</v>
      </c>
      <c r="AN110" s="46"/>
      <c r="AO110" s="46"/>
      <c r="AP110" s="46"/>
      <c r="AQ110" s="47" t="e">
        <f ca="1">IF(AND([1]!Email_TaskV2[[#This Row],[Status]]="ON PROGRESS"),TODAY()-[1]!Email_TaskV2[[#This Row],[Tanggal nodin RFS/RFI]],0)</f>
        <v>#REF!</v>
      </c>
      <c r="AR110" s="47" t="e">
        <f ca="1">IF(AND([1]!Email_TaskV2[[#This Row],[Status]]="ON PROGRESS"),IF(TODAY()-[1]!Email_TaskV2[[#This Row],[Start FUT]]&gt;100,"Testing not started yet",TODAY()-[1]!Email_TaskV2[[#This Row],[Start FUT]]),0)</f>
        <v>#REF!</v>
      </c>
      <c r="AS110" s="47" t="e">
        <f>IF([1]!Email_TaskV2[[#This Row],[Aging_Start_Testing]]="Testing not started yet","Testing not started yet",[1]!Email_TaskV2[[#This Row],[Aging]]-[1]!Email_TaskV2[[#This Row],[Aging_Start_Testing]])</f>
        <v>#REF!</v>
      </c>
      <c r="AT110" s="47" t="e">
        <f ca="1">IF(AND([1]!Email_TaskV2[[#This Row],[Status]]="ON PROGRESS",[1]!Email_TaskV2[[#This Row],[Type]]="RFI"),TODAY()-[1]!Email_TaskV2[[#This Row],[Tanggal nodin RFS/RFI]],0)</f>
        <v>#REF!</v>
      </c>
      <c r="AU110" s="47" t="e">
        <f>IF([1]!Email_TaskV2[[#This Row],[Aging]]&gt;7,"Warning","")</f>
        <v>#REF!</v>
      </c>
      <c r="AV110" s="48"/>
      <c r="AW110" s="48"/>
      <c r="AX110" s="48"/>
      <c r="AY110" s="48" t="e">
        <f>IF(AND([1]!Email_TaskV2[[#This Row],[Status]]="ON PROGRESS",[1]!Email_TaskV2[[#This Row],[Type]]="RFS"),"YES","")</f>
        <v>#REF!</v>
      </c>
      <c r="AZ110" s="16" t="e">
        <f>IF(AND([1]!Email_TaskV2[[#This Row],[Status]]="ON PROGRESS",[1]!Email_TaskV2[[#This Row],[Type]]="RFI"),"YES","")</f>
        <v>#REF!</v>
      </c>
      <c r="BA110" s="48" t="e">
        <f>IF([1]!Email_TaskV2[[#This Row],[Nomor Nodin RFS/RFI]]="","",DAY([1]!Email_TaskV2[[#This Row],[Tanggal nodin RFS/RFI]]))</f>
        <v>#REF!</v>
      </c>
      <c r="BB110" s="54" t="e">
        <f>IF([1]!Email_TaskV2[[#This Row],[Nomor Nodin RFS/RFI]]="","",TEXT([1]!Email_TaskV2[[#This Row],[Tanggal nodin RFS/RFI]],"MMM"))</f>
        <v>#REF!</v>
      </c>
      <c r="BC110" s="49" t="e">
        <f>IF([1]!Email_TaskV2[[#This Row],[Nodin BO]]="","No","Yes")</f>
        <v>#REF!</v>
      </c>
      <c r="BD110" s="50" t="e">
        <f>YEAR([1]!Email_TaskV2[[#This Row],[Tanggal nodin RFS/RFI]])</f>
        <v>#REF!</v>
      </c>
      <c r="BE110" s="56" t="e">
        <f>IF([1]!Email_TaskV2[[#This Row],[Month]]="",13,MONTH([1]!Email_TaskV2[[#This Row],[Tanggal nodin RFS/RFI]]))</f>
        <v>#REF!</v>
      </c>
    </row>
    <row r="111" spans="1:57" ht="15" customHeight="1" x14ac:dyDescent="0.3">
      <c r="A111" s="51">
        <v>110</v>
      </c>
      <c r="B111" s="32" t="s">
        <v>846</v>
      </c>
      <c r="C111" s="34">
        <v>44956</v>
      </c>
      <c r="D111" s="52" t="s">
        <v>847</v>
      </c>
      <c r="E111" s="32" t="s">
        <v>55</v>
      </c>
      <c r="F111" s="63" t="s">
        <v>78</v>
      </c>
      <c r="G111" s="35">
        <v>44958</v>
      </c>
      <c r="H111" s="35">
        <v>44959</v>
      </c>
      <c r="I111" s="32" t="s">
        <v>848</v>
      </c>
      <c r="J111" s="35">
        <v>44959</v>
      </c>
      <c r="K111" s="37" t="s">
        <v>849</v>
      </c>
      <c r="L111" s="39">
        <f t="shared" si="17"/>
        <v>3</v>
      </c>
      <c r="M111" s="39">
        <f t="shared" si="18"/>
        <v>1</v>
      </c>
      <c r="N111" s="40" t="s">
        <v>127</v>
      </c>
      <c r="O111" s="40" t="s">
        <v>56</v>
      </c>
      <c r="P111" s="40" t="e">
        <f>VLOOKUP([1]!Email_TaskV2[[#This Row],[PIC Dev]],[1]Organization!C:D,2,FALSE)</f>
        <v>#REF!</v>
      </c>
      <c r="Q111" s="40"/>
      <c r="R111" s="32">
        <v>2</v>
      </c>
      <c r="S111" s="32" t="s">
        <v>75</v>
      </c>
      <c r="T111" s="32" t="s">
        <v>850</v>
      </c>
      <c r="U111" s="37" t="s">
        <v>851</v>
      </c>
      <c r="V111" s="41">
        <v>44956</v>
      </c>
      <c r="W111" s="32" t="s">
        <v>165</v>
      </c>
      <c r="X111" s="32" t="s">
        <v>184</v>
      </c>
      <c r="Y111" s="32" t="s">
        <v>185</v>
      </c>
      <c r="Z111" s="32" t="s">
        <v>58</v>
      </c>
      <c r="AA111" s="32" t="s">
        <v>59</v>
      </c>
      <c r="AB111" s="32" t="s">
        <v>60</v>
      </c>
      <c r="AC111" s="32" t="s">
        <v>61</v>
      </c>
      <c r="AD111" s="53" t="s">
        <v>106</v>
      </c>
      <c r="AE111" s="44"/>
      <c r="AF111" s="44"/>
      <c r="AG111" s="32"/>
      <c r="AH111" s="32"/>
      <c r="AI111" s="32" t="s">
        <v>64</v>
      </c>
      <c r="AJ111" s="46" t="str">
        <f t="shared" si="14"/>
        <v/>
      </c>
      <c r="AK111" s="46"/>
      <c r="AL111" s="46"/>
      <c r="AM111" s="46"/>
      <c r="AN111" s="46"/>
      <c r="AO111" s="46"/>
      <c r="AP111" s="46"/>
      <c r="AQ111" s="47" t="e">
        <f ca="1">IF(AND([1]!Email_TaskV2[[#This Row],[Status]]="ON PROGRESS"),TODAY()-[1]!Email_TaskV2[[#This Row],[Tanggal nodin RFS/RFI]],0)</f>
        <v>#REF!</v>
      </c>
      <c r="AR111" s="47" t="e">
        <f ca="1">IF(AND([1]!Email_TaskV2[[#This Row],[Status]]="ON PROGRESS"),IF(TODAY()-[1]!Email_TaskV2[[#This Row],[Start FUT]]&gt;100,"Testing not started yet",TODAY()-[1]!Email_TaskV2[[#This Row],[Start FUT]]),0)</f>
        <v>#REF!</v>
      </c>
      <c r="AS111" s="47" t="e">
        <f>IF([1]!Email_TaskV2[[#This Row],[Aging_Start_Testing]]="Testing not started yet","Testing not started yet",[1]!Email_TaskV2[[#This Row],[Aging]]-[1]!Email_TaskV2[[#This Row],[Aging_Start_Testing]])</f>
        <v>#REF!</v>
      </c>
      <c r="AT111" s="47" t="e">
        <f ca="1">IF(AND([1]!Email_TaskV2[[#This Row],[Status]]="ON PROGRESS",[1]!Email_TaskV2[[#This Row],[Type]]="RFI"),TODAY()-[1]!Email_TaskV2[[#This Row],[Tanggal nodin RFS/RFI]],0)</f>
        <v>#REF!</v>
      </c>
      <c r="AU111" s="47" t="e">
        <f>IF([1]!Email_TaskV2[[#This Row],[Aging]]&gt;7,"Warning","")</f>
        <v>#REF!</v>
      </c>
      <c r="AV111" s="48"/>
      <c r="AW111" s="48"/>
      <c r="AX111" s="48"/>
      <c r="AY111" s="48" t="e">
        <f>IF(AND([1]!Email_TaskV2[[#This Row],[Status]]="ON PROGRESS",[1]!Email_TaskV2[[#This Row],[Type]]="RFS"),"YES","")</f>
        <v>#REF!</v>
      </c>
      <c r="AZ111" s="16" t="e">
        <f>IF(AND([1]!Email_TaskV2[[#This Row],[Status]]="ON PROGRESS",[1]!Email_TaskV2[[#This Row],[Type]]="RFI"),"YES","")</f>
        <v>#REF!</v>
      </c>
      <c r="BA111" s="48" t="e">
        <f>IF([1]!Email_TaskV2[[#This Row],[Nomor Nodin RFS/RFI]]="","",DAY([1]!Email_TaskV2[[#This Row],[Tanggal nodin RFS/RFI]]))</f>
        <v>#REF!</v>
      </c>
      <c r="BB111" s="54" t="e">
        <f>IF([1]!Email_TaskV2[[#This Row],[Nomor Nodin RFS/RFI]]="","",TEXT([1]!Email_TaskV2[[#This Row],[Tanggal nodin RFS/RFI]],"MMM"))</f>
        <v>#REF!</v>
      </c>
      <c r="BC111" s="49" t="e">
        <f>IF([1]!Email_TaskV2[[#This Row],[Nodin BO]]="","No","Yes")</f>
        <v>#REF!</v>
      </c>
      <c r="BD111" s="50" t="e">
        <f>YEAR([1]!Email_TaskV2[[#This Row],[Tanggal nodin RFS/RFI]])</f>
        <v>#REF!</v>
      </c>
      <c r="BE111" s="56" t="e">
        <f>IF([1]!Email_TaskV2[[#This Row],[Month]]="",13,MONTH([1]!Email_TaskV2[[#This Row],[Tanggal nodin RFS/RFI]]))</f>
        <v>#REF!</v>
      </c>
    </row>
    <row r="112" spans="1:57" ht="15" customHeight="1" x14ac:dyDescent="0.3">
      <c r="A112" s="51">
        <v>111</v>
      </c>
      <c r="B112" s="32" t="s">
        <v>852</v>
      </c>
      <c r="C112" s="34">
        <v>44956</v>
      </c>
      <c r="D112" s="52" t="s">
        <v>853</v>
      </c>
      <c r="E112" s="32" t="s">
        <v>55</v>
      </c>
      <c r="F112" s="32" t="s">
        <v>92</v>
      </c>
      <c r="G112" s="35">
        <v>44958</v>
      </c>
      <c r="H112" s="35">
        <v>44958</v>
      </c>
      <c r="I112" s="32" t="s">
        <v>854</v>
      </c>
      <c r="J112" s="35">
        <v>44958</v>
      </c>
      <c r="K112" s="37" t="s">
        <v>855</v>
      </c>
      <c r="L112" s="39">
        <f t="shared" si="17"/>
        <v>2</v>
      </c>
      <c r="M112" s="39">
        <f t="shared" si="18"/>
        <v>0</v>
      </c>
      <c r="N112" s="40" t="s">
        <v>73</v>
      </c>
      <c r="O112" s="40" t="s">
        <v>74</v>
      </c>
      <c r="P112" s="40" t="e">
        <f>VLOOKUP([1]!Email_TaskV2[[#This Row],[PIC Dev]],[1]Organization!C:D,2,FALSE)</f>
        <v>#REF!</v>
      </c>
      <c r="Q112" s="40"/>
      <c r="R112" s="32">
        <v>9</v>
      </c>
      <c r="S112" s="32" t="s">
        <v>75</v>
      </c>
      <c r="T112" s="32" t="s">
        <v>856</v>
      </c>
      <c r="U112" s="32" t="s">
        <v>857</v>
      </c>
      <c r="V112" s="32"/>
      <c r="W112" s="32" t="s">
        <v>176</v>
      </c>
      <c r="X112" s="32"/>
      <c r="Y112" s="32"/>
      <c r="Z112" s="32" t="s">
        <v>58</v>
      </c>
      <c r="AA112" s="32" t="s">
        <v>59</v>
      </c>
      <c r="AB112" s="32" t="s">
        <v>76</v>
      </c>
      <c r="AC112" s="32" t="s">
        <v>71</v>
      </c>
      <c r="AD112" s="53" t="s">
        <v>77</v>
      </c>
      <c r="AE112" s="44"/>
      <c r="AF112" s="44"/>
      <c r="AG112" s="32"/>
      <c r="AH112" s="32"/>
      <c r="AI112" s="32" t="s">
        <v>64</v>
      </c>
      <c r="AJ112" s="46" t="str">
        <f t="shared" si="14"/>
        <v/>
      </c>
      <c r="AK112" s="46"/>
      <c r="AL112" s="46"/>
      <c r="AM112" s="46"/>
      <c r="AN112" s="46"/>
      <c r="AO112" s="46"/>
      <c r="AP112" s="46"/>
      <c r="AQ112" s="47" t="e">
        <f ca="1">IF(AND([1]!Email_TaskV2[[#This Row],[Status]]="ON PROGRESS"),TODAY()-[1]!Email_TaskV2[[#This Row],[Tanggal nodin RFS/RFI]],0)</f>
        <v>#REF!</v>
      </c>
      <c r="AR112" s="47" t="e">
        <f ca="1">IF(AND([1]!Email_TaskV2[[#This Row],[Status]]="ON PROGRESS"),IF(TODAY()-[1]!Email_TaskV2[[#This Row],[Start FUT]]&gt;100,"Testing not started yet",TODAY()-[1]!Email_TaskV2[[#This Row],[Start FUT]]),0)</f>
        <v>#REF!</v>
      </c>
      <c r="AS112" s="47" t="e">
        <f>IF([1]!Email_TaskV2[[#This Row],[Aging_Start_Testing]]="Testing not started yet","Testing not started yet",[1]!Email_TaskV2[[#This Row],[Aging]]-[1]!Email_TaskV2[[#This Row],[Aging_Start_Testing]])</f>
        <v>#REF!</v>
      </c>
      <c r="AT112" s="47" t="e">
        <f ca="1">IF(AND([1]!Email_TaskV2[[#This Row],[Status]]="ON PROGRESS",[1]!Email_TaskV2[[#This Row],[Type]]="RFI"),TODAY()-[1]!Email_TaskV2[[#This Row],[Tanggal nodin RFS/RFI]],0)</f>
        <v>#REF!</v>
      </c>
      <c r="AU112" s="47" t="e">
        <f>IF([1]!Email_TaskV2[[#This Row],[Aging]]&gt;7,"Warning","")</f>
        <v>#REF!</v>
      </c>
      <c r="AV112" s="48"/>
      <c r="AW112" s="48"/>
      <c r="AX112" s="48"/>
      <c r="AY112" s="48" t="e">
        <f>IF(AND([1]!Email_TaskV2[[#This Row],[Status]]="ON PROGRESS",[1]!Email_TaskV2[[#This Row],[Type]]="RFS"),"YES","")</f>
        <v>#REF!</v>
      </c>
      <c r="AZ112" s="16" t="e">
        <f>IF(AND([1]!Email_TaskV2[[#This Row],[Status]]="ON PROGRESS",[1]!Email_TaskV2[[#This Row],[Type]]="RFI"),"YES","")</f>
        <v>#REF!</v>
      </c>
      <c r="BA112" s="48" t="e">
        <f>IF([1]!Email_TaskV2[[#This Row],[Nomor Nodin RFS/RFI]]="","",DAY([1]!Email_TaskV2[[#This Row],[Tanggal nodin RFS/RFI]]))</f>
        <v>#REF!</v>
      </c>
      <c r="BB112" s="54" t="e">
        <f>IF([1]!Email_TaskV2[[#This Row],[Nomor Nodin RFS/RFI]]="","",TEXT([1]!Email_TaskV2[[#This Row],[Tanggal nodin RFS/RFI]],"MMM"))</f>
        <v>#REF!</v>
      </c>
      <c r="BC112" s="49" t="e">
        <f>IF([1]!Email_TaskV2[[#This Row],[Nodin BO]]="","No","Yes")</f>
        <v>#REF!</v>
      </c>
      <c r="BD112" s="50" t="e">
        <f>YEAR([1]!Email_TaskV2[[#This Row],[Tanggal nodin RFS/RFI]])</f>
        <v>#REF!</v>
      </c>
      <c r="BE112" s="56" t="e">
        <f>IF([1]!Email_TaskV2[[#This Row],[Month]]="",13,MONTH([1]!Email_TaskV2[[#This Row],[Tanggal nodin RFS/RFI]]))</f>
        <v>#REF!</v>
      </c>
    </row>
    <row r="113" spans="1:57" ht="15" customHeight="1" x14ac:dyDescent="0.3">
      <c r="A113" s="51">
        <v>112</v>
      </c>
      <c r="B113" s="32" t="s">
        <v>858</v>
      </c>
      <c r="C113" s="34">
        <v>44956</v>
      </c>
      <c r="D113" s="52" t="s">
        <v>859</v>
      </c>
      <c r="E113" s="32" t="s">
        <v>55</v>
      </c>
      <c r="F113" s="32" t="s">
        <v>78</v>
      </c>
      <c r="G113" s="35">
        <v>44960</v>
      </c>
      <c r="H113" s="35">
        <v>44960</v>
      </c>
      <c r="I113" s="32" t="s">
        <v>860</v>
      </c>
      <c r="J113" s="35">
        <v>44960</v>
      </c>
      <c r="K113" s="37" t="s">
        <v>861</v>
      </c>
      <c r="L113" s="39">
        <f t="shared" si="17"/>
        <v>4</v>
      </c>
      <c r="M113" s="39">
        <f t="shared" si="18"/>
        <v>0</v>
      </c>
      <c r="N113" s="40" t="s">
        <v>73</v>
      </c>
      <c r="O113" s="40" t="s">
        <v>74</v>
      </c>
      <c r="P113" s="40" t="e">
        <f>VLOOKUP([1]!Email_TaskV2[[#This Row],[PIC Dev]],[1]Organization!C:D,2,FALSE)</f>
        <v>#REF!</v>
      </c>
      <c r="Q113" s="40"/>
      <c r="R113" s="32">
        <v>49</v>
      </c>
      <c r="S113" s="32" t="s">
        <v>75</v>
      </c>
      <c r="T113" s="32"/>
      <c r="U113" s="32"/>
      <c r="V113" s="32"/>
      <c r="W113" s="32" t="s">
        <v>176</v>
      </c>
      <c r="X113" s="32"/>
      <c r="Y113" s="32"/>
      <c r="Z113" s="32" t="s">
        <v>58</v>
      </c>
      <c r="AA113" s="32" t="s">
        <v>59</v>
      </c>
      <c r="AB113" s="32" t="s">
        <v>76</v>
      </c>
      <c r="AC113" s="32" t="s">
        <v>71</v>
      </c>
      <c r="AD113" s="53" t="s">
        <v>93</v>
      </c>
      <c r="AE113" s="44"/>
      <c r="AF113" s="44"/>
      <c r="AG113" s="32"/>
      <c r="AH113" s="32"/>
      <c r="AI113" s="32" t="s">
        <v>110</v>
      </c>
      <c r="AJ113" s="46" t="str">
        <f t="shared" si="14"/>
        <v>(Sigos Automation)</v>
      </c>
      <c r="AK113" s="46">
        <v>1</v>
      </c>
      <c r="AL113" s="46"/>
      <c r="AM113" s="46"/>
      <c r="AN113" s="46"/>
      <c r="AO113" s="46"/>
      <c r="AP113" s="46"/>
      <c r="AQ113" s="47" t="e">
        <f ca="1">IF(AND([1]!Email_TaskV2[[#This Row],[Status]]="ON PROGRESS"),TODAY()-[1]!Email_TaskV2[[#This Row],[Tanggal nodin RFS/RFI]],0)</f>
        <v>#REF!</v>
      </c>
      <c r="AR113" s="47" t="e">
        <f ca="1">IF(AND([1]!Email_TaskV2[[#This Row],[Status]]="ON PROGRESS"),IF(TODAY()-[1]!Email_TaskV2[[#This Row],[Start FUT]]&gt;100,"Testing not started yet",TODAY()-[1]!Email_TaskV2[[#This Row],[Start FUT]]),0)</f>
        <v>#REF!</v>
      </c>
      <c r="AS113" s="47" t="e">
        <f>IF([1]!Email_TaskV2[[#This Row],[Aging_Start_Testing]]="Testing not started yet","Testing not started yet",[1]!Email_TaskV2[[#This Row],[Aging]]-[1]!Email_TaskV2[[#This Row],[Aging_Start_Testing]])</f>
        <v>#REF!</v>
      </c>
      <c r="AT113" s="47" t="e">
        <f ca="1">IF(AND([1]!Email_TaskV2[[#This Row],[Status]]="ON PROGRESS",[1]!Email_TaskV2[[#This Row],[Type]]="RFI"),TODAY()-[1]!Email_TaskV2[[#This Row],[Tanggal nodin RFS/RFI]],0)</f>
        <v>#REF!</v>
      </c>
      <c r="AU113" s="47" t="e">
        <f>IF([1]!Email_TaskV2[[#This Row],[Aging]]&gt;7,"Warning","")</f>
        <v>#REF!</v>
      </c>
      <c r="AV113" s="48"/>
      <c r="AW113" s="48"/>
      <c r="AX113" s="48"/>
      <c r="AY113" s="48" t="e">
        <f>IF(AND([1]!Email_TaskV2[[#This Row],[Status]]="ON PROGRESS",[1]!Email_TaskV2[[#This Row],[Type]]="RFS"),"YES","")</f>
        <v>#REF!</v>
      </c>
      <c r="AZ113" s="16" t="e">
        <f>IF(AND([1]!Email_TaskV2[[#This Row],[Status]]="ON PROGRESS",[1]!Email_TaskV2[[#This Row],[Type]]="RFI"),"YES","")</f>
        <v>#REF!</v>
      </c>
      <c r="BA113" s="48" t="e">
        <f>IF([1]!Email_TaskV2[[#This Row],[Nomor Nodin RFS/RFI]]="","",DAY([1]!Email_TaskV2[[#This Row],[Tanggal nodin RFS/RFI]]))</f>
        <v>#REF!</v>
      </c>
      <c r="BB113" s="54" t="e">
        <f>IF([1]!Email_TaskV2[[#This Row],[Nomor Nodin RFS/RFI]]="","",TEXT([1]!Email_TaskV2[[#This Row],[Tanggal nodin RFS/RFI]],"MMM"))</f>
        <v>#REF!</v>
      </c>
      <c r="BC113" s="49" t="e">
        <f>IF([1]!Email_TaskV2[[#This Row],[Nodin BO]]="","No","Yes")</f>
        <v>#REF!</v>
      </c>
      <c r="BD113" s="50" t="e">
        <f>YEAR([1]!Email_TaskV2[[#This Row],[Tanggal nodin RFS/RFI]])</f>
        <v>#REF!</v>
      </c>
      <c r="BE113" s="56" t="e">
        <f>IF([1]!Email_TaskV2[[#This Row],[Month]]="",13,MONTH([1]!Email_TaskV2[[#This Row],[Tanggal nodin RFS/RFI]]))</f>
        <v>#REF!</v>
      </c>
    </row>
    <row r="114" spans="1:57" ht="15" customHeight="1" x14ac:dyDescent="0.3">
      <c r="A114" s="51">
        <v>113</v>
      </c>
      <c r="B114" s="32" t="s">
        <v>862</v>
      </c>
      <c r="C114" s="34">
        <v>44957</v>
      </c>
      <c r="D114" s="40" t="s">
        <v>863</v>
      </c>
      <c r="E114" s="32" t="s">
        <v>55</v>
      </c>
      <c r="F114" s="63" t="s">
        <v>1593</v>
      </c>
      <c r="G114" s="35">
        <v>44959</v>
      </c>
      <c r="H114" s="35">
        <v>44991</v>
      </c>
      <c r="I114" s="32" t="s">
        <v>1594</v>
      </c>
      <c r="J114" s="35">
        <v>44991</v>
      </c>
      <c r="K114" s="32" t="s">
        <v>1595</v>
      </c>
      <c r="L114" s="39">
        <f t="shared" si="17"/>
        <v>34</v>
      </c>
      <c r="M114" s="39">
        <f t="shared" si="18"/>
        <v>32</v>
      </c>
      <c r="N114" s="40" t="s">
        <v>73</v>
      </c>
      <c r="O114" s="40" t="s">
        <v>74</v>
      </c>
      <c r="P114" s="40" t="e">
        <f>VLOOKUP([1]!Email_TaskV2[[#This Row],[PIC Dev]],[1]Organization!C:D,2,FALSE)</f>
        <v>#REF!</v>
      </c>
      <c r="Q114" s="52" t="s">
        <v>1596</v>
      </c>
      <c r="R114" s="32">
        <v>760</v>
      </c>
      <c r="S114" s="32" t="s">
        <v>75</v>
      </c>
      <c r="T114" s="32" t="s">
        <v>864</v>
      </c>
      <c r="U114" s="32" t="s">
        <v>865</v>
      </c>
      <c r="V114" s="41">
        <v>44575</v>
      </c>
      <c r="W114" s="32" t="s">
        <v>176</v>
      </c>
      <c r="X114" s="32" t="s">
        <v>163</v>
      </c>
      <c r="Y114" s="32" t="s">
        <v>164</v>
      </c>
      <c r="Z114" s="32" t="s">
        <v>58</v>
      </c>
      <c r="AA114" s="32" t="s">
        <v>59</v>
      </c>
      <c r="AB114" s="32" t="s">
        <v>76</v>
      </c>
      <c r="AC114" s="32" t="s">
        <v>71</v>
      </c>
      <c r="AD114" s="53" t="s">
        <v>103</v>
      </c>
      <c r="AE114" s="44" t="s">
        <v>124</v>
      </c>
      <c r="AF114" s="44" t="s">
        <v>77</v>
      </c>
      <c r="AG114" s="53" t="s">
        <v>132</v>
      </c>
      <c r="AH114" s="32" t="s">
        <v>91</v>
      </c>
      <c r="AI114" s="32" t="s">
        <v>62</v>
      </c>
      <c r="AJ114" s="46" t="str">
        <f t="shared" si="14"/>
        <v>(Sigos Automation)</v>
      </c>
      <c r="AK114" s="46">
        <v>1</v>
      </c>
      <c r="AL114" s="46"/>
      <c r="AM114" s="46"/>
      <c r="AN114" s="46"/>
      <c r="AO114" s="46"/>
      <c r="AP114" s="46"/>
      <c r="AQ114" s="47" t="e">
        <f ca="1">IF(AND([1]!Email_TaskV2[[#This Row],[Status]]="ON PROGRESS"),TODAY()-[1]!Email_TaskV2[[#This Row],[Tanggal nodin RFS/RFI]],0)</f>
        <v>#REF!</v>
      </c>
      <c r="AR114" s="47" t="e">
        <f ca="1">IF(AND([1]!Email_TaskV2[[#This Row],[Status]]="ON PROGRESS"),IF(TODAY()-[1]!Email_TaskV2[[#This Row],[Start FUT]]&gt;100,"Testing not started yet",TODAY()-[1]!Email_TaskV2[[#This Row],[Start FUT]]),0)</f>
        <v>#REF!</v>
      </c>
      <c r="AS114" s="47" t="e">
        <f>IF([1]!Email_TaskV2[[#This Row],[Aging_Start_Testing]]="Testing not started yet","Testing not started yet",[1]!Email_TaskV2[[#This Row],[Aging]]-[1]!Email_TaskV2[[#This Row],[Aging_Start_Testing]])</f>
        <v>#REF!</v>
      </c>
      <c r="AT114" s="47" t="e">
        <f ca="1">IF(AND([1]!Email_TaskV2[[#This Row],[Status]]="ON PROGRESS",[1]!Email_TaskV2[[#This Row],[Type]]="RFI"),TODAY()-[1]!Email_TaskV2[[#This Row],[Tanggal nodin RFS/RFI]],0)</f>
        <v>#REF!</v>
      </c>
      <c r="AU114" s="47" t="e">
        <f>IF([1]!Email_TaskV2[[#This Row],[Aging]]&gt;7,"Warning","")</f>
        <v>#REF!</v>
      </c>
      <c r="AV114" s="48"/>
      <c r="AW114" s="48"/>
      <c r="AX114" s="48"/>
      <c r="AY114" s="48" t="e">
        <f>IF(AND([1]!Email_TaskV2[[#This Row],[Status]]="ON PROGRESS",[1]!Email_TaskV2[[#This Row],[Type]]="RFS"),"YES","")</f>
        <v>#REF!</v>
      </c>
      <c r="AZ114" s="16" t="e">
        <f>IF(AND([1]!Email_TaskV2[[#This Row],[Status]]="ON PROGRESS",[1]!Email_TaskV2[[#This Row],[Type]]="RFI"),"YES","")</f>
        <v>#REF!</v>
      </c>
      <c r="BA114" s="48" t="e">
        <f>IF([1]!Email_TaskV2[[#This Row],[Nomor Nodin RFS/RFI]]="","",DAY([1]!Email_TaskV2[[#This Row],[Tanggal nodin RFS/RFI]]))</f>
        <v>#REF!</v>
      </c>
      <c r="BB114" s="54" t="e">
        <f>IF([1]!Email_TaskV2[[#This Row],[Nomor Nodin RFS/RFI]]="","",TEXT([1]!Email_TaskV2[[#This Row],[Tanggal nodin RFS/RFI]],"MMM"))</f>
        <v>#REF!</v>
      </c>
      <c r="BC114" s="49" t="e">
        <f>IF([1]!Email_TaskV2[[#This Row],[Nodin BO]]="","No","Yes")</f>
        <v>#REF!</v>
      </c>
      <c r="BD114" s="50" t="e">
        <f>YEAR([1]!Email_TaskV2[[#This Row],[Tanggal nodin RFS/RFI]])</f>
        <v>#REF!</v>
      </c>
      <c r="BE114" s="56" t="e">
        <f>IF([1]!Email_TaskV2[[#This Row],[Month]]="",13,MONTH([1]!Email_TaskV2[[#This Row],[Tanggal nodin RFS/RFI]]))</f>
        <v>#REF!</v>
      </c>
    </row>
    <row r="115" spans="1:57" ht="15" customHeight="1" x14ac:dyDescent="0.3">
      <c r="A115" s="51">
        <v>114</v>
      </c>
      <c r="B115" s="32" t="s">
        <v>866</v>
      </c>
      <c r="C115" s="34">
        <v>44957</v>
      </c>
      <c r="D115" s="52" t="s">
        <v>867</v>
      </c>
      <c r="E115" s="32" t="s">
        <v>55</v>
      </c>
      <c r="F115" s="63" t="s">
        <v>78</v>
      </c>
      <c r="G115" s="35">
        <v>44958</v>
      </c>
      <c r="H115" s="35">
        <v>44959</v>
      </c>
      <c r="I115" s="32" t="s">
        <v>868</v>
      </c>
      <c r="J115" s="35">
        <v>44960</v>
      </c>
      <c r="K115" s="37" t="s">
        <v>869</v>
      </c>
      <c r="L115" s="39">
        <f>H112-C112</f>
        <v>2</v>
      </c>
      <c r="M115" s="39">
        <f>J112-G112</f>
        <v>0</v>
      </c>
      <c r="N115" s="40" t="s">
        <v>498</v>
      </c>
      <c r="O115" s="40" t="s">
        <v>135</v>
      </c>
      <c r="P115" s="40" t="e">
        <f>VLOOKUP([1]!Email_TaskV2[[#This Row],[PIC Dev]],[1]Organization!C:D,2,FALSE)</f>
        <v>#REF!</v>
      </c>
      <c r="Q115" s="40"/>
      <c r="R115" s="32">
        <v>204</v>
      </c>
      <c r="S115" s="32" t="s">
        <v>75</v>
      </c>
      <c r="T115" s="32" t="s">
        <v>700</v>
      </c>
      <c r="U115" s="37" t="s">
        <v>870</v>
      </c>
      <c r="V115" s="32"/>
      <c r="W115" s="32" t="s">
        <v>169</v>
      </c>
      <c r="X115" s="32"/>
      <c r="Y115" s="32"/>
      <c r="Z115" s="32" t="s">
        <v>58</v>
      </c>
      <c r="AA115" s="32" t="s">
        <v>59</v>
      </c>
      <c r="AB115" s="32" t="s">
        <v>119</v>
      </c>
      <c r="AC115" s="32" t="s">
        <v>71</v>
      </c>
      <c r="AD115" s="53" t="s">
        <v>128</v>
      </c>
      <c r="AE115" s="44"/>
      <c r="AF115" s="44"/>
      <c r="AG115" s="32"/>
      <c r="AH115" s="32"/>
      <c r="AI115" s="32" t="s">
        <v>110</v>
      </c>
      <c r="AJ115" s="46" t="str">
        <f t="shared" si="14"/>
        <v>(Prima Automation)</v>
      </c>
      <c r="AK115" s="46"/>
      <c r="AL115" s="46">
        <v>2</v>
      </c>
      <c r="AM115" s="46"/>
      <c r="AN115" s="46"/>
      <c r="AO115" s="46"/>
      <c r="AP115" s="46"/>
      <c r="AQ115" s="47" t="e">
        <f ca="1">IF(AND([1]!Email_TaskV2[[#This Row],[Status]]="ON PROGRESS"),TODAY()-[1]!Email_TaskV2[[#This Row],[Tanggal nodin RFS/RFI]],0)</f>
        <v>#REF!</v>
      </c>
      <c r="AR115" s="47" t="e">
        <f ca="1">IF(AND([1]!Email_TaskV2[[#This Row],[Status]]="ON PROGRESS"),IF(TODAY()-[1]!Email_TaskV2[[#This Row],[Start FUT]]&gt;100,"Testing not started yet",TODAY()-[1]!Email_TaskV2[[#This Row],[Start FUT]]),0)</f>
        <v>#REF!</v>
      </c>
      <c r="AS115" s="47" t="e">
        <f>IF([1]!Email_TaskV2[[#This Row],[Aging_Start_Testing]]="Testing not started yet","Testing not started yet",[1]!Email_TaskV2[[#This Row],[Aging]]-[1]!Email_TaskV2[[#This Row],[Aging_Start_Testing]])</f>
        <v>#REF!</v>
      </c>
      <c r="AT115" s="47" t="e">
        <f ca="1">IF(AND([1]!Email_TaskV2[[#This Row],[Status]]="ON PROGRESS",[1]!Email_TaskV2[[#This Row],[Type]]="RFI"),TODAY()-[1]!Email_TaskV2[[#This Row],[Tanggal nodin RFS/RFI]],0)</f>
        <v>#REF!</v>
      </c>
      <c r="AU115" s="47" t="e">
        <f>IF([1]!Email_TaskV2[[#This Row],[Aging]]&gt;7,"Warning","")</f>
        <v>#REF!</v>
      </c>
      <c r="AV115" s="48"/>
      <c r="AW115" s="48"/>
      <c r="AX115" s="48"/>
      <c r="AY115" s="48" t="e">
        <f>IF(AND([1]!Email_TaskV2[[#This Row],[Status]]="ON PROGRESS",[1]!Email_TaskV2[[#This Row],[Type]]="RFS"),"YES","")</f>
        <v>#REF!</v>
      </c>
      <c r="AZ115" s="16" t="e">
        <f>IF(AND([1]!Email_TaskV2[[#This Row],[Status]]="ON PROGRESS",[1]!Email_TaskV2[[#This Row],[Type]]="RFI"),"YES","")</f>
        <v>#REF!</v>
      </c>
      <c r="BA115" s="48" t="e">
        <f>IF([1]!Email_TaskV2[[#This Row],[Nomor Nodin RFS/RFI]]="","",DAY([1]!Email_TaskV2[[#This Row],[Tanggal nodin RFS/RFI]]))</f>
        <v>#REF!</v>
      </c>
      <c r="BB115" s="54" t="e">
        <f>IF([1]!Email_TaskV2[[#This Row],[Nomor Nodin RFS/RFI]]="","",TEXT([1]!Email_TaskV2[[#This Row],[Tanggal nodin RFS/RFI]],"MMM"))</f>
        <v>#REF!</v>
      </c>
      <c r="BC115" s="49" t="e">
        <f>IF([1]!Email_TaskV2[[#This Row],[Nodin BO]]="","No","Yes")</f>
        <v>#REF!</v>
      </c>
      <c r="BD115" s="50" t="e">
        <f>YEAR([1]!Email_TaskV2[[#This Row],[Tanggal nodin RFS/RFI]])</f>
        <v>#REF!</v>
      </c>
      <c r="BE115" s="56" t="e">
        <f>IF([1]!Email_TaskV2[[#This Row],[Month]]="",13,MONTH([1]!Email_TaskV2[[#This Row],[Tanggal nodin RFS/RFI]]))</f>
        <v>#REF!</v>
      </c>
    </row>
    <row r="116" spans="1:57" ht="15" customHeight="1" x14ac:dyDescent="0.3">
      <c r="A116" s="51">
        <v>115</v>
      </c>
      <c r="B116" s="32" t="s">
        <v>871</v>
      </c>
      <c r="C116" s="34">
        <v>44957</v>
      </c>
      <c r="D116" s="40" t="s">
        <v>872</v>
      </c>
      <c r="E116" s="61" t="s">
        <v>79</v>
      </c>
      <c r="F116" s="68" t="s">
        <v>80</v>
      </c>
      <c r="G116" s="35">
        <v>44958</v>
      </c>
      <c r="H116" s="35">
        <v>44973</v>
      </c>
      <c r="I116" s="32"/>
      <c r="J116" s="35"/>
      <c r="K116" s="32"/>
      <c r="L116" s="44"/>
      <c r="M116" s="40"/>
      <c r="N116" s="40" t="s">
        <v>133</v>
      </c>
      <c r="O116" s="40" t="s">
        <v>134</v>
      </c>
      <c r="P116" s="40" t="e">
        <f>VLOOKUP([1]!Email_TaskV2[[#This Row],[PIC Dev]],[1]Organization!C:D,2,FALSE)</f>
        <v>#REF!</v>
      </c>
      <c r="Q116" s="52" t="s">
        <v>1117</v>
      </c>
      <c r="R116" s="32"/>
      <c r="S116" s="32" t="s">
        <v>57</v>
      </c>
      <c r="T116" s="32" t="s">
        <v>152</v>
      </c>
      <c r="U116" s="32" t="s">
        <v>873</v>
      </c>
      <c r="V116" s="41">
        <v>44867</v>
      </c>
      <c r="W116" s="32" t="s">
        <v>120</v>
      </c>
      <c r="X116" s="32" t="s">
        <v>170</v>
      </c>
      <c r="Y116" s="32" t="s">
        <v>171</v>
      </c>
      <c r="Z116" s="32" t="s">
        <v>58</v>
      </c>
      <c r="AA116" s="32" t="s">
        <v>59</v>
      </c>
      <c r="AB116" s="32" t="s">
        <v>120</v>
      </c>
      <c r="AC116" s="32" t="s">
        <v>71</v>
      </c>
      <c r="AD116" s="53" t="s">
        <v>72</v>
      </c>
      <c r="AE116" s="44"/>
      <c r="AF116" s="44"/>
      <c r="AG116" s="32"/>
      <c r="AH116" s="32"/>
      <c r="AI116" s="61" t="s">
        <v>64</v>
      </c>
      <c r="AJ116" s="126" t="str">
        <f t="shared" si="14"/>
        <v/>
      </c>
      <c r="AK116" s="46"/>
      <c r="AL116" s="46"/>
      <c r="AM116" s="46"/>
      <c r="AN116" s="46"/>
      <c r="AO116" s="46"/>
      <c r="AP116" s="46"/>
      <c r="AQ116" s="47" t="e">
        <f ca="1">IF(AND([1]!Email_TaskV2[[#This Row],[Status]]="ON PROGRESS"),TODAY()-[1]!Email_TaskV2[[#This Row],[Tanggal nodin RFS/RFI]],0)</f>
        <v>#REF!</v>
      </c>
      <c r="AR116" s="47" t="e">
        <f ca="1">IF(AND([1]!Email_TaskV2[[#This Row],[Status]]="ON PROGRESS"),IF(TODAY()-[1]!Email_TaskV2[[#This Row],[Start FUT]]&gt;100,"Testing not started yet",TODAY()-[1]!Email_TaskV2[[#This Row],[Start FUT]]),0)</f>
        <v>#REF!</v>
      </c>
      <c r="AS116" s="47" t="e">
        <f>IF([1]!Email_TaskV2[[#This Row],[Aging_Start_Testing]]="Testing not started yet","Testing not started yet",[1]!Email_TaskV2[[#This Row],[Aging]]-[1]!Email_TaskV2[[#This Row],[Aging_Start_Testing]])</f>
        <v>#REF!</v>
      </c>
      <c r="AT116" s="47" t="e">
        <f ca="1">IF(AND([1]!Email_TaskV2[[#This Row],[Status]]="ON PROGRESS",[1]!Email_TaskV2[[#This Row],[Type]]="RFI"),TODAY()-[1]!Email_TaskV2[[#This Row],[Tanggal nodin RFS/RFI]],0)</f>
        <v>#REF!</v>
      </c>
      <c r="AU116" s="47" t="e">
        <f>IF([1]!Email_TaskV2[[#This Row],[Aging]]&gt;7,"Warning","")</f>
        <v>#REF!</v>
      </c>
      <c r="AV116" s="48"/>
      <c r="AW116" s="48"/>
      <c r="AX116" s="48"/>
      <c r="AY116" s="48" t="e">
        <f>IF(AND([1]!Email_TaskV2[[#This Row],[Status]]="ON PROGRESS",[1]!Email_TaskV2[[#This Row],[Type]]="RFS"),"YES","")</f>
        <v>#REF!</v>
      </c>
      <c r="AZ116" s="16" t="e">
        <f>IF(AND([1]!Email_TaskV2[[#This Row],[Status]]="ON PROGRESS",[1]!Email_TaskV2[[#This Row],[Type]]="RFI"),"YES","")</f>
        <v>#REF!</v>
      </c>
      <c r="BA116" s="48" t="e">
        <f>IF([1]!Email_TaskV2[[#This Row],[Nomor Nodin RFS/RFI]]="","",DAY([1]!Email_TaskV2[[#This Row],[Tanggal nodin RFS/RFI]]))</f>
        <v>#REF!</v>
      </c>
      <c r="BB116" s="54" t="e">
        <f>IF([1]!Email_TaskV2[[#This Row],[Nomor Nodin RFS/RFI]]="","",TEXT([1]!Email_TaskV2[[#This Row],[Tanggal nodin RFS/RFI]],"MMM"))</f>
        <v>#REF!</v>
      </c>
      <c r="BC116" s="49" t="e">
        <f>IF([1]!Email_TaskV2[[#This Row],[Nodin BO]]="","No","Yes")</f>
        <v>#REF!</v>
      </c>
      <c r="BD116" s="50" t="e">
        <f>YEAR([1]!Email_TaskV2[[#This Row],[Tanggal nodin RFS/RFI]])</f>
        <v>#REF!</v>
      </c>
      <c r="BE116" s="56" t="e">
        <f>IF([1]!Email_TaskV2[[#This Row],[Month]]="",13,MONTH([1]!Email_TaskV2[[#This Row],[Tanggal nodin RFS/RFI]]))</f>
        <v>#REF!</v>
      </c>
    </row>
    <row r="117" spans="1:57" ht="15" customHeight="1" x14ac:dyDescent="0.3">
      <c r="A117" s="51">
        <v>116</v>
      </c>
      <c r="B117" s="32" t="s">
        <v>874</v>
      </c>
      <c r="C117" s="34">
        <v>44957</v>
      </c>
      <c r="D117" s="52" t="s">
        <v>875</v>
      </c>
      <c r="E117" s="61" t="s">
        <v>79</v>
      </c>
      <c r="F117" s="68" t="s">
        <v>80</v>
      </c>
      <c r="G117" s="35">
        <v>44963</v>
      </c>
      <c r="H117" s="35">
        <v>44971</v>
      </c>
      <c r="I117" s="32"/>
      <c r="J117" s="35"/>
      <c r="K117" s="32"/>
      <c r="L117" s="44"/>
      <c r="M117" s="40"/>
      <c r="N117" s="40" t="s">
        <v>68</v>
      </c>
      <c r="O117" s="40" t="s">
        <v>69</v>
      </c>
      <c r="P117" s="40" t="e">
        <f>VLOOKUP([1]!Email_TaskV2[[#This Row],[PIC Dev]],[1]Organization!C:D,2,FALSE)</f>
        <v>#REF!</v>
      </c>
      <c r="Q117" s="52" t="s">
        <v>876</v>
      </c>
      <c r="R117" s="32"/>
      <c r="S117" s="32" t="s">
        <v>57</v>
      </c>
      <c r="T117" s="32" t="s">
        <v>877</v>
      </c>
      <c r="U117" s="32" t="s">
        <v>878</v>
      </c>
      <c r="V117" s="41">
        <v>44911</v>
      </c>
      <c r="W117" s="32" t="s">
        <v>139</v>
      </c>
      <c r="X117" s="32" t="s">
        <v>162</v>
      </c>
      <c r="Y117" s="32" t="s">
        <v>158</v>
      </c>
      <c r="Z117" s="32" t="s">
        <v>58</v>
      </c>
      <c r="AA117" s="32" t="s">
        <v>59</v>
      </c>
      <c r="AB117" s="32" t="s">
        <v>105</v>
      </c>
      <c r="AC117" s="32" t="s">
        <v>71</v>
      </c>
      <c r="AD117" s="53" t="s">
        <v>85</v>
      </c>
      <c r="AE117" s="44" t="s">
        <v>72</v>
      </c>
      <c r="AF117" s="44"/>
      <c r="AG117" s="32"/>
      <c r="AH117" s="32"/>
      <c r="AI117" s="61" t="s">
        <v>64</v>
      </c>
      <c r="AJ117" s="126" t="str">
        <f t="shared" si="14"/>
        <v/>
      </c>
      <c r="AK117" s="46"/>
      <c r="AL117" s="46"/>
      <c r="AM117" s="46"/>
      <c r="AN117" s="46"/>
      <c r="AO117" s="46"/>
      <c r="AP117" s="46"/>
      <c r="AQ117" s="47" t="e">
        <f ca="1">IF(AND([1]!Email_TaskV2[[#This Row],[Status]]="ON PROGRESS"),TODAY()-[1]!Email_TaskV2[[#This Row],[Tanggal nodin RFS/RFI]],0)</f>
        <v>#REF!</v>
      </c>
      <c r="AR117" s="47" t="e">
        <f ca="1">IF(AND([1]!Email_TaskV2[[#This Row],[Status]]="ON PROGRESS"),IF(TODAY()-[1]!Email_TaskV2[[#This Row],[Start FUT]]&gt;100,"Testing not started yet",TODAY()-[1]!Email_TaskV2[[#This Row],[Start FUT]]),0)</f>
        <v>#REF!</v>
      </c>
      <c r="AS117" s="47" t="e">
        <f>IF([1]!Email_TaskV2[[#This Row],[Aging_Start_Testing]]="Testing not started yet","Testing not started yet",[1]!Email_TaskV2[[#This Row],[Aging]]-[1]!Email_TaskV2[[#This Row],[Aging_Start_Testing]])</f>
        <v>#REF!</v>
      </c>
      <c r="AT117" s="47" t="e">
        <f ca="1">IF(AND([1]!Email_TaskV2[[#This Row],[Status]]="ON PROGRESS",[1]!Email_TaskV2[[#This Row],[Type]]="RFI"),TODAY()-[1]!Email_TaskV2[[#This Row],[Tanggal nodin RFS/RFI]],0)</f>
        <v>#REF!</v>
      </c>
      <c r="AU117" s="47" t="e">
        <f>IF([1]!Email_TaskV2[[#This Row],[Aging]]&gt;7,"Warning","")</f>
        <v>#REF!</v>
      </c>
      <c r="AV117" s="48"/>
      <c r="AW117" s="48"/>
      <c r="AX117" s="48"/>
      <c r="AY117" s="48" t="e">
        <f>IF(AND([1]!Email_TaskV2[[#This Row],[Status]]="ON PROGRESS",[1]!Email_TaskV2[[#This Row],[Type]]="RFS"),"YES","")</f>
        <v>#REF!</v>
      </c>
      <c r="AZ117" s="16" t="e">
        <f>IF(AND([1]!Email_TaskV2[[#This Row],[Status]]="ON PROGRESS",[1]!Email_TaskV2[[#This Row],[Type]]="RFI"),"YES","")</f>
        <v>#REF!</v>
      </c>
      <c r="BA117" s="48" t="e">
        <f>IF([1]!Email_TaskV2[[#This Row],[Nomor Nodin RFS/RFI]]="","",DAY([1]!Email_TaskV2[[#This Row],[Tanggal nodin RFS/RFI]]))</f>
        <v>#REF!</v>
      </c>
      <c r="BB117" s="54" t="e">
        <f>IF([1]!Email_TaskV2[[#This Row],[Nomor Nodin RFS/RFI]]="","",TEXT([1]!Email_TaskV2[[#This Row],[Tanggal nodin RFS/RFI]],"MMM"))</f>
        <v>#REF!</v>
      </c>
      <c r="BC117" s="49" t="e">
        <f>IF([1]!Email_TaskV2[[#This Row],[Nodin BO]]="","No","Yes")</f>
        <v>#REF!</v>
      </c>
      <c r="BD117" s="50" t="e">
        <f>YEAR([1]!Email_TaskV2[[#This Row],[Tanggal nodin RFS/RFI]])</f>
        <v>#REF!</v>
      </c>
      <c r="BE117" s="56" t="e">
        <f>IF([1]!Email_TaskV2[[#This Row],[Month]]="",13,MONTH([1]!Email_TaskV2[[#This Row],[Tanggal nodin RFS/RFI]]))</f>
        <v>#REF!</v>
      </c>
    </row>
    <row r="118" spans="1:57" ht="15" customHeight="1" x14ac:dyDescent="0.3">
      <c r="A118" s="51">
        <v>117</v>
      </c>
      <c r="B118" s="32" t="s">
        <v>879</v>
      </c>
      <c r="C118" s="34">
        <v>44957</v>
      </c>
      <c r="D118" s="52" t="s">
        <v>880</v>
      </c>
      <c r="E118" s="61" t="s">
        <v>79</v>
      </c>
      <c r="F118" s="68" t="s">
        <v>121</v>
      </c>
      <c r="G118" s="35">
        <v>44963</v>
      </c>
      <c r="H118" s="35">
        <v>44971</v>
      </c>
      <c r="I118" s="32"/>
      <c r="J118" s="35"/>
      <c r="K118" s="32"/>
      <c r="L118" s="44"/>
      <c r="M118" s="40"/>
      <c r="N118" s="40" t="s">
        <v>68</v>
      </c>
      <c r="O118" s="40" t="s">
        <v>69</v>
      </c>
      <c r="P118" s="40" t="e">
        <f>VLOOKUP([1]!Email_TaskV2[[#This Row],[PIC Dev]],[1]Organization!C:D,2,FALSE)</f>
        <v>#REF!</v>
      </c>
      <c r="Q118" s="52" t="s">
        <v>881</v>
      </c>
      <c r="R118" s="32"/>
      <c r="S118" s="32" t="s">
        <v>57</v>
      </c>
      <c r="T118" s="32" t="s">
        <v>877</v>
      </c>
      <c r="U118" s="32" t="s">
        <v>878</v>
      </c>
      <c r="V118" s="41">
        <v>44911</v>
      </c>
      <c r="W118" s="32" t="s">
        <v>139</v>
      </c>
      <c r="X118" s="32" t="s">
        <v>162</v>
      </c>
      <c r="Y118" s="32" t="s">
        <v>158</v>
      </c>
      <c r="Z118" s="32" t="s">
        <v>58</v>
      </c>
      <c r="AA118" s="32" t="s">
        <v>59</v>
      </c>
      <c r="AB118" s="32" t="s">
        <v>105</v>
      </c>
      <c r="AC118" s="32" t="s">
        <v>71</v>
      </c>
      <c r="AD118" s="53" t="s">
        <v>85</v>
      </c>
      <c r="AE118" s="44" t="s">
        <v>72</v>
      </c>
      <c r="AF118" s="44"/>
      <c r="AG118" s="32"/>
      <c r="AH118" s="32"/>
      <c r="AI118" s="61" t="s">
        <v>64</v>
      </c>
      <c r="AJ118" s="126" t="str">
        <f t="shared" si="14"/>
        <v/>
      </c>
      <c r="AK118" s="46"/>
      <c r="AL118" s="46"/>
      <c r="AM118" s="46"/>
      <c r="AN118" s="46"/>
      <c r="AO118" s="46"/>
      <c r="AP118" s="46"/>
      <c r="AQ118" s="47" t="e">
        <f ca="1">IF(AND([1]!Email_TaskV2[[#This Row],[Status]]="ON PROGRESS"),TODAY()-[1]!Email_TaskV2[[#This Row],[Tanggal nodin RFS/RFI]],0)</f>
        <v>#REF!</v>
      </c>
      <c r="AR118" s="47" t="e">
        <f ca="1">IF(AND([1]!Email_TaskV2[[#This Row],[Status]]="ON PROGRESS"),IF(TODAY()-[1]!Email_TaskV2[[#This Row],[Start FUT]]&gt;100,"Testing not started yet",TODAY()-[1]!Email_TaskV2[[#This Row],[Start FUT]]),0)</f>
        <v>#REF!</v>
      </c>
      <c r="AS118" s="47" t="e">
        <f>IF([1]!Email_TaskV2[[#This Row],[Aging_Start_Testing]]="Testing not started yet","Testing not started yet",[1]!Email_TaskV2[[#This Row],[Aging]]-[1]!Email_TaskV2[[#This Row],[Aging_Start_Testing]])</f>
        <v>#REF!</v>
      </c>
      <c r="AT118" s="47" t="e">
        <f ca="1">IF(AND([1]!Email_TaskV2[[#This Row],[Status]]="ON PROGRESS",[1]!Email_TaskV2[[#This Row],[Type]]="RFI"),TODAY()-[1]!Email_TaskV2[[#This Row],[Tanggal nodin RFS/RFI]],0)</f>
        <v>#REF!</v>
      </c>
      <c r="AU118" s="47" t="e">
        <f>IF([1]!Email_TaskV2[[#This Row],[Aging]]&gt;7,"Warning","")</f>
        <v>#REF!</v>
      </c>
      <c r="AV118" s="48"/>
      <c r="AW118" s="48"/>
      <c r="AX118" s="48"/>
      <c r="AY118" s="48" t="e">
        <f>IF(AND([1]!Email_TaskV2[[#This Row],[Status]]="ON PROGRESS",[1]!Email_TaskV2[[#This Row],[Type]]="RFS"),"YES","")</f>
        <v>#REF!</v>
      </c>
      <c r="AZ118" s="16" t="e">
        <f>IF(AND([1]!Email_TaskV2[[#This Row],[Status]]="ON PROGRESS",[1]!Email_TaskV2[[#This Row],[Type]]="RFI"),"YES","")</f>
        <v>#REF!</v>
      </c>
      <c r="BA118" s="48" t="e">
        <f>IF([1]!Email_TaskV2[[#This Row],[Nomor Nodin RFS/RFI]]="","",DAY([1]!Email_TaskV2[[#This Row],[Tanggal nodin RFS/RFI]]))</f>
        <v>#REF!</v>
      </c>
      <c r="BB118" s="54" t="e">
        <f>IF([1]!Email_TaskV2[[#This Row],[Nomor Nodin RFS/RFI]]="","",TEXT([1]!Email_TaskV2[[#This Row],[Tanggal nodin RFS/RFI]],"MMM"))</f>
        <v>#REF!</v>
      </c>
      <c r="BC118" s="49" t="e">
        <f>IF([1]!Email_TaskV2[[#This Row],[Nodin BO]]="","No","Yes")</f>
        <v>#REF!</v>
      </c>
      <c r="BD118" s="50" t="e">
        <f>YEAR([1]!Email_TaskV2[[#This Row],[Tanggal nodin RFS/RFI]])</f>
        <v>#REF!</v>
      </c>
      <c r="BE118" s="56" t="e">
        <f>IF([1]!Email_TaskV2[[#This Row],[Month]]="",13,MONTH([1]!Email_TaskV2[[#This Row],[Tanggal nodin RFS/RFI]]))</f>
        <v>#REF!</v>
      </c>
    </row>
    <row r="119" spans="1:57" ht="15" customHeight="1" x14ac:dyDescent="0.3">
      <c r="A119" s="51">
        <v>118</v>
      </c>
      <c r="B119" s="32" t="s">
        <v>882</v>
      </c>
      <c r="C119" s="34">
        <v>44958</v>
      </c>
      <c r="D119" s="52" t="s">
        <v>883</v>
      </c>
      <c r="E119" s="32" t="s">
        <v>55</v>
      </c>
      <c r="F119" s="63" t="s">
        <v>78</v>
      </c>
      <c r="G119" s="35">
        <v>44958</v>
      </c>
      <c r="H119" s="35">
        <v>44959</v>
      </c>
      <c r="I119" s="32" t="s">
        <v>884</v>
      </c>
      <c r="J119" s="35">
        <v>44959</v>
      </c>
      <c r="K119" s="37" t="s">
        <v>885</v>
      </c>
      <c r="L119" s="39">
        <f t="shared" ref="L119:L128" si="19">H119-C119</f>
        <v>1</v>
      </c>
      <c r="M119" s="39">
        <f t="shared" ref="M119:M128" si="20">J119-G119</f>
        <v>1</v>
      </c>
      <c r="N119" s="40" t="s">
        <v>87</v>
      </c>
      <c r="O119" s="40" t="s">
        <v>88</v>
      </c>
      <c r="P119" s="40" t="e">
        <f>VLOOKUP([1]!Email_TaskV2[[#This Row],[PIC Dev]],[1]Organization!C:D,2,FALSE)</f>
        <v>#REF!</v>
      </c>
      <c r="Q119" s="40"/>
      <c r="R119" s="32">
        <v>5</v>
      </c>
      <c r="S119" s="32" t="s">
        <v>75</v>
      </c>
      <c r="T119" s="32" t="s">
        <v>886</v>
      </c>
      <c r="U119" s="32" t="s">
        <v>887</v>
      </c>
      <c r="V119" s="41">
        <v>44957</v>
      </c>
      <c r="W119" s="32" t="s">
        <v>190</v>
      </c>
      <c r="X119" s="32" t="s">
        <v>214</v>
      </c>
      <c r="Y119" s="32" t="s">
        <v>215</v>
      </c>
      <c r="Z119" s="32" t="s">
        <v>58</v>
      </c>
      <c r="AA119" s="32" t="s">
        <v>59</v>
      </c>
      <c r="AB119" s="32" t="s">
        <v>60</v>
      </c>
      <c r="AC119" s="32" t="s">
        <v>61</v>
      </c>
      <c r="AD119" s="53" t="s">
        <v>132</v>
      </c>
      <c r="AE119" s="44"/>
      <c r="AF119" s="44"/>
      <c r="AG119" s="32"/>
      <c r="AH119" s="32"/>
      <c r="AI119" s="32" t="s">
        <v>64</v>
      </c>
      <c r="AJ119" s="46" t="str">
        <f t="shared" si="14"/>
        <v/>
      </c>
      <c r="AK119" s="46"/>
      <c r="AL119" s="46"/>
      <c r="AM119" s="46"/>
      <c r="AN119" s="46"/>
      <c r="AO119" s="46"/>
      <c r="AP119" s="46"/>
      <c r="AQ119" s="47" t="e">
        <f ca="1">IF(AND([1]!Email_TaskV2[[#This Row],[Status]]="ON PROGRESS"),TODAY()-[1]!Email_TaskV2[[#This Row],[Tanggal nodin RFS/RFI]],0)</f>
        <v>#REF!</v>
      </c>
      <c r="AR119" s="47" t="e">
        <f ca="1">IF(AND([1]!Email_TaskV2[[#This Row],[Status]]="ON PROGRESS"),IF(TODAY()-[1]!Email_TaskV2[[#This Row],[Start FUT]]&gt;100,"Testing not started yet",TODAY()-[1]!Email_TaskV2[[#This Row],[Start FUT]]),0)</f>
        <v>#REF!</v>
      </c>
      <c r="AS119" s="47" t="e">
        <f>IF([1]!Email_TaskV2[[#This Row],[Aging_Start_Testing]]="Testing not started yet","Testing not started yet",[1]!Email_TaskV2[[#This Row],[Aging]]-[1]!Email_TaskV2[[#This Row],[Aging_Start_Testing]])</f>
        <v>#REF!</v>
      </c>
      <c r="AT119" s="47" t="e">
        <f ca="1">IF(AND([1]!Email_TaskV2[[#This Row],[Status]]="ON PROGRESS",[1]!Email_TaskV2[[#This Row],[Type]]="RFI"),TODAY()-[1]!Email_TaskV2[[#This Row],[Tanggal nodin RFS/RFI]],0)</f>
        <v>#REF!</v>
      </c>
      <c r="AU119" s="47" t="e">
        <f>IF([1]!Email_TaskV2[[#This Row],[Aging]]&gt;7,"Warning","")</f>
        <v>#REF!</v>
      </c>
      <c r="AV119" s="48"/>
      <c r="AW119" s="48"/>
      <c r="AX119" s="48"/>
      <c r="AY119" s="48" t="e">
        <f>IF(AND([1]!Email_TaskV2[[#This Row],[Status]]="ON PROGRESS",[1]!Email_TaskV2[[#This Row],[Type]]="RFS"),"YES","")</f>
        <v>#REF!</v>
      </c>
      <c r="AZ119" s="16" t="e">
        <f>IF(AND([1]!Email_TaskV2[[#This Row],[Status]]="ON PROGRESS",[1]!Email_TaskV2[[#This Row],[Type]]="RFI"),"YES","")</f>
        <v>#REF!</v>
      </c>
      <c r="BA119" s="48" t="e">
        <f>IF([1]!Email_TaskV2[[#This Row],[Nomor Nodin RFS/RFI]]="","",DAY([1]!Email_TaskV2[[#This Row],[Tanggal nodin RFS/RFI]]))</f>
        <v>#REF!</v>
      </c>
      <c r="BB119" s="54" t="e">
        <f>IF([1]!Email_TaskV2[[#This Row],[Nomor Nodin RFS/RFI]]="","",TEXT([1]!Email_TaskV2[[#This Row],[Tanggal nodin RFS/RFI]],"MMM"))</f>
        <v>#REF!</v>
      </c>
      <c r="BC119" s="49" t="e">
        <f>IF([1]!Email_TaskV2[[#This Row],[Nodin BO]]="","No","Yes")</f>
        <v>#REF!</v>
      </c>
      <c r="BD119" s="50" t="e">
        <f>YEAR([1]!Email_TaskV2[[#This Row],[Tanggal nodin RFS/RFI]])</f>
        <v>#REF!</v>
      </c>
      <c r="BE119" s="56" t="e">
        <f>IF([1]!Email_TaskV2[[#This Row],[Month]]="",13,MONTH([1]!Email_TaskV2[[#This Row],[Tanggal nodin RFS/RFI]]))</f>
        <v>#REF!</v>
      </c>
    </row>
    <row r="120" spans="1:57" ht="15" customHeight="1" x14ac:dyDescent="0.3">
      <c r="A120" s="51">
        <v>119</v>
      </c>
      <c r="B120" s="32" t="s">
        <v>888</v>
      </c>
      <c r="C120" s="34">
        <v>44958</v>
      </c>
      <c r="D120" s="52" t="s">
        <v>889</v>
      </c>
      <c r="E120" s="32" t="s">
        <v>55</v>
      </c>
      <c r="F120" s="32" t="s">
        <v>78</v>
      </c>
      <c r="G120" s="35">
        <v>44959</v>
      </c>
      <c r="H120" s="35">
        <v>44966</v>
      </c>
      <c r="I120" s="32" t="s">
        <v>890</v>
      </c>
      <c r="J120" s="35">
        <v>44966</v>
      </c>
      <c r="K120" s="37" t="s">
        <v>891</v>
      </c>
      <c r="L120" s="39">
        <f t="shared" si="19"/>
        <v>8</v>
      </c>
      <c r="M120" s="39">
        <f t="shared" si="20"/>
        <v>7</v>
      </c>
      <c r="N120" s="40" t="s">
        <v>127</v>
      </c>
      <c r="O120" s="40" t="s">
        <v>56</v>
      </c>
      <c r="P120" s="40" t="e">
        <f>VLOOKUP([1]!Email_TaskV2[[#This Row],[PIC Dev]],[1]Organization!C:D,2,FALSE)</f>
        <v>#REF!</v>
      </c>
      <c r="Q120" s="40"/>
      <c r="R120" s="32">
        <v>45</v>
      </c>
      <c r="S120" s="32" t="s">
        <v>75</v>
      </c>
      <c r="T120" s="32" t="s">
        <v>892</v>
      </c>
      <c r="U120" s="37" t="s">
        <v>893</v>
      </c>
      <c r="V120" s="41">
        <v>44958</v>
      </c>
      <c r="W120" s="32" t="s">
        <v>165</v>
      </c>
      <c r="X120" s="32" t="s">
        <v>380</v>
      </c>
      <c r="Y120" s="32" t="s">
        <v>1097</v>
      </c>
      <c r="Z120" s="32" t="s">
        <v>58</v>
      </c>
      <c r="AA120" s="32" t="s">
        <v>59</v>
      </c>
      <c r="AB120" s="32" t="s">
        <v>60</v>
      </c>
      <c r="AC120" s="32" t="s">
        <v>61</v>
      </c>
      <c r="AD120" s="53" t="s">
        <v>124</v>
      </c>
      <c r="AE120" s="44"/>
      <c r="AF120" s="44"/>
      <c r="AG120" s="32"/>
      <c r="AH120" s="32"/>
      <c r="AI120" s="32" t="s">
        <v>62</v>
      </c>
      <c r="AJ120" s="46" t="str">
        <f t="shared" si="14"/>
        <v>(Sigos Automation)</v>
      </c>
      <c r="AK120" s="46">
        <v>1</v>
      </c>
      <c r="AL120" s="46"/>
      <c r="AM120" s="46"/>
      <c r="AN120" s="46"/>
      <c r="AO120" s="46"/>
      <c r="AP120" s="46"/>
      <c r="AQ120" s="47" t="e">
        <f ca="1">IF(AND([1]!Email_TaskV2[[#This Row],[Status]]="ON PROGRESS"),TODAY()-[1]!Email_TaskV2[[#This Row],[Tanggal nodin RFS/RFI]],0)</f>
        <v>#REF!</v>
      </c>
      <c r="AR120" s="47" t="e">
        <f ca="1">IF(AND([1]!Email_TaskV2[[#This Row],[Status]]="ON PROGRESS"),IF(TODAY()-[1]!Email_TaskV2[[#This Row],[Start FUT]]&gt;100,"Testing not started yet",TODAY()-[1]!Email_TaskV2[[#This Row],[Start FUT]]),0)</f>
        <v>#REF!</v>
      </c>
      <c r="AS120" s="47" t="e">
        <f>IF([1]!Email_TaskV2[[#This Row],[Aging_Start_Testing]]="Testing not started yet","Testing not started yet",[1]!Email_TaskV2[[#This Row],[Aging]]-[1]!Email_TaskV2[[#This Row],[Aging_Start_Testing]])</f>
        <v>#REF!</v>
      </c>
      <c r="AT120" s="47" t="e">
        <f ca="1">IF(AND([1]!Email_TaskV2[[#This Row],[Status]]="ON PROGRESS",[1]!Email_TaskV2[[#This Row],[Type]]="RFI"),TODAY()-[1]!Email_TaskV2[[#This Row],[Tanggal nodin RFS/RFI]],0)</f>
        <v>#REF!</v>
      </c>
      <c r="AU120" s="47" t="e">
        <f>IF([1]!Email_TaskV2[[#This Row],[Aging]]&gt;7,"Warning","")</f>
        <v>#REF!</v>
      </c>
      <c r="AV120" s="48"/>
      <c r="AW120" s="48"/>
      <c r="AX120" s="48"/>
      <c r="AY120" s="48" t="e">
        <f>IF(AND([1]!Email_TaskV2[[#This Row],[Status]]="ON PROGRESS",[1]!Email_TaskV2[[#This Row],[Type]]="RFS"),"YES","")</f>
        <v>#REF!</v>
      </c>
      <c r="AZ120" s="16" t="e">
        <f>IF(AND([1]!Email_TaskV2[[#This Row],[Status]]="ON PROGRESS",[1]!Email_TaskV2[[#This Row],[Type]]="RFI"),"YES","")</f>
        <v>#REF!</v>
      </c>
      <c r="BA120" s="48" t="e">
        <f>IF([1]!Email_TaskV2[[#This Row],[Nomor Nodin RFS/RFI]]="","",DAY([1]!Email_TaskV2[[#This Row],[Tanggal nodin RFS/RFI]]))</f>
        <v>#REF!</v>
      </c>
      <c r="BB120" s="54" t="e">
        <f>IF([1]!Email_TaskV2[[#This Row],[Nomor Nodin RFS/RFI]]="","",TEXT([1]!Email_TaskV2[[#This Row],[Tanggal nodin RFS/RFI]],"MMM"))</f>
        <v>#REF!</v>
      </c>
      <c r="BC120" s="49" t="e">
        <f>IF([1]!Email_TaskV2[[#This Row],[Nodin BO]]="","No","Yes")</f>
        <v>#REF!</v>
      </c>
      <c r="BD120" s="50" t="e">
        <f>YEAR([1]!Email_TaskV2[[#This Row],[Tanggal nodin RFS/RFI]])</f>
        <v>#REF!</v>
      </c>
      <c r="BE120" s="56" t="e">
        <f>IF([1]!Email_TaskV2[[#This Row],[Month]]="",13,MONTH([1]!Email_TaskV2[[#This Row],[Tanggal nodin RFS/RFI]]))</f>
        <v>#REF!</v>
      </c>
    </row>
    <row r="121" spans="1:57" ht="15" customHeight="1" x14ac:dyDescent="0.3">
      <c r="A121" s="51">
        <v>120</v>
      </c>
      <c r="B121" s="32" t="s">
        <v>894</v>
      </c>
      <c r="C121" s="34">
        <v>44958</v>
      </c>
      <c r="D121" s="52" t="s">
        <v>895</v>
      </c>
      <c r="E121" s="32" t="s">
        <v>55</v>
      </c>
      <c r="F121" s="32" t="s">
        <v>90</v>
      </c>
      <c r="G121" s="35">
        <v>44958</v>
      </c>
      <c r="H121" s="35">
        <v>44972</v>
      </c>
      <c r="I121" s="32" t="s">
        <v>1118</v>
      </c>
      <c r="J121" s="35">
        <v>44973</v>
      </c>
      <c r="K121" s="37" t="s">
        <v>1119</v>
      </c>
      <c r="L121" s="39">
        <f t="shared" si="19"/>
        <v>14</v>
      </c>
      <c r="M121" s="39">
        <f t="shared" si="20"/>
        <v>15</v>
      </c>
      <c r="N121" s="40" t="s">
        <v>87</v>
      </c>
      <c r="O121" s="40" t="s">
        <v>88</v>
      </c>
      <c r="P121" s="40" t="e">
        <f>VLOOKUP([1]!Email_TaskV2[[#This Row],[PIC Dev]],[1]Organization!C:D,2,FALSE)</f>
        <v>#REF!</v>
      </c>
      <c r="Q121" s="52" t="s">
        <v>1120</v>
      </c>
      <c r="R121" s="32">
        <v>118</v>
      </c>
      <c r="S121" s="32" t="s">
        <v>57</v>
      </c>
      <c r="T121" s="32" t="s">
        <v>896</v>
      </c>
      <c r="U121" s="37" t="s">
        <v>897</v>
      </c>
      <c r="V121" s="41">
        <v>44957</v>
      </c>
      <c r="W121" s="32" t="s">
        <v>190</v>
      </c>
      <c r="X121" s="32" t="s">
        <v>206</v>
      </c>
      <c r="Y121" s="32" t="s">
        <v>207</v>
      </c>
      <c r="Z121" s="32" t="s">
        <v>58</v>
      </c>
      <c r="AA121" s="32" t="s">
        <v>59</v>
      </c>
      <c r="AB121" s="32" t="s">
        <v>60</v>
      </c>
      <c r="AC121" s="32" t="s">
        <v>61</v>
      </c>
      <c r="AD121" s="53" t="s">
        <v>141</v>
      </c>
      <c r="AE121" s="44" t="s">
        <v>140</v>
      </c>
      <c r="AF121" s="44" t="s">
        <v>600</v>
      </c>
      <c r="AG121" s="32" t="s">
        <v>599</v>
      </c>
      <c r="AH121" s="32"/>
      <c r="AI121" s="32" t="s">
        <v>62</v>
      </c>
      <c r="AJ121" s="46" t="str">
        <f t="shared" si="14"/>
        <v>(FUT Simulator)</v>
      </c>
      <c r="AK121" s="46"/>
      <c r="AL121" s="46"/>
      <c r="AM121" s="46">
        <v>3</v>
      </c>
      <c r="AN121" s="46"/>
      <c r="AO121" s="46"/>
      <c r="AP121" s="46"/>
      <c r="AQ121" s="47" t="e">
        <f ca="1">IF(AND([1]!Email_TaskV2[[#This Row],[Status]]="ON PROGRESS"),TODAY()-[1]!Email_TaskV2[[#This Row],[Tanggal nodin RFS/RFI]],0)</f>
        <v>#REF!</v>
      </c>
      <c r="AR121" s="47" t="e">
        <f ca="1">IF(AND([1]!Email_TaskV2[[#This Row],[Status]]="ON PROGRESS"),IF(TODAY()-[1]!Email_TaskV2[[#This Row],[Start FUT]]&gt;100,"Testing not started yet",TODAY()-[1]!Email_TaskV2[[#This Row],[Start FUT]]),0)</f>
        <v>#REF!</v>
      </c>
      <c r="AS121" s="47" t="e">
        <f>IF([1]!Email_TaskV2[[#This Row],[Aging_Start_Testing]]="Testing not started yet","Testing not started yet",[1]!Email_TaskV2[[#This Row],[Aging]]-[1]!Email_TaskV2[[#This Row],[Aging_Start_Testing]])</f>
        <v>#REF!</v>
      </c>
      <c r="AT121" s="47" t="e">
        <f ca="1">IF(AND([1]!Email_TaskV2[[#This Row],[Status]]="ON PROGRESS",[1]!Email_TaskV2[[#This Row],[Type]]="RFI"),TODAY()-[1]!Email_TaskV2[[#This Row],[Tanggal nodin RFS/RFI]],0)</f>
        <v>#REF!</v>
      </c>
      <c r="AU121" s="47" t="e">
        <f>IF([1]!Email_TaskV2[[#This Row],[Aging]]&gt;7,"Warning","")</f>
        <v>#REF!</v>
      </c>
      <c r="AV121" s="48"/>
      <c r="AW121" s="48"/>
      <c r="AX121" s="48"/>
      <c r="AY121" s="48" t="e">
        <f>IF(AND([1]!Email_TaskV2[[#This Row],[Status]]="ON PROGRESS",[1]!Email_TaskV2[[#This Row],[Type]]="RFS"),"YES","")</f>
        <v>#REF!</v>
      </c>
      <c r="AZ121" s="16" t="e">
        <f>IF(AND([1]!Email_TaskV2[[#This Row],[Status]]="ON PROGRESS",[1]!Email_TaskV2[[#This Row],[Type]]="RFI"),"YES","")</f>
        <v>#REF!</v>
      </c>
      <c r="BA121" s="48" t="e">
        <f>IF([1]!Email_TaskV2[[#This Row],[Nomor Nodin RFS/RFI]]="","",DAY([1]!Email_TaskV2[[#This Row],[Tanggal nodin RFS/RFI]]))</f>
        <v>#REF!</v>
      </c>
      <c r="BB121" s="54" t="e">
        <f>IF([1]!Email_TaskV2[[#This Row],[Nomor Nodin RFS/RFI]]="","",TEXT([1]!Email_TaskV2[[#This Row],[Tanggal nodin RFS/RFI]],"MMM"))</f>
        <v>#REF!</v>
      </c>
      <c r="BC121" s="49" t="e">
        <f>IF([1]!Email_TaskV2[[#This Row],[Nodin BO]]="","No","Yes")</f>
        <v>#REF!</v>
      </c>
      <c r="BD121" s="50" t="e">
        <f>YEAR([1]!Email_TaskV2[[#This Row],[Tanggal nodin RFS/RFI]])</f>
        <v>#REF!</v>
      </c>
      <c r="BE121" s="56" t="e">
        <f>IF([1]!Email_TaskV2[[#This Row],[Month]]="",13,MONTH([1]!Email_TaskV2[[#This Row],[Tanggal nodin RFS/RFI]]))</f>
        <v>#REF!</v>
      </c>
    </row>
    <row r="122" spans="1:57" ht="15" customHeight="1" x14ac:dyDescent="0.3">
      <c r="A122" s="51">
        <v>121</v>
      </c>
      <c r="B122" s="32" t="s">
        <v>898</v>
      </c>
      <c r="C122" s="34">
        <v>44958</v>
      </c>
      <c r="D122" s="40" t="s">
        <v>899</v>
      </c>
      <c r="E122" s="32" t="s">
        <v>55</v>
      </c>
      <c r="F122" s="32" t="s">
        <v>90</v>
      </c>
      <c r="G122" s="35">
        <v>44958</v>
      </c>
      <c r="H122" s="35">
        <v>44960</v>
      </c>
      <c r="I122" s="32" t="s">
        <v>900</v>
      </c>
      <c r="J122" s="35">
        <v>44960</v>
      </c>
      <c r="K122" s="37" t="s">
        <v>901</v>
      </c>
      <c r="L122" s="39">
        <f t="shared" si="19"/>
        <v>2</v>
      </c>
      <c r="M122" s="39">
        <f t="shared" si="20"/>
        <v>2</v>
      </c>
      <c r="N122" s="40" t="s">
        <v>107</v>
      </c>
      <c r="O122" s="40" t="s">
        <v>108</v>
      </c>
      <c r="P122" s="40" t="e">
        <f>VLOOKUP([1]!Email_TaskV2[[#This Row],[PIC Dev]],[1]Organization!C:D,2,FALSE)</f>
        <v>#REF!</v>
      </c>
      <c r="Q122" s="52" t="s">
        <v>902</v>
      </c>
      <c r="R122" s="32">
        <v>25</v>
      </c>
      <c r="S122" s="32" t="s">
        <v>57</v>
      </c>
      <c r="T122" s="32" t="s">
        <v>903</v>
      </c>
      <c r="U122" s="37" t="s">
        <v>904</v>
      </c>
      <c r="V122" s="32"/>
      <c r="W122" s="32" t="s">
        <v>156</v>
      </c>
      <c r="X122" s="32"/>
      <c r="Y122" s="32"/>
      <c r="Z122" s="32" t="s">
        <v>58</v>
      </c>
      <c r="AA122" s="32" t="s">
        <v>59</v>
      </c>
      <c r="AB122" s="32" t="s">
        <v>70</v>
      </c>
      <c r="AC122" s="32" t="s">
        <v>71</v>
      </c>
      <c r="AD122" s="53" t="s">
        <v>95</v>
      </c>
      <c r="AE122" s="44"/>
      <c r="AF122" s="44"/>
      <c r="AG122" s="32"/>
      <c r="AH122" s="32"/>
      <c r="AI122" s="32" t="s">
        <v>64</v>
      </c>
      <c r="AJ122" s="46" t="str">
        <f t="shared" si="14"/>
        <v/>
      </c>
      <c r="AK122" s="46"/>
      <c r="AL122" s="46"/>
      <c r="AM122" s="46"/>
      <c r="AN122" s="46"/>
      <c r="AO122" s="46"/>
      <c r="AP122" s="46"/>
      <c r="AQ122" s="47" t="e">
        <f ca="1">IF(AND([1]!Email_TaskV2[[#This Row],[Status]]="ON PROGRESS"),TODAY()-[1]!Email_TaskV2[[#This Row],[Tanggal nodin RFS/RFI]],0)</f>
        <v>#REF!</v>
      </c>
      <c r="AR122" s="47" t="e">
        <f ca="1">IF(AND([1]!Email_TaskV2[[#This Row],[Status]]="ON PROGRESS"),IF(TODAY()-[1]!Email_TaskV2[[#This Row],[Start FUT]]&gt;100,"Testing not started yet",TODAY()-[1]!Email_TaskV2[[#This Row],[Start FUT]]),0)</f>
        <v>#REF!</v>
      </c>
      <c r="AS122" s="47" t="e">
        <f>IF([1]!Email_TaskV2[[#This Row],[Aging_Start_Testing]]="Testing not started yet","Testing not started yet",[1]!Email_TaskV2[[#This Row],[Aging]]-[1]!Email_TaskV2[[#This Row],[Aging_Start_Testing]])</f>
        <v>#REF!</v>
      </c>
      <c r="AT122" s="47" t="e">
        <f ca="1">IF(AND([1]!Email_TaskV2[[#This Row],[Status]]="ON PROGRESS",[1]!Email_TaskV2[[#This Row],[Type]]="RFI"),TODAY()-[1]!Email_TaskV2[[#This Row],[Tanggal nodin RFS/RFI]],0)</f>
        <v>#REF!</v>
      </c>
      <c r="AU122" s="47" t="e">
        <f>IF([1]!Email_TaskV2[[#This Row],[Aging]]&gt;7,"Warning","")</f>
        <v>#REF!</v>
      </c>
      <c r="AV122" s="48"/>
      <c r="AW122" s="48"/>
      <c r="AX122" s="48"/>
      <c r="AY122" s="48" t="e">
        <f>IF(AND([1]!Email_TaskV2[[#This Row],[Status]]="ON PROGRESS",[1]!Email_TaskV2[[#This Row],[Type]]="RFS"),"YES","")</f>
        <v>#REF!</v>
      </c>
      <c r="AZ122" s="16" t="e">
        <f>IF(AND([1]!Email_TaskV2[[#This Row],[Status]]="ON PROGRESS",[1]!Email_TaskV2[[#This Row],[Type]]="RFI"),"YES","")</f>
        <v>#REF!</v>
      </c>
      <c r="BA122" s="48" t="e">
        <f>IF([1]!Email_TaskV2[[#This Row],[Nomor Nodin RFS/RFI]]="","",DAY([1]!Email_TaskV2[[#This Row],[Tanggal nodin RFS/RFI]]))</f>
        <v>#REF!</v>
      </c>
      <c r="BB122" s="54" t="e">
        <f>IF([1]!Email_TaskV2[[#This Row],[Nomor Nodin RFS/RFI]]="","",TEXT([1]!Email_TaskV2[[#This Row],[Tanggal nodin RFS/RFI]],"MMM"))</f>
        <v>#REF!</v>
      </c>
      <c r="BC122" s="49" t="e">
        <f>IF([1]!Email_TaskV2[[#This Row],[Nodin BO]]="","No","Yes")</f>
        <v>#REF!</v>
      </c>
      <c r="BD122" s="50" t="e">
        <f>YEAR([1]!Email_TaskV2[[#This Row],[Tanggal nodin RFS/RFI]])</f>
        <v>#REF!</v>
      </c>
      <c r="BE122" s="56" t="e">
        <f>IF([1]!Email_TaskV2[[#This Row],[Month]]="",13,MONTH([1]!Email_TaskV2[[#This Row],[Tanggal nodin RFS/RFI]]))</f>
        <v>#REF!</v>
      </c>
    </row>
    <row r="123" spans="1:57" ht="15" customHeight="1" x14ac:dyDescent="0.3">
      <c r="A123" s="51">
        <v>122</v>
      </c>
      <c r="B123" s="32" t="s">
        <v>905</v>
      </c>
      <c r="C123" s="34">
        <v>44958</v>
      </c>
      <c r="D123" s="40" t="s">
        <v>906</v>
      </c>
      <c r="E123" s="32" t="s">
        <v>55</v>
      </c>
      <c r="F123" s="77" t="s">
        <v>1121</v>
      </c>
      <c r="G123" s="35">
        <v>44959</v>
      </c>
      <c r="H123" s="35">
        <v>44979</v>
      </c>
      <c r="I123" s="32" t="s">
        <v>1122</v>
      </c>
      <c r="J123" s="35">
        <v>44980</v>
      </c>
      <c r="K123" s="37" t="s">
        <v>1123</v>
      </c>
      <c r="L123" s="39">
        <f t="shared" si="19"/>
        <v>21</v>
      </c>
      <c r="M123" s="39">
        <f t="shared" si="20"/>
        <v>21</v>
      </c>
      <c r="N123" s="40" t="s">
        <v>136</v>
      </c>
      <c r="O123" s="40" t="s">
        <v>137</v>
      </c>
      <c r="P123" s="40" t="e">
        <f>VLOOKUP([1]!Email_TaskV2[[#This Row],[PIC Dev]],[1]Organization!C:D,2,FALSE)</f>
        <v>#REF!</v>
      </c>
      <c r="Q123" s="52" t="s">
        <v>1124</v>
      </c>
      <c r="R123" s="32">
        <v>1034</v>
      </c>
      <c r="S123" s="32" t="s">
        <v>75</v>
      </c>
      <c r="T123" s="32" t="s">
        <v>907</v>
      </c>
      <c r="U123" s="37" t="s">
        <v>908</v>
      </c>
      <c r="V123" s="41">
        <v>44525</v>
      </c>
      <c r="W123" s="32" t="s">
        <v>166</v>
      </c>
      <c r="X123" s="32" t="s">
        <v>167</v>
      </c>
      <c r="Y123" s="32" t="s">
        <v>168</v>
      </c>
      <c r="Z123" s="32" t="s">
        <v>58</v>
      </c>
      <c r="AA123" s="32" t="s">
        <v>59</v>
      </c>
      <c r="AB123" s="32" t="s">
        <v>60</v>
      </c>
      <c r="AC123" s="43" t="s">
        <v>84</v>
      </c>
      <c r="AD123" s="53" t="s">
        <v>93</v>
      </c>
      <c r="AE123" s="44"/>
      <c r="AF123" s="44"/>
      <c r="AG123" s="32"/>
      <c r="AH123" s="32"/>
      <c r="AI123" s="32" t="s">
        <v>62</v>
      </c>
      <c r="AJ123" s="46" t="str">
        <f t="shared" si="14"/>
        <v>(Sigos Automation)</v>
      </c>
      <c r="AK123" s="46">
        <v>1</v>
      </c>
      <c r="AL123" s="46"/>
      <c r="AM123" s="46"/>
      <c r="AN123" s="46"/>
      <c r="AO123" s="46"/>
      <c r="AP123" s="46"/>
      <c r="AQ123" s="47" t="e">
        <f ca="1">IF(AND([1]!Email_TaskV2[[#This Row],[Status]]="ON PROGRESS"),TODAY()-[1]!Email_TaskV2[[#This Row],[Tanggal nodin RFS/RFI]],0)</f>
        <v>#REF!</v>
      </c>
      <c r="AR123" s="47" t="e">
        <f ca="1">IF(AND([1]!Email_TaskV2[[#This Row],[Status]]="ON PROGRESS"),IF(TODAY()-[1]!Email_TaskV2[[#This Row],[Start FUT]]&gt;100,"Testing not started yet",TODAY()-[1]!Email_TaskV2[[#This Row],[Start FUT]]),0)</f>
        <v>#REF!</v>
      </c>
      <c r="AS123" s="47" t="e">
        <f>IF([1]!Email_TaskV2[[#This Row],[Aging_Start_Testing]]="Testing not started yet","Testing not started yet",[1]!Email_TaskV2[[#This Row],[Aging]]-[1]!Email_TaskV2[[#This Row],[Aging_Start_Testing]])</f>
        <v>#REF!</v>
      </c>
      <c r="AT123" s="47" t="e">
        <f ca="1">IF(AND([1]!Email_TaskV2[[#This Row],[Status]]="ON PROGRESS",[1]!Email_TaskV2[[#This Row],[Type]]="RFI"),TODAY()-[1]!Email_TaskV2[[#This Row],[Tanggal nodin RFS/RFI]],0)</f>
        <v>#REF!</v>
      </c>
      <c r="AU123" s="47" t="e">
        <f>IF([1]!Email_TaskV2[[#This Row],[Aging]]&gt;7,"Warning","")</f>
        <v>#REF!</v>
      </c>
      <c r="AV123" s="48"/>
      <c r="AW123" s="48"/>
      <c r="AX123" s="48"/>
      <c r="AY123" s="48" t="e">
        <f>IF(AND([1]!Email_TaskV2[[#This Row],[Status]]="ON PROGRESS",[1]!Email_TaskV2[[#This Row],[Type]]="RFS"),"YES","")</f>
        <v>#REF!</v>
      </c>
      <c r="AZ123" s="16" t="e">
        <f>IF(AND([1]!Email_TaskV2[[#This Row],[Status]]="ON PROGRESS",[1]!Email_TaskV2[[#This Row],[Type]]="RFI"),"YES","")</f>
        <v>#REF!</v>
      </c>
      <c r="BA123" s="48" t="e">
        <f>IF([1]!Email_TaskV2[[#This Row],[Nomor Nodin RFS/RFI]]="","",DAY([1]!Email_TaskV2[[#This Row],[Tanggal nodin RFS/RFI]]))</f>
        <v>#REF!</v>
      </c>
      <c r="BB123" s="54" t="e">
        <f>IF([1]!Email_TaskV2[[#This Row],[Nomor Nodin RFS/RFI]]="","",TEXT([1]!Email_TaskV2[[#This Row],[Tanggal nodin RFS/RFI]],"MMM"))</f>
        <v>#REF!</v>
      </c>
      <c r="BC123" s="49" t="e">
        <f>IF([1]!Email_TaskV2[[#This Row],[Nodin BO]]="","No","Yes")</f>
        <v>#REF!</v>
      </c>
      <c r="BD123" s="50" t="e">
        <f>YEAR([1]!Email_TaskV2[[#This Row],[Tanggal nodin RFS/RFI]])</f>
        <v>#REF!</v>
      </c>
      <c r="BE123" s="56" t="e">
        <f>IF([1]!Email_TaskV2[[#This Row],[Month]]="",13,MONTH([1]!Email_TaskV2[[#This Row],[Tanggal nodin RFS/RFI]]))</f>
        <v>#REF!</v>
      </c>
    </row>
    <row r="124" spans="1:57" ht="15" customHeight="1" x14ac:dyDescent="0.3">
      <c r="A124" s="51">
        <v>123</v>
      </c>
      <c r="B124" s="32" t="s">
        <v>909</v>
      </c>
      <c r="C124" s="34">
        <v>44958</v>
      </c>
      <c r="D124" s="52" t="s">
        <v>910</v>
      </c>
      <c r="E124" s="32" t="s">
        <v>55</v>
      </c>
      <c r="F124" s="32" t="s">
        <v>90</v>
      </c>
      <c r="G124" s="35">
        <v>44958</v>
      </c>
      <c r="H124" s="35">
        <v>44973</v>
      </c>
      <c r="I124" s="32" t="s">
        <v>1125</v>
      </c>
      <c r="J124" s="35">
        <v>44973</v>
      </c>
      <c r="K124" s="37" t="s">
        <v>1126</v>
      </c>
      <c r="L124" s="39">
        <f t="shared" si="19"/>
        <v>15</v>
      </c>
      <c r="M124" s="39">
        <f t="shared" si="20"/>
        <v>15</v>
      </c>
      <c r="N124" s="40" t="s">
        <v>68</v>
      </c>
      <c r="O124" s="40" t="s">
        <v>69</v>
      </c>
      <c r="P124" s="40" t="e">
        <f>VLOOKUP([1]!Email_TaskV2[[#This Row],[PIC Dev]],[1]Organization!C:D,2,FALSE)</f>
        <v>#REF!</v>
      </c>
      <c r="Q124" s="52" t="s">
        <v>1127</v>
      </c>
      <c r="R124" s="32">
        <v>59</v>
      </c>
      <c r="S124" s="32" t="s">
        <v>57</v>
      </c>
      <c r="T124" s="37" t="s">
        <v>911</v>
      </c>
      <c r="U124" s="37" t="s">
        <v>912</v>
      </c>
      <c r="V124" s="37" t="s">
        <v>1128</v>
      </c>
      <c r="W124" s="32" t="s">
        <v>139</v>
      </c>
      <c r="X124" s="32" t="s">
        <v>162</v>
      </c>
      <c r="Y124" s="32" t="s">
        <v>158</v>
      </c>
      <c r="Z124" s="32" t="s">
        <v>58</v>
      </c>
      <c r="AA124" s="32" t="s">
        <v>59</v>
      </c>
      <c r="AB124" s="32" t="s">
        <v>105</v>
      </c>
      <c r="AC124" s="32" t="s">
        <v>71</v>
      </c>
      <c r="AD124" s="53" t="s">
        <v>72</v>
      </c>
      <c r="AE124" s="44"/>
      <c r="AF124" s="44"/>
      <c r="AG124" s="32"/>
      <c r="AH124" s="32"/>
      <c r="AI124" s="32" t="s">
        <v>64</v>
      </c>
      <c r="AJ124" s="46" t="str">
        <f t="shared" si="14"/>
        <v/>
      </c>
      <c r="AK124" s="46"/>
      <c r="AL124" s="46"/>
      <c r="AM124" s="46"/>
      <c r="AN124" s="46"/>
      <c r="AO124" s="46"/>
      <c r="AP124" s="46"/>
      <c r="AQ124" s="47" t="e">
        <f ca="1">IF(AND([1]!Email_TaskV2[[#This Row],[Status]]="ON PROGRESS"),TODAY()-[1]!Email_TaskV2[[#This Row],[Tanggal nodin RFS/RFI]],0)</f>
        <v>#REF!</v>
      </c>
      <c r="AR124" s="47" t="e">
        <f ca="1">IF(AND([1]!Email_TaskV2[[#This Row],[Status]]="ON PROGRESS"),IF(TODAY()-[1]!Email_TaskV2[[#This Row],[Start FUT]]&gt;100,"Testing not started yet",TODAY()-[1]!Email_TaskV2[[#This Row],[Start FUT]]),0)</f>
        <v>#REF!</v>
      </c>
      <c r="AS124" s="47" t="e">
        <f>IF([1]!Email_TaskV2[[#This Row],[Aging_Start_Testing]]="Testing not started yet","Testing not started yet",[1]!Email_TaskV2[[#This Row],[Aging]]-[1]!Email_TaskV2[[#This Row],[Aging_Start_Testing]])</f>
        <v>#REF!</v>
      </c>
      <c r="AT124" s="47" t="e">
        <f ca="1">IF(AND([1]!Email_TaskV2[[#This Row],[Status]]="ON PROGRESS",[1]!Email_TaskV2[[#This Row],[Type]]="RFI"),TODAY()-[1]!Email_TaskV2[[#This Row],[Tanggal nodin RFS/RFI]],0)</f>
        <v>#REF!</v>
      </c>
      <c r="AU124" s="47" t="e">
        <f>IF([1]!Email_TaskV2[[#This Row],[Aging]]&gt;7,"Warning","")</f>
        <v>#REF!</v>
      </c>
      <c r="AV124" s="48"/>
      <c r="AW124" s="48"/>
      <c r="AX124" s="48"/>
      <c r="AY124" s="48" t="e">
        <f>IF(AND([1]!Email_TaskV2[[#This Row],[Status]]="ON PROGRESS",[1]!Email_TaskV2[[#This Row],[Type]]="RFS"),"YES","")</f>
        <v>#REF!</v>
      </c>
      <c r="AZ124" s="127" t="e">
        <f>IF(AND([1]!Email_TaskV2[[#This Row],[Status]]="ON PROGRESS",[1]!Email_TaskV2[[#This Row],[Type]]="RFI"),"YES","")</f>
        <v>#REF!</v>
      </c>
      <c r="BA124" s="48" t="e">
        <f>IF([1]!Email_TaskV2[[#This Row],[Nomor Nodin RFS/RFI]]="","",DAY([1]!Email_TaskV2[[#This Row],[Tanggal nodin RFS/RFI]]))</f>
        <v>#REF!</v>
      </c>
      <c r="BB124" s="54" t="e">
        <f>IF([1]!Email_TaskV2[[#This Row],[Nomor Nodin RFS/RFI]]="","",TEXT([1]!Email_TaskV2[[#This Row],[Tanggal nodin RFS/RFI]],"MMM"))</f>
        <v>#REF!</v>
      </c>
      <c r="BC124" s="49" t="e">
        <f>IF([1]!Email_TaskV2[[#This Row],[Nodin BO]]="","No","Yes")</f>
        <v>#REF!</v>
      </c>
      <c r="BD124" s="50" t="e">
        <f>YEAR([1]!Email_TaskV2[[#This Row],[Tanggal nodin RFS/RFI]])</f>
        <v>#REF!</v>
      </c>
      <c r="BE124" s="56" t="e">
        <f>IF([1]!Email_TaskV2[[#This Row],[Month]]="",13,MONTH([1]!Email_TaskV2[[#This Row],[Tanggal nodin RFS/RFI]]))</f>
        <v>#REF!</v>
      </c>
    </row>
    <row r="125" spans="1:57" ht="15" customHeight="1" x14ac:dyDescent="0.3">
      <c r="A125" s="51">
        <v>124</v>
      </c>
      <c r="B125" s="32" t="s">
        <v>913</v>
      </c>
      <c r="C125" s="34">
        <v>44958</v>
      </c>
      <c r="D125" s="52" t="s">
        <v>914</v>
      </c>
      <c r="E125" s="32" t="s">
        <v>55</v>
      </c>
      <c r="F125" s="32" t="s">
        <v>78</v>
      </c>
      <c r="G125" s="35">
        <v>44960</v>
      </c>
      <c r="H125" s="35">
        <v>44966</v>
      </c>
      <c r="I125" s="32" t="s">
        <v>915</v>
      </c>
      <c r="J125" s="35">
        <v>44966</v>
      </c>
      <c r="K125" s="37" t="s">
        <v>916</v>
      </c>
      <c r="L125" s="39">
        <f t="shared" si="19"/>
        <v>8</v>
      </c>
      <c r="M125" s="39">
        <f t="shared" si="20"/>
        <v>6</v>
      </c>
      <c r="N125" s="40" t="s">
        <v>68</v>
      </c>
      <c r="O125" s="40" t="s">
        <v>69</v>
      </c>
      <c r="P125" s="40" t="e">
        <f>VLOOKUP([1]!Email_TaskV2[[#This Row],[PIC Dev]],[1]Organization!C:D,2,FALSE)</f>
        <v>#REF!</v>
      </c>
      <c r="Q125" s="40"/>
      <c r="R125" s="32">
        <v>50</v>
      </c>
      <c r="S125" s="32" t="s">
        <v>75</v>
      </c>
      <c r="T125" s="32" t="s">
        <v>917</v>
      </c>
      <c r="U125" s="37" t="s">
        <v>918</v>
      </c>
      <c r="V125" s="41">
        <v>44942</v>
      </c>
      <c r="W125" s="32" t="s">
        <v>139</v>
      </c>
      <c r="X125" s="32" t="s">
        <v>919</v>
      </c>
      <c r="Y125" s="32" t="s">
        <v>920</v>
      </c>
      <c r="Z125" s="32" t="s">
        <v>58</v>
      </c>
      <c r="AA125" s="32" t="s">
        <v>59</v>
      </c>
      <c r="AB125" s="32" t="s">
        <v>105</v>
      </c>
      <c r="AC125" s="32" t="s">
        <v>71</v>
      </c>
      <c r="AD125" s="53" t="s">
        <v>132</v>
      </c>
      <c r="AE125" s="44"/>
      <c r="AF125" s="44"/>
      <c r="AG125" s="32"/>
      <c r="AH125" s="32"/>
      <c r="AI125" s="32" t="s">
        <v>64</v>
      </c>
      <c r="AJ125" s="46" t="str">
        <f t="shared" si="14"/>
        <v/>
      </c>
      <c r="AK125" s="46"/>
      <c r="AL125" s="46"/>
      <c r="AM125" s="46"/>
      <c r="AN125" s="46"/>
      <c r="AO125" s="46"/>
      <c r="AP125" s="46"/>
      <c r="AQ125" s="47" t="e">
        <f ca="1">IF(AND([1]!Email_TaskV2[[#This Row],[Status]]="ON PROGRESS"),TODAY()-[1]!Email_TaskV2[[#This Row],[Tanggal nodin RFS/RFI]],0)</f>
        <v>#REF!</v>
      </c>
      <c r="AR125" s="47" t="e">
        <f ca="1">IF(AND([1]!Email_TaskV2[[#This Row],[Status]]="ON PROGRESS"),IF(TODAY()-[1]!Email_TaskV2[[#This Row],[Start FUT]]&gt;100,"Testing not started yet",TODAY()-[1]!Email_TaskV2[[#This Row],[Start FUT]]),0)</f>
        <v>#REF!</v>
      </c>
      <c r="AS125" s="47" t="e">
        <f>IF([1]!Email_TaskV2[[#This Row],[Aging_Start_Testing]]="Testing not started yet","Testing not started yet",[1]!Email_TaskV2[[#This Row],[Aging]]-[1]!Email_TaskV2[[#This Row],[Aging_Start_Testing]])</f>
        <v>#REF!</v>
      </c>
      <c r="AT125" s="47" t="e">
        <f ca="1">IF(AND([1]!Email_TaskV2[[#This Row],[Status]]="ON PROGRESS",[1]!Email_TaskV2[[#This Row],[Type]]="RFI"),TODAY()-[1]!Email_TaskV2[[#This Row],[Tanggal nodin RFS/RFI]],0)</f>
        <v>#REF!</v>
      </c>
      <c r="AU125" s="47" t="e">
        <f>IF([1]!Email_TaskV2[[#This Row],[Aging]]&gt;7,"Warning","")</f>
        <v>#REF!</v>
      </c>
      <c r="AV125" s="48"/>
      <c r="AW125" s="48"/>
      <c r="AX125" s="48"/>
      <c r="AY125" s="48" t="e">
        <f>IF(AND([1]!Email_TaskV2[[#This Row],[Status]]="ON PROGRESS",[1]!Email_TaskV2[[#This Row],[Type]]="RFS"),"YES","")</f>
        <v>#REF!</v>
      </c>
      <c r="AZ125" s="127" t="e">
        <f>IF(AND([1]!Email_TaskV2[[#This Row],[Status]]="ON PROGRESS",[1]!Email_TaskV2[[#This Row],[Type]]="RFI"),"YES","")</f>
        <v>#REF!</v>
      </c>
      <c r="BA125" s="48" t="e">
        <f>IF([1]!Email_TaskV2[[#This Row],[Nomor Nodin RFS/RFI]]="","",DAY([1]!Email_TaskV2[[#This Row],[Tanggal nodin RFS/RFI]]))</f>
        <v>#REF!</v>
      </c>
      <c r="BB125" s="54" t="e">
        <f>IF([1]!Email_TaskV2[[#This Row],[Nomor Nodin RFS/RFI]]="","",TEXT([1]!Email_TaskV2[[#This Row],[Tanggal nodin RFS/RFI]],"MMM"))</f>
        <v>#REF!</v>
      </c>
      <c r="BC125" s="49" t="e">
        <f>IF([1]!Email_TaskV2[[#This Row],[Nodin BO]]="","No","Yes")</f>
        <v>#REF!</v>
      </c>
      <c r="BD125" s="50" t="e">
        <f>YEAR([1]!Email_TaskV2[[#This Row],[Tanggal nodin RFS/RFI]])</f>
        <v>#REF!</v>
      </c>
      <c r="BE125" s="56" t="e">
        <f>IF([1]!Email_TaskV2[[#This Row],[Month]]="",13,MONTH([1]!Email_TaskV2[[#This Row],[Tanggal nodin RFS/RFI]]))</f>
        <v>#REF!</v>
      </c>
    </row>
    <row r="126" spans="1:57" ht="15" customHeight="1" x14ac:dyDescent="0.3">
      <c r="A126" s="51">
        <v>125</v>
      </c>
      <c r="B126" s="39" t="s">
        <v>921</v>
      </c>
      <c r="C126" s="114">
        <v>44959</v>
      </c>
      <c r="D126" s="58" t="s">
        <v>922</v>
      </c>
      <c r="E126" s="39" t="s">
        <v>55</v>
      </c>
      <c r="F126" s="32" t="s">
        <v>90</v>
      </c>
      <c r="G126" s="36">
        <v>44959</v>
      </c>
      <c r="H126" s="36">
        <v>44964</v>
      </c>
      <c r="I126" s="39" t="s">
        <v>923</v>
      </c>
      <c r="J126" s="36">
        <v>44964</v>
      </c>
      <c r="K126" s="37" t="s">
        <v>924</v>
      </c>
      <c r="L126" s="39">
        <f t="shared" si="19"/>
        <v>5</v>
      </c>
      <c r="M126" s="39">
        <f t="shared" si="20"/>
        <v>5</v>
      </c>
      <c r="N126" s="58" t="s">
        <v>107</v>
      </c>
      <c r="O126" s="58" t="s">
        <v>108</v>
      </c>
      <c r="P126" s="58" t="e">
        <f>VLOOKUP([1]!Email_TaskV2[[#This Row],[PIC Dev]],[1]Organization!C:D,2,FALSE)</f>
        <v>#REF!</v>
      </c>
      <c r="Q126" s="57" t="s">
        <v>925</v>
      </c>
      <c r="R126" s="39">
        <v>125</v>
      </c>
      <c r="S126" s="39" t="s">
        <v>57</v>
      </c>
      <c r="T126" s="39" t="s">
        <v>926</v>
      </c>
      <c r="U126" s="32" t="s">
        <v>927</v>
      </c>
      <c r="V126" s="41">
        <v>44957</v>
      </c>
      <c r="W126" s="32" t="s">
        <v>156</v>
      </c>
      <c r="X126" s="32" t="s">
        <v>196</v>
      </c>
      <c r="Y126" s="32" t="s">
        <v>197</v>
      </c>
      <c r="Z126" s="32" t="s">
        <v>58</v>
      </c>
      <c r="AA126" s="32" t="s">
        <v>59</v>
      </c>
      <c r="AB126" s="32" t="s">
        <v>70</v>
      </c>
      <c r="AC126" s="43" t="s">
        <v>84</v>
      </c>
      <c r="AD126" s="44" t="s">
        <v>1909</v>
      </c>
      <c r="AE126" s="59"/>
      <c r="AF126" s="59"/>
      <c r="AG126" s="39"/>
      <c r="AH126" s="39"/>
      <c r="AI126" s="32" t="s">
        <v>62</v>
      </c>
      <c r="AJ126" s="46" t="str">
        <f t="shared" si="14"/>
        <v>(Prima Automation)</v>
      </c>
      <c r="AK126" s="46"/>
      <c r="AL126" s="46">
        <v>2</v>
      </c>
      <c r="AM126" s="46"/>
      <c r="AN126" s="46"/>
      <c r="AO126" s="46"/>
      <c r="AP126" s="46"/>
      <c r="AQ126" s="47" t="e">
        <f ca="1">IF(AND([1]!Email_TaskV2[[#This Row],[Status]]="ON PROGRESS"),TODAY()-[1]!Email_TaskV2[[#This Row],[Tanggal nodin RFS/RFI]],0)</f>
        <v>#REF!</v>
      </c>
      <c r="AR126" s="47" t="e">
        <f ca="1">IF(AND([1]!Email_TaskV2[[#This Row],[Status]]="ON PROGRESS"),IF(TODAY()-[1]!Email_TaskV2[[#This Row],[Start FUT]]&gt;100,"Testing not started yet",TODAY()-[1]!Email_TaskV2[[#This Row],[Start FUT]]),0)</f>
        <v>#REF!</v>
      </c>
      <c r="AS126" s="47" t="e">
        <f>IF([1]!Email_TaskV2[[#This Row],[Aging_Start_Testing]]="Testing not started yet","Testing not started yet",[1]!Email_TaskV2[[#This Row],[Aging]]-[1]!Email_TaskV2[[#This Row],[Aging_Start_Testing]])</f>
        <v>#REF!</v>
      </c>
      <c r="AT126" s="47" t="e">
        <f ca="1">IF(AND([1]!Email_TaskV2[[#This Row],[Status]]="ON PROGRESS",[1]!Email_TaskV2[[#This Row],[Type]]="RFI"),TODAY()-[1]!Email_TaskV2[[#This Row],[Tanggal nodin RFS/RFI]],0)</f>
        <v>#REF!</v>
      </c>
      <c r="AU126" s="47" t="e">
        <f>IF([1]!Email_TaskV2[[#This Row],[Aging]]&gt;7,"Warning","")</f>
        <v>#REF!</v>
      </c>
      <c r="AV126" s="48"/>
      <c r="AW126" s="48"/>
      <c r="AX126" s="48"/>
      <c r="AY126" s="48" t="e">
        <f>IF(AND([1]!Email_TaskV2[[#This Row],[Status]]="ON PROGRESS",[1]!Email_TaskV2[[#This Row],[Type]]="RFS"),"YES","")</f>
        <v>#REF!</v>
      </c>
      <c r="AZ126" s="127" t="e">
        <f>IF(AND([1]!Email_TaskV2[[#This Row],[Status]]="ON PROGRESS",[1]!Email_TaskV2[[#This Row],[Type]]="RFI"),"YES","")</f>
        <v>#REF!</v>
      </c>
      <c r="BA126" s="48" t="e">
        <f>IF([1]!Email_TaskV2[[#This Row],[Nomor Nodin RFS/RFI]]="","",DAY([1]!Email_TaskV2[[#This Row],[Tanggal nodin RFS/RFI]]))</f>
        <v>#REF!</v>
      </c>
      <c r="BB126" s="54" t="e">
        <f>IF([1]!Email_TaskV2[[#This Row],[Nomor Nodin RFS/RFI]]="","",TEXT([1]!Email_TaskV2[[#This Row],[Tanggal nodin RFS/RFI]],"MMM"))</f>
        <v>#REF!</v>
      </c>
      <c r="BC126" s="49" t="e">
        <f>IF([1]!Email_TaskV2[[#This Row],[Nodin BO]]="","No","Yes")</f>
        <v>#REF!</v>
      </c>
      <c r="BD126" s="50" t="e">
        <f>YEAR([1]!Email_TaskV2[[#This Row],[Tanggal nodin RFS/RFI]])</f>
        <v>#REF!</v>
      </c>
      <c r="BE126" s="56" t="e">
        <f>IF([1]!Email_TaskV2[[#This Row],[Month]]="",13,MONTH([1]!Email_TaskV2[[#This Row],[Tanggal nodin RFS/RFI]]))</f>
        <v>#REF!</v>
      </c>
    </row>
    <row r="127" spans="1:57" ht="15" customHeight="1" x14ac:dyDescent="0.3">
      <c r="A127" s="51">
        <v>126</v>
      </c>
      <c r="B127" s="32" t="s">
        <v>928</v>
      </c>
      <c r="C127" s="34">
        <v>44959</v>
      </c>
      <c r="D127" s="40" t="s">
        <v>929</v>
      </c>
      <c r="E127" s="32" t="s">
        <v>55</v>
      </c>
      <c r="F127" s="32" t="s">
        <v>90</v>
      </c>
      <c r="G127" s="36">
        <v>44959</v>
      </c>
      <c r="H127" s="36">
        <v>44964</v>
      </c>
      <c r="I127" s="32" t="s">
        <v>930</v>
      </c>
      <c r="J127" s="36">
        <v>44964</v>
      </c>
      <c r="K127" s="38" t="s">
        <v>931</v>
      </c>
      <c r="L127" s="39">
        <f t="shared" si="19"/>
        <v>5</v>
      </c>
      <c r="M127" s="39">
        <f t="shared" si="20"/>
        <v>5</v>
      </c>
      <c r="N127" s="58" t="s">
        <v>107</v>
      </c>
      <c r="O127" s="58" t="s">
        <v>108</v>
      </c>
      <c r="P127" s="40" t="e">
        <f>VLOOKUP([1]!Email_TaskV2[[#This Row],[PIC Dev]],[1]Organization!C:D,2,FALSE)</f>
        <v>#REF!</v>
      </c>
      <c r="Q127" s="52" t="s">
        <v>932</v>
      </c>
      <c r="R127" s="32">
        <v>125</v>
      </c>
      <c r="S127" s="32" t="s">
        <v>57</v>
      </c>
      <c r="T127" s="39" t="s">
        <v>926</v>
      </c>
      <c r="U127" s="32" t="s">
        <v>927</v>
      </c>
      <c r="V127" s="41">
        <v>44957</v>
      </c>
      <c r="W127" s="32" t="s">
        <v>156</v>
      </c>
      <c r="X127" s="32" t="s">
        <v>196</v>
      </c>
      <c r="Y127" s="32" t="s">
        <v>197</v>
      </c>
      <c r="Z127" s="32" t="s">
        <v>58</v>
      </c>
      <c r="AA127" s="32" t="s">
        <v>59</v>
      </c>
      <c r="AB127" s="32" t="s">
        <v>70</v>
      </c>
      <c r="AC127" s="32" t="s">
        <v>61</v>
      </c>
      <c r="AD127" s="53" t="s">
        <v>123</v>
      </c>
      <c r="AE127" s="44"/>
      <c r="AF127" s="44"/>
      <c r="AG127" s="32"/>
      <c r="AH127" s="32"/>
      <c r="AI127" s="32" t="s">
        <v>62</v>
      </c>
      <c r="AJ127" s="46" t="str">
        <f t="shared" si="14"/>
        <v>(Prima Automation)</v>
      </c>
      <c r="AK127" s="46"/>
      <c r="AL127" s="46">
        <v>2</v>
      </c>
      <c r="AM127" s="46"/>
      <c r="AN127" s="46"/>
      <c r="AO127" s="46"/>
      <c r="AP127" s="46"/>
      <c r="AQ127" s="47" t="e">
        <f ca="1">IF(AND([1]!Email_TaskV2[[#This Row],[Status]]="ON PROGRESS"),TODAY()-[1]!Email_TaskV2[[#This Row],[Tanggal nodin RFS/RFI]],0)</f>
        <v>#REF!</v>
      </c>
      <c r="AR127" s="47" t="e">
        <f ca="1">IF(AND([1]!Email_TaskV2[[#This Row],[Status]]="ON PROGRESS"),IF(TODAY()-[1]!Email_TaskV2[[#This Row],[Start FUT]]&gt;100,"Testing not started yet",TODAY()-[1]!Email_TaskV2[[#This Row],[Start FUT]]),0)</f>
        <v>#REF!</v>
      </c>
      <c r="AS127" s="47" t="e">
        <f>IF([1]!Email_TaskV2[[#This Row],[Aging_Start_Testing]]="Testing not started yet","Testing not started yet",[1]!Email_TaskV2[[#This Row],[Aging]]-[1]!Email_TaskV2[[#This Row],[Aging_Start_Testing]])</f>
        <v>#REF!</v>
      </c>
      <c r="AT127" s="47" t="e">
        <f ca="1">IF(AND([1]!Email_TaskV2[[#This Row],[Status]]="ON PROGRESS",[1]!Email_TaskV2[[#This Row],[Type]]="RFI"),TODAY()-[1]!Email_TaskV2[[#This Row],[Tanggal nodin RFS/RFI]],0)</f>
        <v>#REF!</v>
      </c>
      <c r="AU127" s="47" t="e">
        <f>IF([1]!Email_TaskV2[[#This Row],[Aging]]&gt;7,"Warning","")</f>
        <v>#REF!</v>
      </c>
      <c r="AV127" s="48"/>
      <c r="AW127" s="48"/>
      <c r="AX127" s="48"/>
      <c r="AY127" s="48" t="e">
        <f>IF(AND([1]!Email_TaskV2[[#This Row],[Status]]="ON PROGRESS",[1]!Email_TaskV2[[#This Row],[Type]]="RFS"),"YES","")</f>
        <v>#REF!</v>
      </c>
      <c r="AZ127" s="127" t="e">
        <f>IF(AND([1]!Email_TaskV2[[#This Row],[Status]]="ON PROGRESS",[1]!Email_TaskV2[[#This Row],[Type]]="RFI"),"YES","")</f>
        <v>#REF!</v>
      </c>
      <c r="BA127" s="48" t="e">
        <f>IF([1]!Email_TaskV2[[#This Row],[Nomor Nodin RFS/RFI]]="","",DAY([1]!Email_TaskV2[[#This Row],[Tanggal nodin RFS/RFI]]))</f>
        <v>#REF!</v>
      </c>
      <c r="BB127" s="54" t="e">
        <f>IF([1]!Email_TaskV2[[#This Row],[Nomor Nodin RFS/RFI]]="","",TEXT([1]!Email_TaskV2[[#This Row],[Tanggal nodin RFS/RFI]],"MMM"))</f>
        <v>#REF!</v>
      </c>
      <c r="BC127" s="49" t="e">
        <f>IF([1]!Email_TaskV2[[#This Row],[Nodin BO]]="","No","Yes")</f>
        <v>#REF!</v>
      </c>
      <c r="BD127" s="50" t="e">
        <f>YEAR([1]!Email_TaskV2[[#This Row],[Tanggal nodin RFS/RFI]])</f>
        <v>#REF!</v>
      </c>
      <c r="BE127" s="56" t="e">
        <f>IF([1]!Email_TaskV2[[#This Row],[Month]]="",13,MONTH([1]!Email_TaskV2[[#This Row],[Tanggal nodin RFS/RFI]]))</f>
        <v>#REF!</v>
      </c>
    </row>
    <row r="128" spans="1:57" ht="15" customHeight="1" x14ac:dyDescent="0.3">
      <c r="A128" s="51">
        <v>127</v>
      </c>
      <c r="B128" s="32" t="s">
        <v>933</v>
      </c>
      <c r="C128" s="34">
        <v>44959</v>
      </c>
      <c r="D128" s="52" t="s">
        <v>934</v>
      </c>
      <c r="E128" s="32" t="s">
        <v>55</v>
      </c>
      <c r="F128" s="32" t="s">
        <v>90</v>
      </c>
      <c r="G128" s="35">
        <v>44959</v>
      </c>
      <c r="H128" s="35">
        <v>44974</v>
      </c>
      <c r="I128" s="32" t="s">
        <v>1129</v>
      </c>
      <c r="J128" s="35">
        <v>44974</v>
      </c>
      <c r="K128" s="37" t="s">
        <v>1130</v>
      </c>
      <c r="L128" s="39">
        <f t="shared" si="19"/>
        <v>15</v>
      </c>
      <c r="M128" s="39">
        <f t="shared" si="20"/>
        <v>15</v>
      </c>
      <c r="N128" s="40" t="s">
        <v>73</v>
      </c>
      <c r="O128" s="40" t="s">
        <v>74</v>
      </c>
      <c r="P128" s="40" t="e">
        <f>VLOOKUP([1]!Email_TaskV2[[#This Row],[PIC Dev]],[1]Organization!C:D,2,FALSE)</f>
        <v>#REF!</v>
      </c>
      <c r="Q128" s="52" t="s">
        <v>1131</v>
      </c>
      <c r="R128" s="32">
        <v>60</v>
      </c>
      <c r="S128" s="32" t="s">
        <v>57</v>
      </c>
      <c r="T128" s="32"/>
      <c r="U128" s="32"/>
      <c r="V128" s="41"/>
      <c r="W128" s="32" t="s">
        <v>176</v>
      </c>
      <c r="X128" s="32"/>
      <c r="Y128" s="32"/>
      <c r="Z128" s="32" t="s">
        <v>58</v>
      </c>
      <c r="AA128" s="32" t="s">
        <v>59</v>
      </c>
      <c r="AB128" s="32" t="s">
        <v>76</v>
      </c>
      <c r="AC128" s="32" t="s">
        <v>71</v>
      </c>
      <c r="AD128" s="53" t="s">
        <v>123</v>
      </c>
      <c r="AE128" s="44"/>
      <c r="AF128" s="44"/>
      <c r="AG128" s="32"/>
      <c r="AH128" s="32"/>
      <c r="AI128" s="32" t="s">
        <v>64</v>
      </c>
      <c r="AJ128" s="46" t="str">
        <f t="shared" si="14"/>
        <v/>
      </c>
      <c r="AK128" s="46"/>
      <c r="AL128" s="46"/>
      <c r="AM128" s="46"/>
      <c r="AN128" s="46"/>
      <c r="AO128" s="46"/>
      <c r="AP128" s="46"/>
      <c r="AQ128" s="47" t="e">
        <f ca="1">IF(AND([1]!Email_TaskV2[[#This Row],[Status]]="ON PROGRESS"),TODAY()-[1]!Email_TaskV2[[#This Row],[Tanggal nodin RFS/RFI]],0)</f>
        <v>#REF!</v>
      </c>
      <c r="AR128" s="47" t="e">
        <f ca="1">IF(AND([1]!Email_TaskV2[[#This Row],[Status]]="ON PROGRESS"),IF(TODAY()-[1]!Email_TaskV2[[#This Row],[Start FUT]]&gt;100,"Testing not started yet",TODAY()-[1]!Email_TaskV2[[#This Row],[Start FUT]]),0)</f>
        <v>#REF!</v>
      </c>
      <c r="AS128" s="47" t="e">
        <f>IF([1]!Email_TaskV2[[#This Row],[Aging_Start_Testing]]="Testing not started yet","Testing not started yet",[1]!Email_TaskV2[[#This Row],[Aging]]-[1]!Email_TaskV2[[#This Row],[Aging_Start_Testing]])</f>
        <v>#REF!</v>
      </c>
      <c r="AT128" s="47" t="e">
        <f ca="1">IF(AND([1]!Email_TaskV2[[#This Row],[Status]]="ON PROGRESS",[1]!Email_TaskV2[[#This Row],[Type]]="RFI"),TODAY()-[1]!Email_TaskV2[[#This Row],[Tanggal nodin RFS/RFI]],0)</f>
        <v>#REF!</v>
      </c>
      <c r="AU128" s="47" t="e">
        <f>IF([1]!Email_TaskV2[[#This Row],[Aging]]&gt;7,"Warning","")</f>
        <v>#REF!</v>
      </c>
      <c r="AV128" s="48"/>
      <c r="AW128" s="48"/>
      <c r="AX128" s="48"/>
      <c r="AY128" s="48" t="e">
        <f>IF(AND([1]!Email_TaskV2[[#This Row],[Status]]="ON PROGRESS",[1]!Email_TaskV2[[#This Row],[Type]]="RFS"),"YES","")</f>
        <v>#REF!</v>
      </c>
      <c r="AZ128" s="127" t="e">
        <f>IF(AND([1]!Email_TaskV2[[#This Row],[Status]]="ON PROGRESS",[1]!Email_TaskV2[[#This Row],[Type]]="RFI"),"YES","")</f>
        <v>#REF!</v>
      </c>
      <c r="BA128" s="48" t="e">
        <f>IF([1]!Email_TaskV2[[#This Row],[Nomor Nodin RFS/RFI]]="","",DAY([1]!Email_TaskV2[[#This Row],[Tanggal nodin RFS/RFI]]))</f>
        <v>#REF!</v>
      </c>
      <c r="BB128" s="54" t="e">
        <f>IF([1]!Email_TaskV2[[#This Row],[Nomor Nodin RFS/RFI]]="","",TEXT([1]!Email_TaskV2[[#This Row],[Tanggal nodin RFS/RFI]],"MMM"))</f>
        <v>#REF!</v>
      </c>
      <c r="BC128" s="49" t="e">
        <f>IF([1]!Email_TaskV2[[#This Row],[Nodin BO]]="","No","Yes")</f>
        <v>#REF!</v>
      </c>
      <c r="BD128" s="50" t="e">
        <f>YEAR([1]!Email_TaskV2[[#This Row],[Tanggal nodin RFS/RFI]])</f>
        <v>#REF!</v>
      </c>
      <c r="BE128" s="56" t="e">
        <f>IF([1]!Email_TaskV2[[#This Row],[Month]]="",13,MONTH([1]!Email_TaskV2[[#This Row],[Tanggal nodin RFS/RFI]]))</f>
        <v>#REF!</v>
      </c>
    </row>
    <row r="129" spans="1:57" ht="15" customHeight="1" x14ac:dyDescent="0.3">
      <c r="A129" s="51">
        <v>128</v>
      </c>
      <c r="B129" s="32" t="s">
        <v>935</v>
      </c>
      <c r="C129" s="34">
        <v>44959</v>
      </c>
      <c r="D129" s="52" t="s">
        <v>936</v>
      </c>
      <c r="E129" s="61" t="s">
        <v>79</v>
      </c>
      <c r="F129" s="68" t="s">
        <v>80</v>
      </c>
      <c r="G129" s="35">
        <v>44963</v>
      </c>
      <c r="H129" s="35">
        <v>44977</v>
      </c>
      <c r="I129" s="32"/>
      <c r="J129" s="35"/>
      <c r="K129" s="32"/>
      <c r="L129" s="44"/>
      <c r="M129" s="40"/>
      <c r="N129" s="40" t="s">
        <v>111</v>
      </c>
      <c r="O129" s="40" t="s">
        <v>112</v>
      </c>
      <c r="P129" s="40" t="e">
        <f>VLOOKUP([1]!Email_TaskV2[[#This Row],[PIC Dev]],[1]Organization!C:D,2,FALSE)</f>
        <v>#REF!</v>
      </c>
      <c r="Q129" s="52" t="s">
        <v>1132</v>
      </c>
      <c r="R129" s="32"/>
      <c r="S129" s="32" t="s">
        <v>57</v>
      </c>
      <c r="T129" s="32" t="s">
        <v>539</v>
      </c>
      <c r="U129" s="37" t="s">
        <v>540</v>
      </c>
      <c r="V129" s="41">
        <v>44911</v>
      </c>
      <c r="W129" s="32" t="s">
        <v>113</v>
      </c>
      <c r="X129" s="32" t="s">
        <v>163</v>
      </c>
      <c r="Y129" s="32" t="s">
        <v>164</v>
      </c>
      <c r="Z129" s="32" t="s">
        <v>58</v>
      </c>
      <c r="AA129" s="32" t="s">
        <v>59</v>
      </c>
      <c r="AB129" s="32" t="s">
        <v>113</v>
      </c>
      <c r="AC129" s="32" t="s">
        <v>71</v>
      </c>
      <c r="AD129" s="44" t="s">
        <v>1909</v>
      </c>
      <c r="AE129" s="44"/>
      <c r="AF129" s="44"/>
      <c r="AG129" s="32"/>
      <c r="AH129" s="32"/>
      <c r="AI129" s="61" t="s">
        <v>64</v>
      </c>
      <c r="AJ129" s="126" t="str">
        <f t="shared" si="14"/>
        <v/>
      </c>
      <c r="AK129" s="46"/>
      <c r="AL129" s="46"/>
      <c r="AM129" s="46"/>
      <c r="AN129" s="46"/>
      <c r="AO129" s="46"/>
      <c r="AP129" s="46"/>
      <c r="AQ129" s="47" t="e">
        <f ca="1">IF(AND([1]!Email_TaskV2[[#This Row],[Status]]="ON PROGRESS"),TODAY()-[1]!Email_TaskV2[[#This Row],[Tanggal nodin RFS/RFI]],0)</f>
        <v>#REF!</v>
      </c>
      <c r="AR129" s="47" t="e">
        <f ca="1">IF(AND([1]!Email_TaskV2[[#This Row],[Status]]="ON PROGRESS"),IF(TODAY()-[1]!Email_TaskV2[[#This Row],[Start FUT]]&gt;100,"Testing not started yet",TODAY()-[1]!Email_TaskV2[[#This Row],[Start FUT]]),0)</f>
        <v>#REF!</v>
      </c>
      <c r="AS129" s="47" t="e">
        <f>IF([1]!Email_TaskV2[[#This Row],[Aging_Start_Testing]]="Testing not started yet","Testing not started yet",[1]!Email_TaskV2[[#This Row],[Aging]]-[1]!Email_TaskV2[[#This Row],[Aging_Start_Testing]])</f>
        <v>#REF!</v>
      </c>
      <c r="AT129" s="47" t="e">
        <f ca="1">IF(AND([1]!Email_TaskV2[[#This Row],[Status]]="ON PROGRESS",[1]!Email_TaskV2[[#This Row],[Type]]="RFI"),TODAY()-[1]!Email_TaskV2[[#This Row],[Tanggal nodin RFS/RFI]],0)</f>
        <v>#REF!</v>
      </c>
      <c r="AU129" s="47" t="e">
        <f>IF([1]!Email_TaskV2[[#This Row],[Aging]]&gt;7,"Warning","")</f>
        <v>#REF!</v>
      </c>
      <c r="AV129" s="48"/>
      <c r="AW129" s="48"/>
      <c r="AX129" s="48"/>
      <c r="AY129" s="48" t="e">
        <f>IF(AND([1]!Email_TaskV2[[#This Row],[Status]]="ON PROGRESS",[1]!Email_TaskV2[[#This Row],[Type]]="RFS"),"YES","")</f>
        <v>#REF!</v>
      </c>
      <c r="AZ129" s="127" t="e">
        <f>IF(AND([1]!Email_TaskV2[[#This Row],[Status]]="ON PROGRESS",[1]!Email_TaskV2[[#This Row],[Type]]="RFI"),"YES","")</f>
        <v>#REF!</v>
      </c>
      <c r="BA129" s="48" t="e">
        <f>IF([1]!Email_TaskV2[[#This Row],[Nomor Nodin RFS/RFI]]="","",DAY([1]!Email_TaskV2[[#This Row],[Tanggal nodin RFS/RFI]]))</f>
        <v>#REF!</v>
      </c>
      <c r="BB129" s="54" t="e">
        <f>IF([1]!Email_TaskV2[[#This Row],[Nomor Nodin RFS/RFI]]="","",TEXT([1]!Email_TaskV2[[#This Row],[Tanggal nodin RFS/RFI]],"MMM"))</f>
        <v>#REF!</v>
      </c>
      <c r="BC129" s="49" t="e">
        <f>IF([1]!Email_TaskV2[[#This Row],[Nodin BO]]="","No","Yes")</f>
        <v>#REF!</v>
      </c>
      <c r="BD129" s="50" t="e">
        <f>YEAR([1]!Email_TaskV2[[#This Row],[Tanggal nodin RFS/RFI]])</f>
        <v>#REF!</v>
      </c>
      <c r="BE129" s="56" t="e">
        <f>IF([1]!Email_TaskV2[[#This Row],[Month]]="",13,MONTH([1]!Email_TaskV2[[#This Row],[Tanggal nodin RFS/RFI]]))</f>
        <v>#REF!</v>
      </c>
    </row>
    <row r="130" spans="1:57" ht="15" customHeight="1" x14ac:dyDescent="0.3">
      <c r="A130" s="51">
        <v>129</v>
      </c>
      <c r="B130" s="32" t="s">
        <v>937</v>
      </c>
      <c r="C130" s="34">
        <v>44959</v>
      </c>
      <c r="D130" s="40" t="s">
        <v>938</v>
      </c>
      <c r="E130" s="32" t="s">
        <v>55</v>
      </c>
      <c r="F130" s="32" t="s">
        <v>78</v>
      </c>
      <c r="G130" s="35">
        <v>44964</v>
      </c>
      <c r="H130" s="35">
        <v>44964</v>
      </c>
      <c r="I130" s="32" t="s">
        <v>939</v>
      </c>
      <c r="J130" s="35">
        <v>44967</v>
      </c>
      <c r="K130" s="37" t="s">
        <v>940</v>
      </c>
      <c r="L130" s="39">
        <f>H130-C130</f>
        <v>5</v>
      </c>
      <c r="M130" s="39">
        <f>J130-G130</f>
        <v>3</v>
      </c>
      <c r="N130" s="40" t="s">
        <v>136</v>
      </c>
      <c r="O130" s="40" t="s">
        <v>137</v>
      </c>
      <c r="P130" s="40" t="e">
        <f>VLOOKUP([1]!Email_TaskV2[[#This Row],[PIC Dev]],[1]Organization!C:D,2,FALSE)</f>
        <v>#REF!</v>
      </c>
      <c r="Q130" s="40"/>
      <c r="R130" s="32">
        <v>36</v>
      </c>
      <c r="S130" s="32" t="s">
        <v>75</v>
      </c>
      <c r="T130" s="32" t="s">
        <v>941</v>
      </c>
      <c r="U130" s="32" t="s">
        <v>942</v>
      </c>
      <c r="V130" s="41">
        <v>44937</v>
      </c>
      <c r="W130" s="32" t="s">
        <v>166</v>
      </c>
      <c r="X130" s="32" t="s">
        <v>232</v>
      </c>
      <c r="Y130" s="32" t="s">
        <v>233</v>
      </c>
      <c r="Z130" s="32" t="s">
        <v>58</v>
      </c>
      <c r="AA130" s="32" t="s">
        <v>59</v>
      </c>
      <c r="AB130" s="32" t="s">
        <v>60</v>
      </c>
      <c r="AC130" s="32" t="s">
        <v>71</v>
      </c>
      <c r="AD130" s="53" t="s">
        <v>124</v>
      </c>
      <c r="AE130" s="44"/>
      <c r="AF130" s="44"/>
      <c r="AG130" s="32"/>
      <c r="AH130" s="32"/>
      <c r="AI130" s="32" t="s">
        <v>110</v>
      </c>
      <c r="AJ130" s="46" t="str">
        <f t="shared" si="14"/>
        <v>(Sigos Automation)</v>
      </c>
      <c r="AK130" s="46">
        <v>1</v>
      </c>
      <c r="AL130" s="46"/>
      <c r="AM130" s="46"/>
      <c r="AN130" s="46"/>
      <c r="AO130" s="46"/>
      <c r="AP130" s="46"/>
      <c r="AQ130" s="47" t="e">
        <f ca="1">IF(AND([1]!Email_TaskV2[[#This Row],[Status]]="ON PROGRESS"),TODAY()-[1]!Email_TaskV2[[#This Row],[Tanggal nodin RFS/RFI]],0)</f>
        <v>#REF!</v>
      </c>
      <c r="AR130" s="47" t="e">
        <f ca="1">IF(AND([1]!Email_TaskV2[[#This Row],[Status]]="ON PROGRESS"),IF(TODAY()-[1]!Email_TaskV2[[#This Row],[Start FUT]]&gt;100,"Testing not started yet",TODAY()-[1]!Email_TaskV2[[#This Row],[Start FUT]]),0)</f>
        <v>#REF!</v>
      </c>
      <c r="AS130" s="47" t="e">
        <f>IF([1]!Email_TaskV2[[#This Row],[Aging_Start_Testing]]="Testing not started yet","Testing not started yet",[1]!Email_TaskV2[[#This Row],[Aging]]-[1]!Email_TaskV2[[#This Row],[Aging_Start_Testing]])</f>
        <v>#REF!</v>
      </c>
      <c r="AT130" s="47" t="e">
        <f ca="1">IF(AND([1]!Email_TaskV2[[#This Row],[Status]]="ON PROGRESS",[1]!Email_TaskV2[[#This Row],[Type]]="RFI"),TODAY()-[1]!Email_TaskV2[[#This Row],[Tanggal nodin RFS/RFI]],0)</f>
        <v>#REF!</v>
      </c>
      <c r="AU130" s="47" t="e">
        <f>IF([1]!Email_TaskV2[[#This Row],[Aging]]&gt;7,"Warning","")</f>
        <v>#REF!</v>
      </c>
      <c r="AV130" s="48"/>
      <c r="AW130" s="48"/>
      <c r="AX130" s="48"/>
      <c r="AY130" s="48" t="e">
        <f>IF(AND([1]!Email_TaskV2[[#This Row],[Status]]="ON PROGRESS",[1]!Email_TaskV2[[#This Row],[Type]]="RFS"),"YES","")</f>
        <v>#REF!</v>
      </c>
      <c r="AZ130" s="127" t="e">
        <f>IF(AND([1]!Email_TaskV2[[#This Row],[Status]]="ON PROGRESS",[1]!Email_TaskV2[[#This Row],[Type]]="RFI"),"YES","")</f>
        <v>#REF!</v>
      </c>
      <c r="BA130" s="48" t="e">
        <f>IF([1]!Email_TaskV2[[#This Row],[Nomor Nodin RFS/RFI]]="","",DAY([1]!Email_TaskV2[[#This Row],[Tanggal nodin RFS/RFI]]))</f>
        <v>#REF!</v>
      </c>
      <c r="BB130" s="54" t="e">
        <f>IF([1]!Email_TaskV2[[#This Row],[Nomor Nodin RFS/RFI]]="","",TEXT([1]!Email_TaskV2[[#This Row],[Tanggal nodin RFS/RFI]],"MMM"))</f>
        <v>#REF!</v>
      </c>
      <c r="BC130" s="49" t="e">
        <f>IF([1]!Email_TaskV2[[#This Row],[Nodin BO]]="","No","Yes")</f>
        <v>#REF!</v>
      </c>
      <c r="BD130" s="50" t="e">
        <f>YEAR([1]!Email_TaskV2[[#This Row],[Tanggal nodin RFS/RFI]])</f>
        <v>#REF!</v>
      </c>
      <c r="BE130" s="56" t="e">
        <f>IF([1]!Email_TaskV2[[#This Row],[Month]]="",13,MONTH([1]!Email_TaskV2[[#This Row],[Tanggal nodin RFS/RFI]]))</f>
        <v>#REF!</v>
      </c>
    </row>
    <row r="131" spans="1:57" ht="15" customHeight="1" x14ac:dyDescent="0.3">
      <c r="A131" s="51">
        <v>130</v>
      </c>
      <c r="B131" s="32" t="s">
        <v>943</v>
      </c>
      <c r="C131" s="34">
        <v>44959</v>
      </c>
      <c r="D131" s="52" t="s">
        <v>944</v>
      </c>
      <c r="E131" s="32" t="s">
        <v>55</v>
      </c>
      <c r="F131" s="32" t="s">
        <v>78</v>
      </c>
      <c r="G131" s="35">
        <v>44964</v>
      </c>
      <c r="H131" s="35">
        <v>44966</v>
      </c>
      <c r="I131" s="32" t="s">
        <v>945</v>
      </c>
      <c r="J131" s="35">
        <v>44967</v>
      </c>
      <c r="K131" s="37" t="s">
        <v>946</v>
      </c>
      <c r="L131" s="39">
        <f>H131-C131</f>
        <v>7</v>
      </c>
      <c r="M131" s="39">
        <f>J131-G131</f>
        <v>3</v>
      </c>
      <c r="N131" s="40" t="s">
        <v>136</v>
      </c>
      <c r="O131" s="40" t="s">
        <v>137</v>
      </c>
      <c r="P131" s="40" t="e">
        <f>VLOOKUP([1]!Email_TaskV2[[#This Row],[PIC Dev]],[1]Organization!C:D,2,FALSE)</f>
        <v>#REF!</v>
      </c>
      <c r="Q131" s="40"/>
      <c r="R131" s="32">
        <v>50</v>
      </c>
      <c r="S131" s="32" t="s">
        <v>75</v>
      </c>
      <c r="T131" s="32" t="s">
        <v>131</v>
      </c>
      <c r="U131" s="37" t="s">
        <v>947</v>
      </c>
      <c r="V131" s="41">
        <v>44665</v>
      </c>
      <c r="W131" s="32" t="s">
        <v>166</v>
      </c>
      <c r="X131" s="32" t="s">
        <v>167</v>
      </c>
      <c r="Y131" s="32" t="s">
        <v>168</v>
      </c>
      <c r="Z131" s="32" t="s">
        <v>58</v>
      </c>
      <c r="AA131" s="32" t="s">
        <v>59</v>
      </c>
      <c r="AB131" s="32" t="s">
        <v>60</v>
      </c>
      <c r="AC131" s="32" t="s">
        <v>71</v>
      </c>
      <c r="AD131" s="53" t="s">
        <v>124</v>
      </c>
      <c r="AE131" s="44"/>
      <c r="AF131" s="44"/>
      <c r="AG131" s="32"/>
      <c r="AH131" s="32"/>
      <c r="AI131" s="32" t="s">
        <v>110</v>
      </c>
      <c r="AJ131" s="46" t="str">
        <f t="shared" si="14"/>
        <v>(Sigos Automation)</v>
      </c>
      <c r="AK131" s="46">
        <v>1</v>
      </c>
      <c r="AL131" s="46"/>
      <c r="AM131" s="46"/>
      <c r="AN131" s="46"/>
      <c r="AO131" s="46"/>
      <c r="AP131" s="46"/>
      <c r="AQ131" s="47" t="e">
        <f ca="1">IF(AND([1]!Email_TaskV2[[#This Row],[Status]]="ON PROGRESS"),TODAY()-[1]!Email_TaskV2[[#This Row],[Tanggal nodin RFS/RFI]],0)</f>
        <v>#REF!</v>
      </c>
      <c r="AR131" s="47" t="e">
        <f ca="1">IF(AND([1]!Email_TaskV2[[#This Row],[Status]]="ON PROGRESS"),IF(TODAY()-[1]!Email_TaskV2[[#This Row],[Start FUT]]&gt;100,"Testing not started yet",TODAY()-[1]!Email_TaskV2[[#This Row],[Start FUT]]),0)</f>
        <v>#REF!</v>
      </c>
      <c r="AS131" s="47" t="e">
        <f>IF([1]!Email_TaskV2[[#This Row],[Aging_Start_Testing]]="Testing not started yet","Testing not started yet",[1]!Email_TaskV2[[#This Row],[Aging]]-[1]!Email_TaskV2[[#This Row],[Aging_Start_Testing]])</f>
        <v>#REF!</v>
      </c>
      <c r="AT131" s="47" t="e">
        <f ca="1">IF(AND([1]!Email_TaskV2[[#This Row],[Status]]="ON PROGRESS",[1]!Email_TaskV2[[#This Row],[Type]]="RFI"),TODAY()-[1]!Email_TaskV2[[#This Row],[Tanggal nodin RFS/RFI]],0)</f>
        <v>#REF!</v>
      </c>
      <c r="AU131" s="47" t="e">
        <f>IF([1]!Email_TaskV2[[#This Row],[Aging]]&gt;7,"Warning","")</f>
        <v>#REF!</v>
      </c>
      <c r="AV131" s="48"/>
      <c r="AW131" s="48"/>
      <c r="AX131" s="48"/>
      <c r="AY131" s="48" t="e">
        <f>IF(AND([1]!Email_TaskV2[[#This Row],[Status]]="ON PROGRESS",[1]!Email_TaskV2[[#This Row],[Type]]="RFS"),"YES","")</f>
        <v>#REF!</v>
      </c>
      <c r="AZ131" s="127" t="e">
        <f>IF(AND([1]!Email_TaskV2[[#This Row],[Status]]="ON PROGRESS",[1]!Email_TaskV2[[#This Row],[Type]]="RFI"),"YES","")</f>
        <v>#REF!</v>
      </c>
      <c r="BA131" s="48" t="e">
        <f>IF([1]!Email_TaskV2[[#This Row],[Nomor Nodin RFS/RFI]]="","",DAY([1]!Email_TaskV2[[#This Row],[Tanggal nodin RFS/RFI]]))</f>
        <v>#REF!</v>
      </c>
      <c r="BB131" s="54" t="e">
        <f>IF([1]!Email_TaskV2[[#This Row],[Nomor Nodin RFS/RFI]]="","",TEXT([1]!Email_TaskV2[[#This Row],[Tanggal nodin RFS/RFI]],"MMM"))</f>
        <v>#REF!</v>
      </c>
      <c r="BC131" s="49" t="e">
        <f>IF([1]!Email_TaskV2[[#This Row],[Nodin BO]]="","No","Yes")</f>
        <v>#REF!</v>
      </c>
      <c r="BD131" s="50" t="e">
        <f>YEAR([1]!Email_TaskV2[[#This Row],[Tanggal nodin RFS/RFI]])</f>
        <v>#REF!</v>
      </c>
      <c r="BE131" s="56" t="e">
        <f>IF([1]!Email_TaskV2[[#This Row],[Month]]="",13,MONTH([1]!Email_TaskV2[[#This Row],[Tanggal nodin RFS/RFI]]))</f>
        <v>#REF!</v>
      </c>
    </row>
    <row r="132" spans="1:57" ht="15" customHeight="1" x14ac:dyDescent="0.3">
      <c r="A132" s="51">
        <v>131</v>
      </c>
      <c r="B132" s="32" t="s">
        <v>948</v>
      </c>
      <c r="C132" s="34">
        <v>44959</v>
      </c>
      <c r="D132" s="52" t="s">
        <v>949</v>
      </c>
      <c r="E132" s="32" t="s">
        <v>55</v>
      </c>
      <c r="F132" s="32" t="s">
        <v>78</v>
      </c>
      <c r="G132" s="35">
        <v>44959</v>
      </c>
      <c r="H132" s="35">
        <v>44963</v>
      </c>
      <c r="I132" s="32" t="s">
        <v>950</v>
      </c>
      <c r="J132" s="35">
        <v>44963</v>
      </c>
      <c r="K132" s="37" t="s">
        <v>951</v>
      </c>
      <c r="L132" s="39">
        <f>H132-C132</f>
        <v>4</v>
      </c>
      <c r="M132" s="39">
        <f>J132-G132</f>
        <v>4</v>
      </c>
      <c r="N132" s="40" t="s">
        <v>68</v>
      </c>
      <c r="O132" s="40" t="s">
        <v>69</v>
      </c>
      <c r="P132" s="40" t="e">
        <f>VLOOKUP([1]!Email_TaskV2[[#This Row],[PIC Dev]],[1]Organization!C:D,2,FALSE)</f>
        <v>#REF!</v>
      </c>
      <c r="Q132" s="40"/>
      <c r="R132" s="32">
        <v>35</v>
      </c>
      <c r="S132" s="32" t="s">
        <v>75</v>
      </c>
      <c r="T132" s="32"/>
      <c r="U132" s="32"/>
      <c r="V132" s="32"/>
      <c r="W132" s="32"/>
      <c r="X132" s="32"/>
      <c r="Y132" s="32"/>
      <c r="Z132" s="32" t="s">
        <v>58</v>
      </c>
      <c r="AA132" s="32" t="s">
        <v>59</v>
      </c>
      <c r="AB132" s="32" t="s">
        <v>105</v>
      </c>
      <c r="AC132" s="32" t="s">
        <v>71</v>
      </c>
      <c r="AD132" s="53" t="s">
        <v>89</v>
      </c>
      <c r="AE132" s="44"/>
      <c r="AF132" s="44"/>
      <c r="AG132" s="32"/>
      <c r="AH132" s="32"/>
      <c r="AI132" s="32" t="s">
        <v>64</v>
      </c>
      <c r="AJ132" s="46" t="str">
        <f t="shared" si="14"/>
        <v/>
      </c>
      <c r="AK132" s="46"/>
      <c r="AL132" s="46"/>
      <c r="AM132" s="46"/>
      <c r="AN132" s="46"/>
      <c r="AO132" s="46"/>
      <c r="AP132" s="46"/>
      <c r="AQ132" s="47" t="e">
        <f ca="1">IF(AND([1]!Email_TaskV2[[#This Row],[Status]]="ON PROGRESS"),TODAY()-[1]!Email_TaskV2[[#This Row],[Tanggal nodin RFS/RFI]],0)</f>
        <v>#REF!</v>
      </c>
      <c r="AR132" s="47" t="e">
        <f ca="1">IF(AND([1]!Email_TaskV2[[#This Row],[Status]]="ON PROGRESS"),IF(TODAY()-[1]!Email_TaskV2[[#This Row],[Start FUT]]&gt;100,"Testing not started yet",TODAY()-[1]!Email_TaskV2[[#This Row],[Start FUT]]),0)</f>
        <v>#REF!</v>
      </c>
      <c r="AS132" s="47" t="e">
        <f>IF([1]!Email_TaskV2[[#This Row],[Aging_Start_Testing]]="Testing not started yet","Testing not started yet",[1]!Email_TaskV2[[#This Row],[Aging]]-[1]!Email_TaskV2[[#This Row],[Aging_Start_Testing]])</f>
        <v>#REF!</v>
      </c>
      <c r="AT132" s="47" t="e">
        <f ca="1">IF(AND([1]!Email_TaskV2[[#This Row],[Status]]="ON PROGRESS",[1]!Email_TaskV2[[#This Row],[Type]]="RFI"),TODAY()-[1]!Email_TaskV2[[#This Row],[Tanggal nodin RFS/RFI]],0)</f>
        <v>#REF!</v>
      </c>
      <c r="AU132" s="47" t="e">
        <f>IF([1]!Email_TaskV2[[#This Row],[Aging]]&gt;7,"Warning","")</f>
        <v>#REF!</v>
      </c>
      <c r="AV132" s="48"/>
      <c r="AW132" s="48"/>
      <c r="AX132" s="48"/>
      <c r="AY132" s="48" t="e">
        <f>IF(AND([1]!Email_TaskV2[[#This Row],[Status]]="ON PROGRESS",[1]!Email_TaskV2[[#This Row],[Type]]="RFS"),"YES","")</f>
        <v>#REF!</v>
      </c>
      <c r="AZ132" s="16" t="e">
        <f>IF(AND([1]!Email_TaskV2[[#This Row],[Status]]="ON PROGRESS",[1]!Email_TaskV2[[#This Row],[Type]]="RFI"),"YES","")</f>
        <v>#REF!</v>
      </c>
      <c r="BA132" s="48" t="e">
        <f>IF([1]!Email_TaskV2[[#This Row],[Nomor Nodin RFS/RFI]]="","",DAY([1]!Email_TaskV2[[#This Row],[Tanggal nodin RFS/RFI]]))</f>
        <v>#REF!</v>
      </c>
      <c r="BB132" s="54" t="e">
        <f>IF([1]!Email_TaskV2[[#This Row],[Nomor Nodin RFS/RFI]]="","",TEXT([1]!Email_TaskV2[[#This Row],[Tanggal nodin RFS/RFI]],"MMM"))</f>
        <v>#REF!</v>
      </c>
      <c r="BC132" s="49" t="e">
        <f>IF([1]!Email_TaskV2[[#This Row],[Nodin BO]]="","No","Yes")</f>
        <v>#REF!</v>
      </c>
      <c r="BD132" s="50" t="e">
        <f>YEAR([1]!Email_TaskV2[[#This Row],[Tanggal nodin RFS/RFI]])</f>
        <v>#REF!</v>
      </c>
      <c r="BE132" s="56" t="e">
        <f>IF([1]!Email_TaskV2[[#This Row],[Month]]="",13,MONTH([1]!Email_TaskV2[[#This Row],[Tanggal nodin RFS/RFI]]))</f>
        <v>#REF!</v>
      </c>
    </row>
    <row r="133" spans="1:57" ht="15" customHeight="1" x14ac:dyDescent="0.3">
      <c r="A133" s="51">
        <v>132</v>
      </c>
      <c r="B133" s="32" t="s">
        <v>952</v>
      </c>
      <c r="C133" s="34">
        <v>44950</v>
      </c>
      <c r="D133" s="40" t="s">
        <v>953</v>
      </c>
      <c r="E133" s="32" t="s">
        <v>55</v>
      </c>
      <c r="F133" s="32" t="s">
        <v>90</v>
      </c>
      <c r="G133" s="35">
        <v>44950</v>
      </c>
      <c r="H133" s="35">
        <v>44979</v>
      </c>
      <c r="I133" s="32" t="s">
        <v>1133</v>
      </c>
      <c r="J133" s="35">
        <v>44979</v>
      </c>
      <c r="K133" s="37" t="s">
        <v>1134</v>
      </c>
      <c r="L133" s="39">
        <f>H133-C133</f>
        <v>29</v>
      </c>
      <c r="M133" s="39">
        <f>J133-G133</f>
        <v>29</v>
      </c>
      <c r="N133" s="40" t="s">
        <v>498</v>
      </c>
      <c r="O133" s="40" t="s">
        <v>135</v>
      </c>
      <c r="P133" s="40" t="e">
        <f>VLOOKUP([1]!Email_TaskV2[[#This Row],[PIC Dev]],[1]Organization!C:D,2,FALSE)</f>
        <v>#REF!</v>
      </c>
      <c r="Q133" s="52" t="s">
        <v>1135</v>
      </c>
      <c r="R133" s="32">
        <v>125</v>
      </c>
      <c r="S133" s="32" t="s">
        <v>57</v>
      </c>
      <c r="T133" s="32"/>
      <c r="U133" s="32"/>
      <c r="V133" s="32"/>
      <c r="W133" s="32"/>
      <c r="X133" s="32"/>
      <c r="Y133" s="32"/>
      <c r="Z133" s="32" t="s">
        <v>58</v>
      </c>
      <c r="AA133" s="32" t="s">
        <v>59</v>
      </c>
      <c r="AB133" s="32" t="s">
        <v>954</v>
      </c>
      <c r="AC133" s="32" t="s">
        <v>71</v>
      </c>
      <c r="AD133" s="53" t="s">
        <v>109</v>
      </c>
      <c r="AE133" s="44"/>
      <c r="AF133" s="44"/>
      <c r="AG133" s="32"/>
      <c r="AH133" s="32"/>
      <c r="AI133" s="32" t="s">
        <v>64</v>
      </c>
      <c r="AJ133" s="46" t="str">
        <f t="shared" si="14"/>
        <v/>
      </c>
      <c r="AK133" s="46"/>
      <c r="AL133" s="46"/>
      <c r="AM133" s="46"/>
      <c r="AN133" s="46"/>
      <c r="AO133" s="46"/>
      <c r="AP133" s="46"/>
      <c r="AQ133" s="47" t="e">
        <f ca="1">IF(AND([1]!Email_TaskV2[[#This Row],[Status]]="ON PROGRESS"),TODAY()-[1]!Email_TaskV2[[#This Row],[Tanggal nodin RFS/RFI]],0)</f>
        <v>#REF!</v>
      </c>
      <c r="AR133" s="47" t="e">
        <f ca="1">IF(AND([1]!Email_TaskV2[[#This Row],[Status]]="ON PROGRESS"),IF(TODAY()-[1]!Email_TaskV2[[#This Row],[Start FUT]]&gt;100,"Testing not started yet",TODAY()-[1]!Email_TaskV2[[#This Row],[Start FUT]]),0)</f>
        <v>#REF!</v>
      </c>
      <c r="AS133" s="47" t="e">
        <f>IF([1]!Email_TaskV2[[#This Row],[Aging_Start_Testing]]="Testing not started yet","Testing not started yet",[1]!Email_TaskV2[[#This Row],[Aging]]-[1]!Email_TaskV2[[#This Row],[Aging_Start_Testing]])</f>
        <v>#REF!</v>
      </c>
      <c r="AT133" s="47" t="e">
        <f ca="1">IF(AND([1]!Email_TaskV2[[#This Row],[Status]]="ON PROGRESS",[1]!Email_TaskV2[[#This Row],[Type]]="RFI"),TODAY()-[1]!Email_TaskV2[[#This Row],[Tanggal nodin RFS/RFI]],0)</f>
        <v>#REF!</v>
      </c>
      <c r="AU133" s="47" t="e">
        <f>IF([1]!Email_TaskV2[[#This Row],[Aging]]&gt;7,"Warning","")</f>
        <v>#REF!</v>
      </c>
      <c r="AV133" s="48"/>
      <c r="AW133" s="48"/>
      <c r="AX133" s="48"/>
      <c r="AY133" s="48" t="e">
        <f>IF(AND([1]!Email_TaskV2[[#This Row],[Status]]="ON PROGRESS",[1]!Email_TaskV2[[#This Row],[Type]]="RFS"),"YES","")</f>
        <v>#REF!</v>
      </c>
      <c r="AZ133" s="127" t="e">
        <f>IF(AND([1]!Email_TaskV2[[#This Row],[Status]]="ON PROGRESS",[1]!Email_TaskV2[[#This Row],[Type]]="RFI"),"YES","")</f>
        <v>#REF!</v>
      </c>
      <c r="BA133" s="48" t="e">
        <f>IF([1]!Email_TaskV2[[#This Row],[Nomor Nodin RFS/RFI]]="","",DAY([1]!Email_TaskV2[[#This Row],[Tanggal nodin RFS/RFI]]))</f>
        <v>#REF!</v>
      </c>
      <c r="BB133" s="54" t="e">
        <f>IF([1]!Email_TaskV2[[#This Row],[Nomor Nodin RFS/RFI]]="","",TEXT([1]!Email_TaskV2[[#This Row],[Tanggal nodin RFS/RFI]],"MMM"))</f>
        <v>#REF!</v>
      </c>
      <c r="BC133" s="49" t="e">
        <f>IF([1]!Email_TaskV2[[#This Row],[Nodin BO]]="","No","Yes")</f>
        <v>#REF!</v>
      </c>
      <c r="BD133" s="50" t="e">
        <f>YEAR([1]!Email_TaskV2[[#This Row],[Tanggal nodin RFS/RFI]])</f>
        <v>#REF!</v>
      </c>
      <c r="BE133" s="56" t="e">
        <f>IF([1]!Email_TaskV2[[#This Row],[Month]]="",13,MONTH([1]!Email_TaskV2[[#This Row],[Tanggal nodin RFS/RFI]]))</f>
        <v>#REF!</v>
      </c>
    </row>
    <row r="134" spans="1:57" ht="15" customHeight="1" x14ac:dyDescent="0.3">
      <c r="A134" s="51">
        <v>133</v>
      </c>
      <c r="B134" s="32" t="s">
        <v>955</v>
      </c>
      <c r="C134" s="34">
        <v>44960</v>
      </c>
      <c r="D134" s="52" t="s">
        <v>956</v>
      </c>
      <c r="E134" s="32" t="s">
        <v>55</v>
      </c>
      <c r="F134" s="32" t="s">
        <v>78</v>
      </c>
      <c r="G134" s="35">
        <v>44970</v>
      </c>
      <c r="H134" s="35">
        <v>44971</v>
      </c>
      <c r="I134" s="32" t="s">
        <v>1136</v>
      </c>
      <c r="J134" s="35">
        <v>44972</v>
      </c>
      <c r="K134" s="37" t="s">
        <v>1137</v>
      </c>
      <c r="L134" s="39">
        <f>H134-C134</f>
        <v>11</v>
      </c>
      <c r="M134" s="39">
        <f>J134-G134</f>
        <v>2</v>
      </c>
      <c r="N134" s="40" t="s">
        <v>68</v>
      </c>
      <c r="O134" s="40" t="s">
        <v>69</v>
      </c>
      <c r="P134" s="40" t="e">
        <f>VLOOKUP([1]!Email_TaskV2[[#This Row],[PIC Dev]],[1]Organization!C:D,2,FALSE)</f>
        <v>#REF!</v>
      </c>
      <c r="Q134" s="40"/>
      <c r="R134" s="32">
        <v>50</v>
      </c>
      <c r="S134" s="32" t="s">
        <v>75</v>
      </c>
      <c r="T134" s="32" t="s">
        <v>707</v>
      </c>
      <c r="U134" s="37" t="s">
        <v>957</v>
      </c>
      <c r="V134" s="41">
        <v>44944</v>
      </c>
      <c r="W134" s="32" t="s">
        <v>139</v>
      </c>
      <c r="X134" s="32" t="s">
        <v>211</v>
      </c>
      <c r="Y134" s="32" t="s">
        <v>212</v>
      </c>
      <c r="Z134" s="32" t="s">
        <v>58</v>
      </c>
      <c r="AA134" s="32" t="s">
        <v>59</v>
      </c>
      <c r="AB134" s="32" t="s">
        <v>105</v>
      </c>
      <c r="AC134" s="32" t="s">
        <v>71</v>
      </c>
      <c r="AD134" s="53" t="s">
        <v>124</v>
      </c>
      <c r="AE134" s="44"/>
      <c r="AF134" s="44"/>
      <c r="AG134" s="32"/>
      <c r="AH134" s="32"/>
      <c r="AI134" s="32" t="s">
        <v>64</v>
      </c>
      <c r="AJ134" s="46" t="str">
        <f t="shared" si="14"/>
        <v/>
      </c>
      <c r="AK134" s="46"/>
      <c r="AL134" s="46"/>
      <c r="AM134" s="46"/>
      <c r="AN134" s="46"/>
      <c r="AO134" s="46"/>
      <c r="AP134" s="46"/>
      <c r="AQ134" s="47" t="e">
        <f ca="1">IF(AND([1]!Email_TaskV2[[#This Row],[Status]]="ON PROGRESS"),TODAY()-[1]!Email_TaskV2[[#This Row],[Tanggal nodin RFS/RFI]],0)</f>
        <v>#REF!</v>
      </c>
      <c r="AR134" s="47" t="e">
        <f ca="1">IF(AND([1]!Email_TaskV2[[#This Row],[Status]]="ON PROGRESS"),IF(TODAY()-[1]!Email_TaskV2[[#This Row],[Start FUT]]&gt;100,"Testing not started yet",TODAY()-[1]!Email_TaskV2[[#This Row],[Start FUT]]),0)</f>
        <v>#REF!</v>
      </c>
      <c r="AS134" s="47" t="e">
        <f>IF([1]!Email_TaskV2[[#This Row],[Aging_Start_Testing]]="Testing not started yet","Testing not started yet",[1]!Email_TaskV2[[#This Row],[Aging]]-[1]!Email_TaskV2[[#This Row],[Aging_Start_Testing]])</f>
        <v>#REF!</v>
      </c>
      <c r="AT134" s="47" t="e">
        <f ca="1">IF(AND([1]!Email_TaskV2[[#This Row],[Status]]="ON PROGRESS",[1]!Email_TaskV2[[#This Row],[Type]]="RFI"),TODAY()-[1]!Email_TaskV2[[#This Row],[Tanggal nodin RFS/RFI]],0)</f>
        <v>#REF!</v>
      </c>
      <c r="AU134" s="47" t="e">
        <f>IF([1]!Email_TaskV2[[#This Row],[Aging]]&gt;7,"Warning","")</f>
        <v>#REF!</v>
      </c>
      <c r="AV134" s="48"/>
      <c r="AW134" s="48"/>
      <c r="AX134" s="48"/>
      <c r="AY134" s="48" t="e">
        <f>IF(AND([1]!Email_TaskV2[[#This Row],[Status]]="ON PROGRESS",[1]!Email_TaskV2[[#This Row],[Type]]="RFS"),"YES","")</f>
        <v>#REF!</v>
      </c>
      <c r="AZ134" s="16" t="e">
        <f>IF(AND([1]!Email_TaskV2[[#This Row],[Status]]="ON PROGRESS",[1]!Email_TaskV2[[#This Row],[Type]]="RFI"),"YES","")</f>
        <v>#REF!</v>
      </c>
      <c r="BA134" s="48" t="e">
        <f>IF([1]!Email_TaskV2[[#This Row],[Nomor Nodin RFS/RFI]]="","",DAY([1]!Email_TaskV2[[#This Row],[Tanggal nodin RFS/RFI]]))</f>
        <v>#REF!</v>
      </c>
      <c r="BB134" s="54" t="e">
        <f>IF([1]!Email_TaskV2[[#This Row],[Nomor Nodin RFS/RFI]]="","",TEXT([1]!Email_TaskV2[[#This Row],[Tanggal nodin RFS/RFI]],"MMM"))</f>
        <v>#REF!</v>
      </c>
      <c r="BC134" s="49" t="e">
        <f>IF([1]!Email_TaskV2[[#This Row],[Nodin BO]]="","No","Yes")</f>
        <v>#REF!</v>
      </c>
      <c r="BD134" s="50" t="e">
        <f>YEAR([1]!Email_TaskV2[[#This Row],[Tanggal nodin RFS/RFI]])</f>
        <v>#REF!</v>
      </c>
      <c r="BE134" s="56" t="e">
        <f>IF([1]!Email_TaskV2[[#This Row],[Month]]="",13,MONTH([1]!Email_TaskV2[[#This Row],[Tanggal nodin RFS/RFI]]))</f>
        <v>#REF!</v>
      </c>
    </row>
    <row r="135" spans="1:57" ht="15" customHeight="1" x14ac:dyDescent="0.3">
      <c r="A135" s="51">
        <v>134</v>
      </c>
      <c r="B135" s="32" t="s">
        <v>958</v>
      </c>
      <c r="C135" s="34">
        <v>44960</v>
      </c>
      <c r="D135" s="76" t="s">
        <v>959</v>
      </c>
      <c r="E135" s="23" t="s">
        <v>55</v>
      </c>
      <c r="F135" s="73" t="s">
        <v>143</v>
      </c>
      <c r="G135" s="35">
        <v>44963</v>
      </c>
      <c r="H135" s="35"/>
      <c r="I135" s="32"/>
      <c r="J135" s="35">
        <v>44966</v>
      </c>
      <c r="K135" s="32"/>
      <c r="L135" s="44"/>
      <c r="M135" s="40"/>
      <c r="N135" s="40" t="s">
        <v>68</v>
      </c>
      <c r="O135" s="40" t="s">
        <v>69</v>
      </c>
      <c r="P135" s="40" t="e">
        <f>VLOOKUP([1]!Email_TaskV2[[#This Row],[PIC Dev]],[1]Organization!C:D,2,FALSE)</f>
        <v>#REF!</v>
      </c>
      <c r="Q135" s="40"/>
      <c r="R135" s="32"/>
      <c r="S135" s="32" t="s">
        <v>57</v>
      </c>
      <c r="T135" s="32" t="s">
        <v>960</v>
      </c>
      <c r="U135" s="37" t="s">
        <v>961</v>
      </c>
      <c r="V135" s="41">
        <v>44958</v>
      </c>
      <c r="W135" s="32" t="s">
        <v>139</v>
      </c>
      <c r="X135" s="32" t="s">
        <v>162</v>
      </c>
      <c r="Y135" s="32" t="s">
        <v>158</v>
      </c>
      <c r="Z135" s="32" t="s">
        <v>58</v>
      </c>
      <c r="AA135" s="32" t="s">
        <v>59</v>
      </c>
      <c r="AB135" s="32" t="s">
        <v>105</v>
      </c>
      <c r="AC135" s="32" t="s">
        <v>71</v>
      </c>
      <c r="AD135" s="53" t="s">
        <v>85</v>
      </c>
      <c r="AE135" s="44"/>
      <c r="AF135" s="44"/>
      <c r="AG135" s="32"/>
      <c r="AH135" s="32"/>
      <c r="AI135" s="32" t="s">
        <v>64</v>
      </c>
      <c r="AJ135" s="46" t="str">
        <f t="shared" si="14"/>
        <v/>
      </c>
      <c r="AK135" s="46"/>
      <c r="AL135" s="46"/>
      <c r="AM135" s="46"/>
      <c r="AN135" s="46"/>
      <c r="AO135" s="46"/>
      <c r="AP135" s="46"/>
      <c r="AQ135" s="47" t="e">
        <f ca="1">IF(AND([1]!Email_TaskV2[[#This Row],[Status]]="ON PROGRESS"),TODAY()-[1]!Email_TaskV2[[#This Row],[Tanggal nodin RFS/RFI]],0)</f>
        <v>#REF!</v>
      </c>
      <c r="AR135" s="47" t="e">
        <f ca="1">IF(AND([1]!Email_TaskV2[[#This Row],[Status]]="ON PROGRESS"),IF(TODAY()-[1]!Email_TaskV2[[#This Row],[Start FUT]]&gt;100,"Testing not started yet",TODAY()-[1]!Email_TaskV2[[#This Row],[Start FUT]]),0)</f>
        <v>#REF!</v>
      </c>
      <c r="AS135" s="47" t="e">
        <f>IF([1]!Email_TaskV2[[#This Row],[Aging_Start_Testing]]="Testing not started yet","Testing not started yet",[1]!Email_TaskV2[[#This Row],[Aging]]-[1]!Email_TaskV2[[#This Row],[Aging_Start_Testing]])</f>
        <v>#REF!</v>
      </c>
      <c r="AT135" s="47" t="e">
        <f ca="1">IF(AND([1]!Email_TaskV2[[#This Row],[Status]]="ON PROGRESS",[1]!Email_TaskV2[[#This Row],[Type]]="RFI"),TODAY()-[1]!Email_TaskV2[[#This Row],[Tanggal nodin RFS/RFI]],0)</f>
        <v>#REF!</v>
      </c>
      <c r="AU135" s="47" t="e">
        <f>IF([1]!Email_TaskV2[[#This Row],[Aging]]&gt;7,"Warning","")</f>
        <v>#REF!</v>
      </c>
      <c r="AV135" s="48"/>
      <c r="AW135" s="48"/>
      <c r="AX135" s="48"/>
      <c r="AY135" s="48" t="e">
        <f>IF(AND([1]!Email_TaskV2[[#This Row],[Status]]="ON PROGRESS",[1]!Email_TaskV2[[#This Row],[Type]]="RFS"),"YES","")</f>
        <v>#REF!</v>
      </c>
      <c r="AZ135" s="16" t="e">
        <f>IF(AND([1]!Email_TaskV2[[#This Row],[Status]]="ON PROGRESS",[1]!Email_TaskV2[[#This Row],[Type]]="RFI"),"YES","")</f>
        <v>#REF!</v>
      </c>
      <c r="BA135" s="48" t="e">
        <f>IF([1]!Email_TaskV2[[#This Row],[Nomor Nodin RFS/RFI]]="","",DAY([1]!Email_TaskV2[[#This Row],[Tanggal nodin RFS/RFI]]))</f>
        <v>#REF!</v>
      </c>
      <c r="BB135" s="54" t="e">
        <f>IF([1]!Email_TaskV2[[#This Row],[Nomor Nodin RFS/RFI]]="","",TEXT([1]!Email_TaskV2[[#This Row],[Tanggal nodin RFS/RFI]],"MMM"))</f>
        <v>#REF!</v>
      </c>
      <c r="BC135" s="49" t="e">
        <f>IF([1]!Email_TaskV2[[#This Row],[Nodin BO]]="","No","Yes")</f>
        <v>#REF!</v>
      </c>
      <c r="BD135" s="50" t="e">
        <f>YEAR([1]!Email_TaskV2[[#This Row],[Tanggal nodin RFS/RFI]])</f>
        <v>#REF!</v>
      </c>
      <c r="BE135" s="56" t="e">
        <f>IF([1]!Email_TaskV2[[#This Row],[Month]]="",13,MONTH([1]!Email_TaskV2[[#This Row],[Tanggal nodin RFS/RFI]]))</f>
        <v>#REF!</v>
      </c>
    </row>
    <row r="136" spans="1:57" ht="15" customHeight="1" x14ac:dyDescent="0.3">
      <c r="A136" s="51">
        <v>135</v>
      </c>
      <c r="B136" s="32" t="s">
        <v>962</v>
      </c>
      <c r="C136" s="34">
        <v>44960</v>
      </c>
      <c r="D136" s="52" t="s">
        <v>963</v>
      </c>
      <c r="E136" s="32" t="s">
        <v>55</v>
      </c>
      <c r="F136" s="32" t="s">
        <v>90</v>
      </c>
      <c r="G136" s="35">
        <v>44960</v>
      </c>
      <c r="H136" s="35">
        <v>44980</v>
      </c>
      <c r="I136" s="32" t="s">
        <v>1138</v>
      </c>
      <c r="J136" s="35">
        <v>44980</v>
      </c>
      <c r="K136" s="37" t="s">
        <v>1139</v>
      </c>
      <c r="L136" s="39">
        <f>H136-C136</f>
        <v>20</v>
      </c>
      <c r="M136" s="39">
        <f>J136-G136</f>
        <v>20</v>
      </c>
      <c r="N136" s="40" t="s">
        <v>68</v>
      </c>
      <c r="O136" s="40" t="s">
        <v>69</v>
      </c>
      <c r="P136" s="40" t="e">
        <f>VLOOKUP([1]!Email_TaskV2[[#This Row],[PIC Dev]],[1]Organization!C:D,2,FALSE)</f>
        <v>#REF!</v>
      </c>
      <c r="Q136" s="52" t="s">
        <v>1140</v>
      </c>
      <c r="R136" s="32">
        <v>254</v>
      </c>
      <c r="S136" s="32" t="s">
        <v>57</v>
      </c>
      <c r="T136" s="32" t="s">
        <v>437</v>
      </c>
      <c r="U136" s="32" t="s">
        <v>438</v>
      </c>
      <c r="V136" s="41">
        <v>44928</v>
      </c>
      <c r="W136" s="32" t="s">
        <v>139</v>
      </c>
      <c r="X136" s="32" t="s">
        <v>162</v>
      </c>
      <c r="Y136" s="32" t="s">
        <v>158</v>
      </c>
      <c r="Z136" s="32" t="s">
        <v>58</v>
      </c>
      <c r="AA136" s="32" t="s">
        <v>59</v>
      </c>
      <c r="AB136" s="32" t="s">
        <v>105</v>
      </c>
      <c r="AC136" s="32" t="s">
        <v>71</v>
      </c>
      <c r="AD136" s="53" t="s">
        <v>129</v>
      </c>
      <c r="AE136" s="44" t="s">
        <v>95</v>
      </c>
      <c r="AF136" s="44"/>
      <c r="AG136" s="32"/>
      <c r="AH136" s="32"/>
      <c r="AI136" s="32" t="s">
        <v>64</v>
      </c>
      <c r="AJ136" s="46" t="str">
        <f t="shared" si="14"/>
        <v/>
      </c>
      <c r="AK136" s="46"/>
      <c r="AL136" s="46"/>
      <c r="AM136" s="46"/>
      <c r="AN136" s="46"/>
      <c r="AO136" s="46"/>
      <c r="AP136" s="46"/>
      <c r="AQ136" s="47" t="e">
        <f ca="1">IF(AND([1]!Email_TaskV2[[#This Row],[Status]]="ON PROGRESS"),TODAY()-[1]!Email_TaskV2[[#This Row],[Tanggal nodin RFS/RFI]],0)</f>
        <v>#REF!</v>
      </c>
      <c r="AR136" s="47" t="e">
        <f ca="1">IF(AND([1]!Email_TaskV2[[#This Row],[Status]]="ON PROGRESS"),IF(TODAY()-[1]!Email_TaskV2[[#This Row],[Start FUT]]&gt;100,"Testing not started yet",TODAY()-[1]!Email_TaskV2[[#This Row],[Start FUT]]),0)</f>
        <v>#REF!</v>
      </c>
      <c r="AS136" s="47" t="e">
        <f>IF([1]!Email_TaskV2[[#This Row],[Aging_Start_Testing]]="Testing not started yet","Testing not started yet",[1]!Email_TaskV2[[#This Row],[Aging]]-[1]!Email_TaskV2[[#This Row],[Aging_Start_Testing]])</f>
        <v>#REF!</v>
      </c>
      <c r="AT136" s="47" t="e">
        <f ca="1">IF(AND([1]!Email_TaskV2[[#This Row],[Status]]="ON PROGRESS",[1]!Email_TaskV2[[#This Row],[Type]]="RFI"),TODAY()-[1]!Email_TaskV2[[#This Row],[Tanggal nodin RFS/RFI]],0)</f>
        <v>#REF!</v>
      </c>
      <c r="AU136" s="47" t="e">
        <f>IF([1]!Email_TaskV2[[#This Row],[Aging]]&gt;7,"Warning","")</f>
        <v>#REF!</v>
      </c>
      <c r="AV136" s="48"/>
      <c r="AW136" s="48"/>
      <c r="AX136" s="48"/>
      <c r="AY136" s="48" t="e">
        <f>IF(AND([1]!Email_TaskV2[[#This Row],[Status]]="ON PROGRESS",[1]!Email_TaskV2[[#This Row],[Type]]="RFS"),"YES","")</f>
        <v>#REF!</v>
      </c>
      <c r="AZ136" s="16" t="e">
        <f>IF(AND([1]!Email_TaskV2[[#This Row],[Status]]="ON PROGRESS",[1]!Email_TaskV2[[#This Row],[Type]]="RFI"),"YES","")</f>
        <v>#REF!</v>
      </c>
      <c r="BA136" s="48" t="e">
        <f>IF([1]!Email_TaskV2[[#This Row],[Nomor Nodin RFS/RFI]]="","",DAY([1]!Email_TaskV2[[#This Row],[Tanggal nodin RFS/RFI]]))</f>
        <v>#REF!</v>
      </c>
      <c r="BB136" s="54" t="e">
        <f>IF([1]!Email_TaskV2[[#This Row],[Nomor Nodin RFS/RFI]]="","",TEXT([1]!Email_TaskV2[[#This Row],[Tanggal nodin RFS/RFI]],"MMM"))</f>
        <v>#REF!</v>
      </c>
      <c r="BC136" s="49" t="e">
        <f>IF([1]!Email_TaskV2[[#This Row],[Nodin BO]]="","No","Yes")</f>
        <v>#REF!</v>
      </c>
      <c r="BD136" s="50" t="e">
        <f>YEAR([1]!Email_TaskV2[[#This Row],[Tanggal nodin RFS/RFI]])</f>
        <v>#REF!</v>
      </c>
      <c r="BE136" s="56" t="e">
        <f>IF([1]!Email_TaskV2[[#This Row],[Month]]="",13,MONTH([1]!Email_TaskV2[[#This Row],[Tanggal nodin RFS/RFI]]))</f>
        <v>#REF!</v>
      </c>
    </row>
    <row r="137" spans="1:57" ht="15" customHeight="1" x14ac:dyDescent="0.3">
      <c r="A137" s="51">
        <v>136</v>
      </c>
      <c r="B137" s="32" t="s">
        <v>964</v>
      </c>
      <c r="C137" s="34">
        <v>44961</v>
      </c>
      <c r="D137" s="52" t="s">
        <v>965</v>
      </c>
      <c r="E137" s="32" t="s">
        <v>55</v>
      </c>
      <c r="F137" s="32" t="s">
        <v>90</v>
      </c>
      <c r="G137" s="35">
        <v>44961</v>
      </c>
      <c r="H137" s="35">
        <v>44994</v>
      </c>
      <c r="I137" s="32" t="s">
        <v>1597</v>
      </c>
      <c r="J137" s="35">
        <v>44994</v>
      </c>
      <c r="K137" s="32" t="s">
        <v>1598</v>
      </c>
      <c r="L137" s="39">
        <f>H137-C137</f>
        <v>33</v>
      </c>
      <c r="M137" s="39">
        <f>J137-G137</f>
        <v>33</v>
      </c>
      <c r="N137" s="40" t="s">
        <v>68</v>
      </c>
      <c r="O137" s="40" t="s">
        <v>69</v>
      </c>
      <c r="P137" s="40" t="e">
        <f>VLOOKUP([1]!Email_TaskV2[[#This Row],[PIC Dev]],[1]Organization!C:D,2,FALSE)</f>
        <v>#REF!</v>
      </c>
      <c r="Q137" s="52" t="s">
        <v>1599</v>
      </c>
      <c r="R137" s="32">
        <v>215</v>
      </c>
      <c r="S137" s="32" t="s">
        <v>57</v>
      </c>
      <c r="T137" s="32" t="s">
        <v>967</v>
      </c>
      <c r="U137" s="32" t="s">
        <v>968</v>
      </c>
      <c r="V137" s="41">
        <v>44944</v>
      </c>
      <c r="W137" s="32" t="s">
        <v>139</v>
      </c>
      <c r="X137" s="32" t="s">
        <v>211</v>
      </c>
      <c r="Y137" s="32" t="s">
        <v>212</v>
      </c>
      <c r="Z137" s="32" t="s">
        <v>58</v>
      </c>
      <c r="AA137" s="32" t="s">
        <v>59</v>
      </c>
      <c r="AB137" s="32" t="s">
        <v>105</v>
      </c>
      <c r="AC137" s="32" t="s">
        <v>71</v>
      </c>
      <c r="AD137" s="44" t="s">
        <v>1909</v>
      </c>
      <c r="AE137" s="44"/>
      <c r="AF137" s="44"/>
      <c r="AG137" s="32"/>
      <c r="AH137" s="32"/>
      <c r="AI137" s="32" t="s">
        <v>64</v>
      </c>
      <c r="AJ137" s="46" t="str">
        <f t="shared" ref="AJ137:AJ169" si="21">_xlfn.CONCAT(IF(AK137&lt;&gt;"",REPLACE(AK137,1,1,"(Sigos Automation)"),""),IF(AL137&lt;&gt;"",REPLACE(AL137,1,1,"(Prima Automation)"),""),IF(AM137&lt;&gt;"",REPLACE(AM137,1,1,"(FUT Simulator)"),""),IF(AN137&lt;&gt;"",REPLACE(AN137,1,1,"(Postman Simulator)"),""),IF(AO137&lt;&gt;"",REPLACE(AO137,1,1,"(Cetho Automation)"),""),IF(AP137&lt;&gt;"",REPLACE(AP137,1,1,"(Katalon Automation)"),""))</f>
        <v/>
      </c>
      <c r="AK137" s="46"/>
      <c r="AL137" s="46"/>
      <c r="AM137" s="46"/>
      <c r="AN137" s="46"/>
      <c r="AO137" s="46"/>
      <c r="AP137" s="46"/>
      <c r="AQ137" s="47" t="e">
        <f ca="1">IF(AND([1]!Email_TaskV2[[#This Row],[Status]]="ON PROGRESS"),TODAY()-[1]!Email_TaskV2[[#This Row],[Tanggal nodin RFS/RFI]],0)</f>
        <v>#REF!</v>
      </c>
      <c r="AR137" s="47" t="e">
        <f ca="1">IF(AND([1]!Email_TaskV2[[#This Row],[Status]]="ON PROGRESS"),IF(TODAY()-[1]!Email_TaskV2[[#This Row],[Start FUT]]&gt;100,"Testing not started yet",TODAY()-[1]!Email_TaskV2[[#This Row],[Start FUT]]),0)</f>
        <v>#REF!</v>
      </c>
      <c r="AS137" s="47" t="e">
        <f>IF([1]!Email_TaskV2[[#This Row],[Aging_Start_Testing]]="Testing not started yet","Testing not started yet",[1]!Email_TaskV2[[#This Row],[Aging]]-[1]!Email_TaskV2[[#This Row],[Aging_Start_Testing]])</f>
        <v>#REF!</v>
      </c>
      <c r="AT137" s="47" t="e">
        <f ca="1">IF(AND([1]!Email_TaskV2[[#This Row],[Status]]="ON PROGRESS",[1]!Email_TaskV2[[#This Row],[Type]]="RFI"),TODAY()-[1]!Email_TaskV2[[#This Row],[Tanggal nodin RFS/RFI]],0)</f>
        <v>#REF!</v>
      </c>
      <c r="AU137" s="47" t="e">
        <f>IF([1]!Email_TaskV2[[#This Row],[Aging]]&gt;7,"Warning","")</f>
        <v>#REF!</v>
      </c>
      <c r="AV137" s="48"/>
      <c r="AW137" s="48"/>
      <c r="AX137" s="48"/>
      <c r="AY137" s="48" t="e">
        <f>IF(AND([1]!Email_TaskV2[[#This Row],[Status]]="ON PROGRESS",[1]!Email_TaskV2[[#This Row],[Type]]="RFS"),"YES","")</f>
        <v>#REF!</v>
      </c>
      <c r="AZ137" s="16" t="e">
        <f>IF(AND([1]!Email_TaskV2[[#This Row],[Status]]="ON PROGRESS",[1]!Email_TaskV2[[#This Row],[Type]]="RFI"),"YES","")</f>
        <v>#REF!</v>
      </c>
      <c r="BA137" s="48" t="e">
        <f>IF([1]!Email_TaskV2[[#This Row],[Nomor Nodin RFS/RFI]]="","",DAY([1]!Email_TaskV2[[#This Row],[Tanggal nodin RFS/RFI]]))</f>
        <v>#REF!</v>
      </c>
      <c r="BB137" s="54" t="e">
        <f>IF([1]!Email_TaskV2[[#This Row],[Nomor Nodin RFS/RFI]]="","",TEXT([1]!Email_TaskV2[[#This Row],[Tanggal nodin RFS/RFI]],"MMM"))</f>
        <v>#REF!</v>
      </c>
      <c r="BC137" s="49" t="e">
        <f>IF([1]!Email_TaskV2[[#This Row],[Nodin BO]]="","No","Yes")</f>
        <v>#REF!</v>
      </c>
      <c r="BD137" s="50" t="e">
        <f>YEAR([1]!Email_TaskV2[[#This Row],[Tanggal nodin RFS/RFI]])</f>
        <v>#REF!</v>
      </c>
      <c r="BE137" s="56" t="e">
        <f>IF([1]!Email_TaskV2[[#This Row],[Month]]="",13,MONTH([1]!Email_TaskV2[[#This Row],[Tanggal nodin RFS/RFI]]))</f>
        <v>#REF!</v>
      </c>
    </row>
    <row r="138" spans="1:57" ht="15" customHeight="1" x14ac:dyDescent="0.3">
      <c r="A138" s="51">
        <v>137</v>
      </c>
      <c r="B138" s="32" t="s">
        <v>969</v>
      </c>
      <c r="C138" s="34">
        <v>44963</v>
      </c>
      <c r="D138" s="40" t="s">
        <v>970</v>
      </c>
      <c r="E138" s="32" t="s">
        <v>55</v>
      </c>
      <c r="F138" s="32" t="s">
        <v>90</v>
      </c>
      <c r="G138" s="35">
        <v>44963</v>
      </c>
      <c r="H138" s="35">
        <v>44970</v>
      </c>
      <c r="I138" s="32" t="s">
        <v>1141</v>
      </c>
      <c r="J138" s="35">
        <v>44973</v>
      </c>
      <c r="K138" s="32" t="s">
        <v>1142</v>
      </c>
      <c r="L138" s="39">
        <f>H138-C138</f>
        <v>7</v>
      </c>
      <c r="M138" s="39">
        <f>J138-G138</f>
        <v>10</v>
      </c>
      <c r="N138" s="40" t="s">
        <v>133</v>
      </c>
      <c r="O138" s="40" t="s">
        <v>134</v>
      </c>
      <c r="P138" s="40" t="e">
        <f>VLOOKUP([1]!Email_TaskV2[[#This Row],[PIC Dev]],[1]Organization!C:D,2,FALSE)</f>
        <v>#REF!</v>
      </c>
      <c r="Q138" s="52" t="s">
        <v>1143</v>
      </c>
      <c r="R138" s="32">
        <v>117</v>
      </c>
      <c r="S138" s="32" t="s">
        <v>57</v>
      </c>
      <c r="T138" s="32" t="s">
        <v>462</v>
      </c>
      <c r="U138" s="37" t="s">
        <v>971</v>
      </c>
      <c r="V138" s="41">
        <v>44455</v>
      </c>
      <c r="W138" s="32" t="s">
        <v>120</v>
      </c>
      <c r="X138" s="32" t="s">
        <v>464</v>
      </c>
      <c r="Y138" s="32" t="s">
        <v>465</v>
      </c>
      <c r="Z138" s="32" t="s">
        <v>58</v>
      </c>
      <c r="AA138" s="32" t="s">
        <v>59</v>
      </c>
      <c r="AB138" s="32" t="s">
        <v>120</v>
      </c>
      <c r="AC138" s="32" t="s">
        <v>71</v>
      </c>
      <c r="AD138" s="53" t="s">
        <v>85</v>
      </c>
      <c r="AE138" s="44" t="s">
        <v>72</v>
      </c>
      <c r="AF138" s="44"/>
      <c r="AG138" s="32"/>
      <c r="AH138" s="32"/>
      <c r="AI138" s="32" t="s">
        <v>62</v>
      </c>
      <c r="AJ138" s="46" t="str">
        <f t="shared" si="21"/>
        <v>(FUT Simulator)</v>
      </c>
      <c r="AK138" s="46"/>
      <c r="AL138" s="46"/>
      <c r="AM138" s="46">
        <v>3</v>
      </c>
      <c r="AN138" s="46"/>
      <c r="AO138" s="46"/>
      <c r="AP138" s="46"/>
      <c r="AQ138" s="47" t="e">
        <f ca="1">IF(AND([1]!Email_TaskV2[[#This Row],[Status]]="ON PROGRESS"),TODAY()-[1]!Email_TaskV2[[#This Row],[Tanggal nodin RFS/RFI]],0)</f>
        <v>#REF!</v>
      </c>
      <c r="AR138" s="47" t="e">
        <f ca="1">IF(AND([1]!Email_TaskV2[[#This Row],[Status]]="ON PROGRESS"),IF(TODAY()-[1]!Email_TaskV2[[#This Row],[Start FUT]]&gt;100,"Testing not started yet",TODAY()-[1]!Email_TaskV2[[#This Row],[Start FUT]]),0)</f>
        <v>#REF!</v>
      </c>
      <c r="AS138" s="47" t="e">
        <f>IF([1]!Email_TaskV2[[#This Row],[Aging_Start_Testing]]="Testing not started yet","Testing not started yet",[1]!Email_TaskV2[[#This Row],[Aging]]-[1]!Email_TaskV2[[#This Row],[Aging_Start_Testing]])</f>
        <v>#REF!</v>
      </c>
      <c r="AT138" s="47" t="e">
        <f ca="1">IF(AND([1]!Email_TaskV2[[#This Row],[Status]]="ON PROGRESS",[1]!Email_TaskV2[[#This Row],[Type]]="RFI"),TODAY()-[1]!Email_TaskV2[[#This Row],[Tanggal nodin RFS/RFI]],0)</f>
        <v>#REF!</v>
      </c>
      <c r="AU138" s="47" t="e">
        <f>IF([1]!Email_TaskV2[[#This Row],[Aging]]&gt;7,"Warning","")</f>
        <v>#REF!</v>
      </c>
      <c r="AV138" s="48"/>
      <c r="AW138" s="48"/>
      <c r="AX138" s="48"/>
      <c r="AY138" s="48" t="e">
        <f>IF(AND([1]!Email_TaskV2[[#This Row],[Status]]="ON PROGRESS",[1]!Email_TaskV2[[#This Row],[Type]]="RFS"),"YES","")</f>
        <v>#REF!</v>
      </c>
      <c r="AZ138" s="16" t="e">
        <f>IF(AND([1]!Email_TaskV2[[#This Row],[Status]]="ON PROGRESS",[1]!Email_TaskV2[[#This Row],[Type]]="RFI"),"YES","")</f>
        <v>#REF!</v>
      </c>
      <c r="BA138" s="48" t="e">
        <f>IF([1]!Email_TaskV2[[#This Row],[Nomor Nodin RFS/RFI]]="","",DAY([1]!Email_TaskV2[[#This Row],[Tanggal nodin RFS/RFI]]))</f>
        <v>#REF!</v>
      </c>
      <c r="BB138" s="54" t="e">
        <f>IF([1]!Email_TaskV2[[#This Row],[Nomor Nodin RFS/RFI]]="","",TEXT([1]!Email_TaskV2[[#This Row],[Tanggal nodin RFS/RFI]],"MMM"))</f>
        <v>#REF!</v>
      </c>
      <c r="BC138" s="49" t="e">
        <f>IF([1]!Email_TaskV2[[#This Row],[Nodin BO]]="","No","Yes")</f>
        <v>#REF!</v>
      </c>
      <c r="BD138" s="50" t="e">
        <f>YEAR([1]!Email_TaskV2[[#This Row],[Tanggal nodin RFS/RFI]])</f>
        <v>#REF!</v>
      </c>
      <c r="BE138" s="56" t="e">
        <f>IF([1]!Email_TaskV2[[#This Row],[Month]]="",13,MONTH([1]!Email_TaskV2[[#This Row],[Tanggal nodin RFS/RFI]]))</f>
        <v>#REF!</v>
      </c>
    </row>
    <row r="139" spans="1:57" ht="15" customHeight="1" x14ac:dyDescent="0.3">
      <c r="A139" s="51">
        <v>138</v>
      </c>
      <c r="B139" s="32" t="s">
        <v>972</v>
      </c>
      <c r="C139" s="34">
        <v>44960</v>
      </c>
      <c r="D139" s="52" t="s">
        <v>973</v>
      </c>
      <c r="E139" s="32" t="s">
        <v>55</v>
      </c>
      <c r="F139" s="32" t="s">
        <v>90</v>
      </c>
      <c r="G139" s="35">
        <v>44964</v>
      </c>
      <c r="H139" s="35">
        <v>44966</v>
      </c>
      <c r="I139" s="32" t="s">
        <v>974</v>
      </c>
      <c r="J139" s="35">
        <v>44966</v>
      </c>
      <c r="K139" s="37" t="s">
        <v>975</v>
      </c>
      <c r="L139" s="39">
        <f>H139-C139</f>
        <v>6</v>
      </c>
      <c r="M139" s="39">
        <f>J139-G139</f>
        <v>2</v>
      </c>
      <c r="N139" s="40" t="s">
        <v>127</v>
      </c>
      <c r="O139" s="40" t="s">
        <v>56</v>
      </c>
      <c r="P139" s="40" t="e">
        <f>VLOOKUP([1]!Email_TaskV2[[#This Row],[PIC Dev]],[1]Organization!C:D,2,FALSE)</f>
        <v>#REF!</v>
      </c>
      <c r="Q139" s="52" t="s">
        <v>976</v>
      </c>
      <c r="R139" s="32">
        <v>2</v>
      </c>
      <c r="S139" s="32" t="s">
        <v>75</v>
      </c>
      <c r="T139" s="32" t="s">
        <v>977</v>
      </c>
      <c r="U139" s="37" t="s">
        <v>978</v>
      </c>
      <c r="V139" s="41">
        <v>44959</v>
      </c>
      <c r="W139" s="32" t="s">
        <v>165</v>
      </c>
      <c r="X139" s="32" t="s">
        <v>159</v>
      </c>
      <c r="Y139" s="32" t="s">
        <v>154</v>
      </c>
      <c r="Z139" s="32" t="s">
        <v>58</v>
      </c>
      <c r="AA139" s="32" t="s">
        <v>59</v>
      </c>
      <c r="AB139" s="32" t="s">
        <v>60</v>
      </c>
      <c r="AC139" s="32" t="s">
        <v>61</v>
      </c>
      <c r="AD139" s="53" t="s">
        <v>150</v>
      </c>
      <c r="AE139" s="44"/>
      <c r="AF139" s="44"/>
      <c r="AG139" s="32"/>
      <c r="AH139" s="32"/>
      <c r="AI139" s="32" t="s">
        <v>62</v>
      </c>
      <c r="AJ139" s="46" t="str">
        <f t="shared" si="21"/>
        <v>(FUT Simulator)</v>
      </c>
      <c r="AK139" s="46"/>
      <c r="AL139" s="46"/>
      <c r="AM139" s="46">
        <v>3</v>
      </c>
      <c r="AN139" s="46"/>
      <c r="AO139" s="46"/>
      <c r="AP139" s="46"/>
      <c r="AQ139" s="47" t="e">
        <f ca="1">IF(AND([1]!Email_TaskV2[[#This Row],[Status]]="ON PROGRESS"),TODAY()-[1]!Email_TaskV2[[#This Row],[Tanggal nodin RFS/RFI]],0)</f>
        <v>#REF!</v>
      </c>
      <c r="AR139" s="47" t="e">
        <f ca="1">IF(AND([1]!Email_TaskV2[[#This Row],[Status]]="ON PROGRESS"),IF(TODAY()-[1]!Email_TaskV2[[#This Row],[Start FUT]]&gt;100,"Testing not started yet",TODAY()-[1]!Email_TaskV2[[#This Row],[Start FUT]]),0)</f>
        <v>#REF!</v>
      </c>
      <c r="AS139" s="47" t="e">
        <f>IF([1]!Email_TaskV2[[#This Row],[Aging_Start_Testing]]="Testing not started yet","Testing not started yet",[1]!Email_TaskV2[[#This Row],[Aging]]-[1]!Email_TaskV2[[#This Row],[Aging_Start_Testing]])</f>
        <v>#REF!</v>
      </c>
      <c r="AT139" s="47" t="e">
        <f ca="1">IF(AND([1]!Email_TaskV2[[#This Row],[Status]]="ON PROGRESS",[1]!Email_TaskV2[[#This Row],[Type]]="RFI"),TODAY()-[1]!Email_TaskV2[[#This Row],[Tanggal nodin RFS/RFI]],0)</f>
        <v>#REF!</v>
      </c>
      <c r="AU139" s="47" t="e">
        <f>IF([1]!Email_TaskV2[[#This Row],[Aging]]&gt;7,"Warning","")</f>
        <v>#REF!</v>
      </c>
      <c r="AV139" s="48"/>
      <c r="AW139" s="48"/>
      <c r="AX139" s="48"/>
      <c r="AY139" s="48" t="e">
        <f>IF(AND([1]!Email_TaskV2[[#This Row],[Status]]="ON PROGRESS",[1]!Email_TaskV2[[#This Row],[Type]]="RFS"),"YES","")</f>
        <v>#REF!</v>
      </c>
      <c r="AZ139" s="16" t="e">
        <f>IF(AND([1]!Email_TaskV2[[#This Row],[Status]]="ON PROGRESS",[1]!Email_TaskV2[[#This Row],[Type]]="RFI"),"YES","")</f>
        <v>#REF!</v>
      </c>
      <c r="BA139" s="48" t="e">
        <f>IF([1]!Email_TaskV2[[#This Row],[Nomor Nodin RFS/RFI]]="","",DAY([1]!Email_TaskV2[[#This Row],[Tanggal nodin RFS/RFI]]))</f>
        <v>#REF!</v>
      </c>
      <c r="BB139" s="54" t="e">
        <f>IF([1]!Email_TaskV2[[#This Row],[Nomor Nodin RFS/RFI]]="","",TEXT([1]!Email_TaskV2[[#This Row],[Tanggal nodin RFS/RFI]],"MMM"))</f>
        <v>#REF!</v>
      </c>
      <c r="BC139" s="49" t="e">
        <f>IF([1]!Email_TaskV2[[#This Row],[Nodin BO]]="","No","Yes")</f>
        <v>#REF!</v>
      </c>
      <c r="BD139" s="50" t="e">
        <f>YEAR([1]!Email_TaskV2[[#This Row],[Tanggal nodin RFS/RFI]])</f>
        <v>#REF!</v>
      </c>
      <c r="BE139" s="56" t="e">
        <f>IF([1]!Email_TaskV2[[#This Row],[Month]]="",13,MONTH([1]!Email_TaskV2[[#This Row],[Tanggal nodin RFS/RFI]]))</f>
        <v>#REF!</v>
      </c>
    </row>
    <row r="140" spans="1:57" ht="15" customHeight="1" x14ac:dyDescent="0.3">
      <c r="A140" s="51">
        <v>139</v>
      </c>
      <c r="B140" s="32" t="s">
        <v>979</v>
      </c>
      <c r="C140" s="34">
        <v>44963</v>
      </c>
      <c r="D140" s="52" t="s">
        <v>980</v>
      </c>
      <c r="E140" s="32" t="s">
        <v>55</v>
      </c>
      <c r="F140" s="63" t="s">
        <v>78</v>
      </c>
      <c r="G140" s="35">
        <v>44964</v>
      </c>
      <c r="H140" s="35">
        <v>44972</v>
      </c>
      <c r="I140" s="32" t="s">
        <v>1144</v>
      </c>
      <c r="J140" s="35">
        <v>44972</v>
      </c>
      <c r="K140" s="37" t="s">
        <v>1145</v>
      </c>
      <c r="L140" s="39">
        <f>H140-C140</f>
        <v>9</v>
      </c>
      <c r="M140" s="39">
        <f>J140-G140</f>
        <v>8</v>
      </c>
      <c r="N140" s="40" t="s">
        <v>97</v>
      </c>
      <c r="O140" s="40" t="s">
        <v>98</v>
      </c>
      <c r="P140" s="40" t="e">
        <f>VLOOKUP([1]!Email_TaskV2[[#This Row],[PIC Dev]],[1]Organization!C:D,2,FALSE)</f>
        <v>#REF!</v>
      </c>
      <c r="Q140" s="40"/>
      <c r="R140" s="32">
        <v>40</v>
      </c>
      <c r="S140" s="32" t="s">
        <v>75</v>
      </c>
      <c r="T140" s="32"/>
      <c r="U140" s="32"/>
      <c r="V140" s="32"/>
      <c r="W140" s="32"/>
      <c r="X140" s="32"/>
      <c r="Y140" s="32"/>
      <c r="Z140" s="32" t="s">
        <v>58</v>
      </c>
      <c r="AA140" s="32" t="s">
        <v>59</v>
      </c>
      <c r="AB140" s="32" t="s">
        <v>118</v>
      </c>
      <c r="AC140" s="32" t="s">
        <v>71</v>
      </c>
      <c r="AD140" s="53" t="s">
        <v>106</v>
      </c>
      <c r="AE140" s="44"/>
      <c r="AF140" s="44"/>
      <c r="AG140" s="32"/>
      <c r="AH140" s="32"/>
      <c r="AI140" s="32" t="s">
        <v>64</v>
      </c>
      <c r="AJ140" s="46" t="str">
        <f t="shared" si="21"/>
        <v/>
      </c>
      <c r="AK140" s="46"/>
      <c r="AL140" s="46"/>
      <c r="AM140" s="46"/>
      <c r="AN140" s="46"/>
      <c r="AO140" s="46"/>
      <c r="AP140" s="46"/>
      <c r="AQ140" s="47" t="e">
        <f ca="1">IF(AND([1]!Email_TaskV2[[#This Row],[Status]]="ON PROGRESS"),TODAY()-[1]!Email_TaskV2[[#This Row],[Tanggal nodin RFS/RFI]],0)</f>
        <v>#REF!</v>
      </c>
      <c r="AR140" s="47" t="e">
        <f ca="1">IF(AND([1]!Email_TaskV2[[#This Row],[Status]]="ON PROGRESS"),IF(TODAY()-[1]!Email_TaskV2[[#This Row],[Start FUT]]&gt;100,"Testing not started yet",TODAY()-[1]!Email_TaskV2[[#This Row],[Start FUT]]),0)</f>
        <v>#REF!</v>
      </c>
      <c r="AS140" s="47" t="e">
        <f>IF([1]!Email_TaskV2[[#This Row],[Aging_Start_Testing]]="Testing not started yet","Testing not started yet",[1]!Email_TaskV2[[#This Row],[Aging]]-[1]!Email_TaskV2[[#This Row],[Aging_Start_Testing]])</f>
        <v>#REF!</v>
      </c>
      <c r="AT140" s="47" t="e">
        <f ca="1">IF(AND([1]!Email_TaskV2[[#This Row],[Status]]="ON PROGRESS",[1]!Email_TaskV2[[#This Row],[Type]]="RFI"),TODAY()-[1]!Email_TaskV2[[#This Row],[Tanggal nodin RFS/RFI]],0)</f>
        <v>#REF!</v>
      </c>
      <c r="AU140" s="47" t="e">
        <f>IF([1]!Email_TaskV2[[#This Row],[Aging]]&gt;7,"Warning","")</f>
        <v>#REF!</v>
      </c>
      <c r="AV140" s="48"/>
      <c r="AW140" s="48"/>
      <c r="AX140" s="48"/>
      <c r="AY140" s="48" t="e">
        <f>IF(AND([1]!Email_TaskV2[[#This Row],[Status]]="ON PROGRESS",[1]!Email_TaskV2[[#This Row],[Type]]="RFS"),"YES","")</f>
        <v>#REF!</v>
      </c>
      <c r="AZ140" s="16" t="e">
        <f>IF(AND([1]!Email_TaskV2[[#This Row],[Status]]="ON PROGRESS",[1]!Email_TaskV2[[#This Row],[Type]]="RFI"),"YES","")</f>
        <v>#REF!</v>
      </c>
      <c r="BA140" s="48" t="e">
        <f>IF([1]!Email_TaskV2[[#This Row],[Nomor Nodin RFS/RFI]]="","",DAY([1]!Email_TaskV2[[#This Row],[Tanggal nodin RFS/RFI]]))</f>
        <v>#REF!</v>
      </c>
      <c r="BB140" s="54" t="e">
        <f>IF([1]!Email_TaskV2[[#This Row],[Nomor Nodin RFS/RFI]]="","",TEXT([1]!Email_TaskV2[[#This Row],[Tanggal nodin RFS/RFI]],"MMM"))</f>
        <v>#REF!</v>
      </c>
      <c r="BC140" s="49" t="e">
        <f>IF([1]!Email_TaskV2[[#This Row],[Nodin BO]]="","No","Yes")</f>
        <v>#REF!</v>
      </c>
      <c r="BD140" s="50" t="e">
        <f>YEAR([1]!Email_TaskV2[[#This Row],[Tanggal nodin RFS/RFI]])</f>
        <v>#REF!</v>
      </c>
      <c r="BE140" s="56" t="e">
        <f>IF([1]!Email_TaskV2[[#This Row],[Month]]="",13,MONTH([1]!Email_TaskV2[[#This Row],[Tanggal nodin RFS/RFI]]))</f>
        <v>#REF!</v>
      </c>
    </row>
    <row r="141" spans="1:57" ht="15" customHeight="1" x14ac:dyDescent="0.3">
      <c r="A141" s="51">
        <v>140</v>
      </c>
      <c r="B141" s="32" t="s">
        <v>981</v>
      </c>
      <c r="C141" s="34">
        <v>44963</v>
      </c>
      <c r="D141" s="52" t="s">
        <v>982</v>
      </c>
      <c r="E141" s="61" t="s">
        <v>79</v>
      </c>
      <c r="F141" s="70" t="s">
        <v>121</v>
      </c>
      <c r="G141" s="35">
        <v>44966</v>
      </c>
      <c r="H141" s="35">
        <v>44985</v>
      </c>
      <c r="I141" s="32"/>
      <c r="J141" s="35"/>
      <c r="K141" s="32"/>
      <c r="L141" s="44"/>
      <c r="M141" s="40"/>
      <c r="N141" s="40" t="s">
        <v>127</v>
      </c>
      <c r="O141" s="40" t="s">
        <v>56</v>
      </c>
      <c r="P141" s="40" t="e">
        <f>VLOOKUP([1]!Email_TaskV2[[#This Row],[PIC Dev]],[1]Organization!C:D,2,FALSE)</f>
        <v>#REF!</v>
      </c>
      <c r="Q141" s="40" t="s">
        <v>1146</v>
      </c>
      <c r="R141" s="32"/>
      <c r="S141" s="32" t="s">
        <v>57</v>
      </c>
      <c r="T141" s="32" t="s">
        <v>983</v>
      </c>
      <c r="U141" s="37" t="s">
        <v>984</v>
      </c>
      <c r="V141" s="41">
        <v>44958</v>
      </c>
      <c r="W141" s="32" t="s">
        <v>165</v>
      </c>
      <c r="X141" s="32" t="s">
        <v>194</v>
      </c>
      <c r="Y141" s="32" t="s">
        <v>195</v>
      </c>
      <c r="Z141" s="32" t="s">
        <v>58</v>
      </c>
      <c r="AA141" s="32" t="s">
        <v>59</v>
      </c>
      <c r="AB141" s="32" t="s">
        <v>60</v>
      </c>
      <c r="AC141" s="32" t="s">
        <v>61</v>
      </c>
      <c r="AD141" s="53" t="s">
        <v>141</v>
      </c>
      <c r="AE141" s="44"/>
      <c r="AF141" s="44"/>
      <c r="AG141" s="32"/>
      <c r="AH141" s="32"/>
      <c r="AI141" s="61" t="s">
        <v>62</v>
      </c>
      <c r="AJ141" s="126" t="str">
        <f t="shared" si="21"/>
        <v>(FUT Simulator)</v>
      </c>
      <c r="AK141" s="46"/>
      <c r="AL141" s="46"/>
      <c r="AM141" s="46">
        <v>3</v>
      </c>
      <c r="AN141" s="46"/>
      <c r="AO141" s="46"/>
      <c r="AP141" s="46"/>
      <c r="AQ141" s="47" t="e">
        <f ca="1">IF(AND([1]!Email_TaskV2[[#This Row],[Status]]="ON PROGRESS"),TODAY()-[1]!Email_TaskV2[[#This Row],[Tanggal nodin RFS/RFI]],0)</f>
        <v>#REF!</v>
      </c>
      <c r="AR141" s="47" t="e">
        <f ca="1">IF(AND([1]!Email_TaskV2[[#This Row],[Status]]="ON PROGRESS"),IF(TODAY()-[1]!Email_TaskV2[[#This Row],[Start FUT]]&gt;100,"Testing not started yet",TODAY()-[1]!Email_TaskV2[[#This Row],[Start FUT]]),0)</f>
        <v>#REF!</v>
      </c>
      <c r="AS141" s="47" t="e">
        <f>IF([1]!Email_TaskV2[[#This Row],[Aging_Start_Testing]]="Testing not started yet","Testing not started yet",[1]!Email_TaskV2[[#This Row],[Aging]]-[1]!Email_TaskV2[[#This Row],[Aging_Start_Testing]])</f>
        <v>#REF!</v>
      </c>
      <c r="AT141" s="47" t="e">
        <f ca="1">IF(AND([1]!Email_TaskV2[[#This Row],[Status]]="ON PROGRESS",[1]!Email_TaskV2[[#This Row],[Type]]="RFI"),TODAY()-[1]!Email_TaskV2[[#This Row],[Tanggal nodin RFS/RFI]],0)</f>
        <v>#REF!</v>
      </c>
      <c r="AU141" s="47" t="e">
        <f>IF([1]!Email_TaskV2[[#This Row],[Aging]]&gt;7,"Warning","")</f>
        <v>#REF!</v>
      </c>
      <c r="AV141" s="127"/>
      <c r="AW141" s="127"/>
      <c r="AX141" s="127"/>
      <c r="AY141" s="48" t="e">
        <f>IF(AND([1]!Email_TaskV2[[#This Row],[Status]]="ON PROGRESS",[1]!Email_TaskV2[[#This Row],[Type]]="RFS"),"YES","")</f>
        <v>#REF!</v>
      </c>
      <c r="AZ141" s="127" t="e">
        <f>IF(AND([1]!Email_TaskV2[[#This Row],[Status]]="ON PROGRESS",[1]!Email_TaskV2[[#This Row],[Type]]="RFI"),"YES","")</f>
        <v>#REF!</v>
      </c>
      <c r="BA141" s="48" t="e">
        <f>IF([1]!Email_TaskV2[[#This Row],[Nomor Nodin RFS/RFI]]="","",DAY([1]!Email_TaskV2[[#This Row],[Tanggal nodin RFS/RFI]]))</f>
        <v>#REF!</v>
      </c>
      <c r="BB141" s="54" t="e">
        <f>IF([1]!Email_TaskV2[[#This Row],[Nomor Nodin RFS/RFI]]="","",TEXT([1]!Email_TaskV2[[#This Row],[Tanggal nodin RFS/RFI]],"MMM"))</f>
        <v>#REF!</v>
      </c>
      <c r="BC141" s="128" t="e">
        <f>IF([1]!Email_TaskV2[[#This Row],[Nodin BO]]="","No","Yes")</f>
        <v>#REF!</v>
      </c>
      <c r="BD141" s="129" t="e">
        <f>YEAR([1]!Email_TaskV2[[#This Row],[Tanggal nodin RFS/RFI]])</f>
        <v>#REF!</v>
      </c>
      <c r="BE141" s="56" t="e">
        <f>IF([1]!Email_TaskV2[[#This Row],[Month]]="",13,MONTH([1]!Email_TaskV2[[#This Row],[Tanggal nodin RFS/RFI]]))</f>
        <v>#REF!</v>
      </c>
    </row>
    <row r="142" spans="1:57" ht="15" customHeight="1" x14ac:dyDescent="0.3">
      <c r="A142" s="51">
        <v>141</v>
      </c>
      <c r="B142" s="32" t="s">
        <v>985</v>
      </c>
      <c r="C142" s="34">
        <v>44964</v>
      </c>
      <c r="D142" s="78" t="s">
        <v>986</v>
      </c>
      <c r="E142" s="32" t="s">
        <v>55</v>
      </c>
      <c r="F142" s="32" t="s">
        <v>90</v>
      </c>
      <c r="G142" s="35">
        <v>44964</v>
      </c>
      <c r="H142" s="35">
        <v>44964</v>
      </c>
      <c r="I142" s="32" t="s">
        <v>1600</v>
      </c>
      <c r="J142" s="35">
        <v>44992</v>
      </c>
      <c r="K142" s="32" t="s">
        <v>1601</v>
      </c>
      <c r="L142" s="39">
        <f>H142-C142</f>
        <v>0</v>
      </c>
      <c r="M142" s="39">
        <f>J142-G142</f>
        <v>28</v>
      </c>
      <c r="N142" s="40" t="s">
        <v>68</v>
      </c>
      <c r="O142" s="40" t="s">
        <v>69</v>
      </c>
      <c r="P142" s="40" t="e">
        <f>VLOOKUP([1]!Email_TaskV2[[#This Row],[PIC Dev]],[1]Organization!C:D,2,FALSE)</f>
        <v>#REF!</v>
      </c>
      <c r="Q142" s="52" t="s">
        <v>1602</v>
      </c>
      <c r="R142" s="32">
        <v>107</v>
      </c>
      <c r="S142" s="32" t="s">
        <v>57</v>
      </c>
      <c r="T142" s="32" t="s">
        <v>987</v>
      </c>
      <c r="U142" s="37" t="s">
        <v>988</v>
      </c>
      <c r="V142" s="41">
        <v>45234</v>
      </c>
      <c r="W142" s="32" t="s">
        <v>139</v>
      </c>
      <c r="X142" s="32" t="s">
        <v>162</v>
      </c>
      <c r="Y142" s="32" t="s">
        <v>158</v>
      </c>
      <c r="Z142" s="32" t="s">
        <v>58</v>
      </c>
      <c r="AA142" s="32" t="s">
        <v>59</v>
      </c>
      <c r="AB142" s="32" t="s">
        <v>94</v>
      </c>
      <c r="AC142" s="32" t="s">
        <v>71</v>
      </c>
      <c r="AD142" s="53" t="s">
        <v>95</v>
      </c>
      <c r="AE142" s="44"/>
      <c r="AF142" s="44"/>
      <c r="AG142" s="32"/>
      <c r="AH142" s="32"/>
      <c r="AI142" s="32" t="s">
        <v>64</v>
      </c>
      <c r="AJ142" s="46" t="str">
        <f t="shared" si="21"/>
        <v/>
      </c>
      <c r="AK142" s="46"/>
      <c r="AL142" s="46"/>
      <c r="AM142" s="46"/>
      <c r="AN142" s="46"/>
      <c r="AO142" s="46"/>
      <c r="AP142" s="46"/>
      <c r="AQ142" s="47" t="e">
        <f ca="1">IF(AND([1]!Email_TaskV2[[#This Row],[Status]]="ON PROGRESS"),TODAY()-[1]!Email_TaskV2[[#This Row],[Tanggal nodin RFS/RFI]],0)</f>
        <v>#REF!</v>
      </c>
      <c r="AR142" s="47" t="e">
        <f ca="1">IF(AND([1]!Email_TaskV2[[#This Row],[Status]]="ON PROGRESS"),IF(TODAY()-[1]!Email_TaskV2[[#This Row],[Start FUT]]&gt;100,"Testing not started yet",TODAY()-[1]!Email_TaskV2[[#This Row],[Start FUT]]),0)</f>
        <v>#REF!</v>
      </c>
      <c r="AS142" s="47" t="e">
        <f>IF([1]!Email_TaskV2[[#This Row],[Aging_Start_Testing]]="Testing not started yet","Testing not started yet",[1]!Email_TaskV2[[#This Row],[Aging]]-[1]!Email_TaskV2[[#This Row],[Aging_Start_Testing]])</f>
        <v>#REF!</v>
      </c>
      <c r="AT142" s="47" t="e">
        <f ca="1">IF(AND([1]!Email_TaskV2[[#This Row],[Status]]="ON PROGRESS",[1]!Email_TaskV2[[#This Row],[Type]]="RFI"),TODAY()-[1]!Email_TaskV2[[#This Row],[Tanggal nodin RFS/RFI]],0)</f>
        <v>#REF!</v>
      </c>
      <c r="AU142" s="47" t="e">
        <f>IF([1]!Email_TaskV2[[#This Row],[Aging]]&gt;7,"Warning","")</f>
        <v>#REF!</v>
      </c>
      <c r="AV142" s="48"/>
      <c r="AW142" s="48"/>
      <c r="AX142" s="48"/>
      <c r="AY142" s="48" t="e">
        <f>IF(AND([1]!Email_TaskV2[[#This Row],[Status]]="ON PROGRESS",[1]!Email_TaskV2[[#This Row],[Type]]="RFS"),"YES","")</f>
        <v>#REF!</v>
      </c>
      <c r="AZ142" s="127" t="e">
        <f>IF(AND([1]!Email_TaskV2[[#This Row],[Status]]="ON PROGRESS",[1]!Email_TaskV2[[#This Row],[Type]]="RFI"),"YES","")</f>
        <v>#REF!</v>
      </c>
      <c r="BA142" s="48" t="e">
        <f>IF([1]!Email_TaskV2[[#This Row],[Nomor Nodin RFS/RFI]]="","",DAY([1]!Email_TaskV2[[#This Row],[Tanggal nodin RFS/RFI]]))</f>
        <v>#REF!</v>
      </c>
      <c r="BB142" s="54" t="e">
        <f>IF([1]!Email_TaskV2[[#This Row],[Nomor Nodin RFS/RFI]]="","",TEXT([1]!Email_TaskV2[[#This Row],[Tanggal nodin RFS/RFI]],"MMM"))</f>
        <v>#REF!</v>
      </c>
      <c r="BC142" s="49" t="e">
        <f>IF([1]!Email_TaskV2[[#This Row],[Nodin BO]]="","No","Yes")</f>
        <v>#REF!</v>
      </c>
      <c r="BD142" s="50" t="e">
        <f>YEAR([1]!Email_TaskV2[[#This Row],[Tanggal nodin RFS/RFI]])</f>
        <v>#REF!</v>
      </c>
      <c r="BE142" s="56" t="e">
        <f>IF([1]!Email_TaskV2[[#This Row],[Month]]="",13,MONTH([1]!Email_TaskV2[[#This Row],[Tanggal nodin RFS/RFI]]))</f>
        <v>#REF!</v>
      </c>
    </row>
    <row r="143" spans="1:57" ht="15" customHeight="1" x14ac:dyDescent="0.3">
      <c r="A143" s="51">
        <v>142</v>
      </c>
      <c r="B143" s="32" t="s">
        <v>989</v>
      </c>
      <c r="C143" s="34">
        <v>44964</v>
      </c>
      <c r="D143" s="52" t="s">
        <v>990</v>
      </c>
      <c r="E143" s="32" t="s">
        <v>55</v>
      </c>
      <c r="F143" s="32" t="s">
        <v>90</v>
      </c>
      <c r="G143" s="35">
        <v>44964</v>
      </c>
      <c r="H143" s="35">
        <v>45009</v>
      </c>
      <c r="I143" s="32" t="s">
        <v>2100</v>
      </c>
      <c r="J143" s="35">
        <v>45009</v>
      </c>
      <c r="K143" s="37" t="s">
        <v>2351</v>
      </c>
      <c r="L143" s="39">
        <f>H143-C143</f>
        <v>45</v>
      </c>
      <c r="M143" s="39">
        <f>J143-G143</f>
        <v>45</v>
      </c>
      <c r="N143" s="40" t="s">
        <v>68</v>
      </c>
      <c r="O143" s="40" t="s">
        <v>69</v>
      </c>
      <c r="P143" s="40" t="e">
        <f>VLOOKUP([1]!Email_TaskV2[[#This Row],[PIC Dev]],[1]Organization!C:D,2,FALSE)</f>
        <v>#REF!</v>
      </c>
      <c r="Q143" s="52" t="s">
        <v>2352</v>
      </c>
      <c r="R143" s="32">
        <v>161</v>
      </c>
      <c r="S143" s="32" t="s">
        <v>57</v>
      </c>
      <c r="T143" s="32" t="s">
        <v>987</v>
      </c>
      <c r="U143" s="37" t="s">
        <v>988</v>
      </c>
      <c r="V143" s="41">
        <v>45234</v>
      </c>
      <c r="W143" s="32" t="s">
        <v>139</v>
      </c>
      <c r="X143" s="32" t="s">
        <v>162</v>
      </c>
      <c r="Y143" s="32" t="s">
        <v>158</v>
      </c>
      <c r="Z143" s="32" t="s">
        <v>58</v>
      </c>
      <c r="AA143" s="32" t="s">
        <v>59</v>
      </c>
      <c r="AB143" s="32" t="s">
        <v>70</v>
      </c>
      <c r="AC143" s="32" t="s">
        <v>71</v>
      </c>
      <c r="AD143" s="53" t="s">
        <v>109</v>
      </c>
      <c r="AE143" s="44"/>
      <c r="AF143" s="44"/>
      <c r="AG143" s="32"/>
      <c r="AH143" s="32"/>
      <c r="AI143" s="32" t="s">
        <v>64</v>
      </c>
      <c r="AJ143" s="46" t="str">
        <f t="shared" si="21"/>
        <v/>
      </c>
      <c r="AK143" s="46"/>
      <c r="AL143" s="46"/>
      <c r="AM143" s="46"/>
      <c r="AN143" s="46"/>
      <c r="AO143" s="46"/>
      <c r="AP143" s="46"/>
      <c r="AQ143" s="47" t="e">
        <f ca="1">IF(AND([1]!Email_TaskV2[[#This Row],[Status]]="ON PROGRESS"),TODAY()-[1]!Email_TaskV2[[#This Row],[Tanggal nodin RFS/RFI]],0)</f>
        <v>#REF!</v>
      </c>
      <c r="AR143" s="47" t="e">
        <f ca="1">IF(AND([1]!Email_TaskV2[[#This Row],[Status]]="ON PROGRESS"),IF(TODAY()-[1]!Email_TaskV2[[#This Row],[Start FUT]]&gt;100,"Testing not started yet",TODAY()-[1]!Email_TaskV2[[#This Row],[Start FUT]]),0)</f>
        <v>#REF!</v>
      </c>
      <c r="AS143" s="47" t="e">
        <f>IF([1]!Email_TaskV2[[#This Row],[Aging_Start_Testing]]="Testing not started yet","Testing not started yet",[1]!Email_TaskV2[[#This Row],[Aging]]-[1]!Email_TaskV2[[#This Row],[Aging_Start_Testing]])</f>
        <v>#REF!</v>
      </c>
      <c r="AT143" s="47" t="e">
        <f ca="1">IF(AND([1]!Email_TaskV2[[#This Row],[Status]]="ON PROGRESS",[1]!Email_TaskV2[[#This Row],[Type]]="RFI"),TODAY()-[1]!Email_TaskV2[[#This Row],[Tanggal nodin RFS/RFI]],0)</f>
        <v>#REF!</v>
      </c>
      <c r="AU143" s="47" t="e">
        <f>IF([1]!Email_TaskV2[[#This Row],[Aging]]&gt;7,"Warning","")</f>
        <v>#REF!</v>
      </c>
      <c r="AV143" s="48"/>
      <c r="AW143" s="48"/>
      <c r="AX143" s="48"/>
      <c r="AY143" s="48" t="e">
        <f>IF(AND([1]!Email_TaskV2[[#This Row],[Status]]="ON PROGRESS",[1]!Email_TaskV2[[#This Row],[Type]]="RFS"),"YES","")</f>
        <v>#REF!</v>
      </c>
      <c r="AZ143" s="127" t="e">
        <f>IF(AND([1]!Email_TaskV2[[#This Row],[Status]]="ON PROGRESS",[1]!Email_TaskV2[[#This Row],[Type]]="RFI"),"YES","")</f>
        <v>#REF!</v>
      </c>
      <c r="BA143" s="48" t="e">
        <f>IF([1]!Email_TaskV2[[#This Row],[Nomor Nodin RFS/RFI]]="","",DAY([1]!Email_TaskV2[[#This Row],[Tanggal nodin RFS/RFI]]))</f>
        <v>#REF!</v>
      </c>
      <c r="BB143" s="54" t="e">
        <f>IF([1]!Email_TaskV2[[#This Row],[Nomor Nodin RFS/RFI]]="","",TEXT([1]!Email_TaskV2[[#This Row],[Tanggal nodin RFS/RFI]],"MMM"))</f>
        <v>#REF!</v>
      </c>
      <c r="BC143" s="49" t="e">
        <f>IF([1]!Email_TaskV2[[#This Row],[Nodin BO]]="","No","Yes")</f>
        <v>#REF!</v>
      </c>
      <c r="BD143" s="50" t="e">
        <f>YEAR([1]!Email_TaskV2[[#This Row],[Tanggal nodin RFS/RFI]])</f>
        <v>#REF!</v>
      </c>
      <c r="BE143" s="56" t="e">
        <f>IF([1]!Email_TaskV2[[#This Row],[Month]]="",13,MONTH([1]!Email_TaskV2[[#This Row],[Tanggal nodin RFS/RFI]]))</f>
        <v>#REF!</v>
      </c>
    </row>
    <row r="144" spans="1:57" ht="15" customHeight="1" x14ac:dyDescent="0.3">
      <c r="A144" s="51">
        <v>143</v>
      </c>
      <c r="B144" s="32" t="s">
        <v>991</v>
      </c>
      <c r="C144" s="34">
        <v>44964</v>
      </c>
      <c r="D144" s="52" t="s">
        <v>992</v>
      </c>
      <c r="E144" s="32" t="s">
        <v>55</v>
      </c>
      <c r="F144" s="32" t="s">
        <v>90</v>
      </c>
      <c r="G144" s="35">
        <v>44965</v>
      </c>
      <c r="H144" s="35">
        <v>44967</v>
      </c>
      <c r="I144" s="32" t="s">
        <v>993</v>
      </c>
      <c r="J144" s="35">
        <v>44967</v>
      </c>
      <c r="K144" s="32" t="s">
        <v>994</v>
      </c>
      <c r="L144" s="39">
        <f>H144-C144</f>
        <v>3</v>
      </c>
      <c r="M144" s="39">
        <f>J144-G144</f>
        <v>2</v>
      </c>
      <c r="N144" s="40" t="s">
        <v>68</v>
      </c>
      <c r="O144" s="40" t="s">
        <v>69</v>
      </c>
      <c r="P144" s="40" t="e">
        <f>VLOOKUP([1]!Email_TaskV2[[#This Row],[PIC Dev]],[1]Organization!C:D,2,FALSE)</f>
        <v>#REF!</v>
      </c>
      <c r="Q144" s="52" t="s">
        <v>995</v>
      </c>
      <c r="R144" s="32">
        <v>35</v>
      </c>
      <c r="S144" s="32" t="s">
        <v>57</v>
      </c>
      <c r="T144" s="32" t="s">
        <v>996</v>
      </c>
      <c r="U144" s="32" t="s">
        <v>997</v>
      </c>
      <c r="V144" s="41">
        <v>44959</v>
      </c>
      <c r="W144" s="32" t="s">
        <v>139</v>
      </c>
      <c r="X144" s="32" t="s">
        <v>162</v>
      </c>
      <c r="Y144" s="32" t="s">
        <v>158</v>
      </c>
      <c r="Z144" s="32" t="s">
        <v>58</v>
      </c>
      <c r="AA144" s="32" t="s">
        <v>59</v>
      </c>
      <c r="AB144" s="32" t="s">
        <v>105</v>
      </c>
      <c r="AC144" s="32" t="s">
        <v>71</v>
      </c>
      <c r="AD144" s="53" t="s">
        <v>95</v>
      </c>
      <c r="AE144" s="44"/>
      <c r="AF144" s="44"/>
      <c r="AG144" s="32"/>
      <c r="AH144" s="32"/>
      <c r="AI144" s="32" t="s">
        <v>64</v>
      </c>
      <c r="AJ144" s="46" t="str">
        <f t="shared" si="21"/>
        <v/>
      </c>
      <c r="AK144" s="46"/>
      <c r="AL144" s="46"/>
      <c r="AM144" s="46"/>
      <c r="AN144" s="46"/>
      <c r="AO144" s="46"/>
      <c r="AP144" s="46"/>
      <c r="AQ144" s="47" t="e">
        <f ca="1">IF(AND([1]!Email_TaskV2[[#This Row],[Status]]="ON PROGRESS"),TODAY()-[1]!Email_TaskV2[[#This Row],[Tanggal nodin RFS/RFI]],0)</f>
        <v>#REF!</v>
      </c>
      <c r="AR144" s="47" t="e">
        <f ca="1">IF(AND([1]!Email_TaskV2[[#This Row],[Status]]="ON PROGRESS"),IF(TODAY()-[1]!Email_TaskV2[[#This Row],[Start FUT]]&gt;100,"Testing not started yet",TODAY()-[1]!Email_TaskV2[[#This Row],[Start FUT]]),0)</f>
        <v>#REF!</v>
      </c>
      <c r="AS144" s="47" t="e">
        <f>IF([1]!Email_TaskV2[[#This Row],[Aging_Start_Testing]]="Testing not started yet","Testing not started yet",[1]!Email_TaskV2[[#This Row],[Aging]]-[1]!Email_TaskV2[[#This Row],[Aging_Start_Testing]])</f>
        <v>#REF!</v>
      </c>
      <c r="AT144" s="47" t="e">
        <f ca="1">IF(AND([1]!Email_TaskV2[[#This Row],[Status]]="ON PROGRESS",[1]!Email_TaskV2[[#This Row],[Type]]="RFI"),TODAY()-[1]!Email_TaskV2[[#This Row],[Tanggal nodin RFS/RFI]],0)</f>
        <v>#REF!</v>
      </c>
      <c r="AU144" s="47" t="e">
        <f>IF([1]!Email_TaskV2[[#This Row],[Aging]]&gt;7,"Warning","")</f>
        <v>#REF!</v>
      </c>
      <c r="AV144" s="48"/>
      <c r="AW144" s="48"/>
      <c r="AX144" s="48"/>
      <c r="AY144" s="48" t="e">
        <f>IF(AND([1]!Email_TaskV2[[#This Row],[Status]]="ON PROGRESS",[1]!Email_TaskV2[[#This Row],[Type]]="RFS"),"YES","")</f>
        <v>#REF!</v>
      </c>
      <c r="AZ144" s="127" t="e">
        <f>IF(AND([1]!Email_TaskV2[[#This Row],[Status]]="ON PROGRESS",[1]!Email_TaskV2[[#This Row],[Type]]="RFI"),"YES","")</f>
        <v>#REF!</v>
      </c>
      <c r="BA144" s="48" t="e">
        <f>IF([1]!Email_TaskV2[[#This Row],[Nomor Nodin RFS/RFI]]="","",DAY([1]!Email_TaskV2[[#This Row],[Tanggal nodin RFS/RFI]]))</f>
        <v>#REF!</v>
      </c>
      <c r="BB144" s="54" t="e">
        <f>IF([1]!Email_TaskV2[[#This Row],[Nomor Nodin RFS/RFI]]="","",TEXT([1]!Email_TaskV2[[#This Row],[Tanggal nodin RFS/RFI]],"MMM"))</f>
        <v>#REF!</v>
      </c>
      <c r="BC144" s="49" t="e">
        <f>IF([1]!Email_TaskV2[[#This Row],[Nodin BO]]="","No","Yes")</f>
        <v>#REF!</v>
      </c>
      <c r="BD144" s="50" t="e">
        <f>YEAR([1]!Email_TaskV2[[#This Row],[Tanggal nodin RFS/RFI]])</f>
        <v>#REF!</v>
      </c>
      <c r="BE144" s="56" t="e">
        <f>IF([1]!Email_TaskV2[[#This Row],[Month]]="",13,MONTH([1]!Email_TaskV2[[#This Row],[Tanggal nodin RFS/RFI]]))</f>
        <v>#REF!</v>
      </c>
    </row>
    <row r="145" spans="1:57" ht="15" customHeight="1" x14ac:dyDescent="0.3">
      <c r="A145" s="51">
        <v>144</v>
      </c>
      <c r="B145" s="32" t="s">
        <v>998</v>
      </c>
      <c r="C145" s="34">
        <v>44964</v>
      </c>
      <c r="D145" s="52" t="s">
        <v>999</v>
      </c>
      <c r="E145" s="32" t="s">
        <v>55</v>
      </c>
      <c r="F145" s="32" t="s">
        <v>90</v>
      </c>
      <c r="G145" s="35">
        <v>44965</v>
      </c>
      <c r="H145" s="35">
        <v>44966</v>
      </c>
      <c r="I145" s="32" t="s">
        <v>1000</v>
      </c>
      <c r="J145" s="35">
        <v>44966</v>
      </c>
      <c r="K145" s="37" t="s">
        <v>1001</v>
      </c>
      <c r="L145" s="39">
        <f>H145-C145</f>
        <v>2</v>
      </c>
      <c r="M145" s="39">
        <f>J145-G145</f>
        <v>1</v>
      </c>
      <c r="N145" s="40" t="s">
        <v>87</v>
      </c>
      <c r="O145" s="40" t="s">
        <v>88</v>
      </c>
      <c r="P145" s="40" t="e">
        <f>VLOOKUP([1]!Email_TaskV2[[#This Row],[PIC Dev]],[1]Organization!C:D,2,FALSE)</f>
        <v>#REF!</v>
      </c>
      <c r="Q145" s="52" t="s">
        <v>1002</v>
      </c>
      <c r="R145" s="32">
        <v>182</v>
      </c>
      <c r="S145" s="32" t="s">
        <v>57</v>
      </c>
      <c r="T145" s="32" t="s">
        <v>1003</v>
      </c>
      <c r="U145" s="32" t="s">
        <v>1004</v>
      </c>
      <c r="V145" s="41">
        <v>44963</v>
      </c>
      <c r="W145" s="32" t="s">
        <v>190</v>
      </c>
      <c r="X145" s="32" t="s">
        <v>159</v>
      </c>
      <c r="Y145" s="32" t="s">
        <v>154</v>
      </c>
      <c r="Z145" s="32" t="s">
        <v>58</v>
      </c>
      <c r="AA145" s="32" t="s">
        <v>59</v>
      </c>
      <c r="AB145" s="32" t="s">
        <v>60</v>
      </c>
      <c r="AC145" s="32" t="s">
        <v>61</v>
      </c>
      <c r="AD145" s="53" t="s">
        <v>141</v>
      </c>
      <c r="AE145" s="44" t="s">
        <v>140</v>
      </c>
      <c r="AF145" s="44" t="s">
        <v>600</v>
      </c>
      <c r="AG145" s="32" t="s">
        <v>599</v>
      </c>
      <c r="AH145" s="32"/>
      <c r="AI145" s="32" t="s">
        <v>62</v>
      </c>
      <c r="AJ145" s="46" t="str">
        <f t="shared" si="21"/>
        <v>(FUT Simulator)</v>
      </c>
      <c r="AK145" s="46"/>
      <c r="AL145" s="46"/>
      <c r="AM145" s="46">
        <v>3</v>
      </c>
      <c r="AN145" s="46"/>
      <c r="AO145" s="46"/>
      <c r="AP145" s="46"/>
      <c r="AQ145" s="47" t="e">
        <f ca="1">IF(AND([1]!Email_TaskV2[[#This Row],[Status]]="ON PROGRESS"),TODAY()-[1]!Email_TaskV2[[#This Row],[Tanggal nodin RFS/RFI]],0)</f>
        <v>#REF!</v>
      </c>
      <c r="AR145" s="47" t="e">
        <f ca="1">IF(AND([1]!Email_TaskV2[[#This Row],[Status]]="ON PROGRESS"),IF(TODAY()-[1]!Email_TaskV2[[#This Row],[Start FUT]]&gt;100,"Testing not started yet",TODAY()-[1]!Email_TaskV2[[#This Row],[Start FUT]]),0)</f>
        <v>#REF!</v>
      </c>
      <c r="AS145" s="47" t="e">
        <f>IF([1]!Email_TaskV2[[#This Row],[Aging_Start_Testing]]="Testing not started yet","Testing not started yet",[1]!Email_TaskV2[[#This Row],[Aging]]-[1]!Email_TaskV2[[#This Row],[Aging_Start_Testing]])</f>
        <v>#REF!</v>
      </c>
      <c r="AT145" s="47" t="e">
        <f ca="1">IF(AND([1]!Email_TaskV2[[#This Row],[Status]]="ON PROGRESS",[1]!Email_TaskV2[[#This Row],[Type]]="RFI"),TODAY()-[1]!Email_TaskV2[[#This Row],[Tanggal nodin RFS/RFI]],0)</f>
        <v>#REF!</v>
      </c>
      <c r="AU145" s="47" t="e">
        <f>IF([1]!Email_TaskV2[[#This Row],[Aging]]&gt;7,"Warning","")</f>
        <v>#REF!</v>
      </c>
      <c r="AV145" s="48"/>
      <c r="AW145" s="48"/>
      <c r="AX145" s="48"/>
      <c r="AY145" s="48" t="e">
        <f>IF(AND([1]!Email_TaskV2[[#This Row],[Status]]="ON PROGRESS",[1]!Email_TaskV2[[#This Row],[Type]]="RFS"),"YES","")</f>
        <v>#REF!</v>
      </c>
      <c r="AZ145" s="127" t="e">
        <f>IF(AND([1]!Email_TaskV2[[#This Row],[Status]]="ON PROGRESS",[1]!Email_TaskV2[[#This Row],[Type]]="RFI"),"YES","")</f>
        <v>#REF!</v>
      </c>
      <c r="BA145" s="48" t="e">
        <f>IF([1]!Email_TaskV2[[#This Row],[Nomor Nodin RFS/RFI]]="","",DAY([1]!Email_TaskV2[[#This Row],[Tanggal nodin RFS/RFI]]))</f>
        <v>#REF!</v>
      </c>
      <c r="BB145" s="54" t="e">
        <f>IF([1]!Email_TaskV2[[#This Row],[Nomor Nodin RFS/RFI]]="","",TEXT([1]!Email_TaskV2[[#This Row],[Tanggal nodin RFS/RFI]],"MMM"))</f>
        <v>#REF!</v>
      </c>
      <c r="BC145" s="49" t="e">
        <f>IF([1]!Email_TaskV2[[#This Row],[Nodin BO]]="","No","Yes")</f>
        <v>#REF!</v>
      </c>
      <c r="BD145" s="50" t="e">
        <f>YEAR([1]!Email_TaskV2[[#This Row],[Tanggal nodin RFS/RFI]])</f>
        <v>#REF!</v>
      </c>
      <c r="BE145" s="56" t="e">
        <f>IF([1]!Email_TaskV2[[#This Row],[Month]]="",13,MONTH([1]!Email_TaskV2[[#This Row],[Tanggal nodin RFS/RFI]]))</f>
        <v>#REF!</v>
      </c>
    </row>
    <row r="146" spans="1:57" ht="15" customHeight="1" x14ac:dyDescent="0.3">
      <c r="A146" s="51">
        <v>145</v>
      </c>
      <c r="B146" s="32" t="s">
        <v>1005</v>
      </c>
      <c r="C146" s="34">
        <v>44964</v>
      </c>
      <c r="D146" s="52" t="s">
        <v>1006</v>
      </c>
      <c r="E146" s="32" t="s">
        <v>55</v>
      </c>
      <c r="F146" s="32" t="s">
        <v>90</v>
      </c>
      <c r="G146" s="35">
        <v>44965</v>
      </c>
      <c r="H146" s="35">
        <v>44966</v>
      </c>
      <c r="I146" s="32" t="s">
        <v>1007</v>
      </c>
      <c r="J146" s="35">
        <v>44966</v>
      </c>
      <c r="K146" s="37" t="s">
        <v>1008</v>
      </c>
      <c r="L146" s="39">
        <f>H146-C146</f>
        <v>2</v>
      </c>
      <c r="M146" s="39">
        <f>J146-G146</f>
        <v>1</v>
      </c>
      <c r="N146" s="40" t="s">
        <v>133</v>
      </c>
      <c r="O146" s="40" t="s">
        <v>134</v>
      </c>
      <c r="P146" s="40" t="e">
        <f>VLOOKUP([1]!Email_TaskV2[[#This Row],[PIC Dev]],[1]Organization!C:D,2,FALSE)</f>
        <v>#REF!</v>
      </c>
      <c r="Q146" s="52" t="s">
        <v>1009</v>
      </c>
      <c r="R146" s="32">
        <v>42</v>
      </c>
      <c r="S146" s="32" t="s">
        <v>75</v>
      </c>
      <c r="T146" s="32" t="s">
        <v>1010</v>
      </c>
      <c r="U146" s="37" t="s">
        <v>1011</v>
      </c>
      <c r="V146" s="32"/>
      <c r="W146" s="32" t="s">
        <v>120</v>
      </c>
      <c r="X146" s="32"/>
      <c r="Y146" s="32"/>
      <c r="Z146" s="32" t="s">
        <v>58</v>
      </c>
      <c r="AA146" s="32" t="s">
        <v>59</v>
      </c>
      <c r="AB146" s="32" t="s">
        <v>120</v>
      </c>
      <c r="AC146" s="32" t="s">
        <v>71</v>
      </c>
      <c r="AD146" s="53" t="s">
        <v>150</v>
      </c>
      <c r="AE146" s="44"/>
      <c r="AF146" s="44"/>
      <c r="AG146" s="32"/>
      <c r="AH146" s="32"/>
      <c r="AI146" s="32" t="s">
        <v>64</v>
      </c>
      <c r="AJ146" s="46" t="str">
        <f t="shared" si="21"/>
        <v/>
      </c>
      <c r="AK146" s="46"/>
      <c r="AL146" s="46"/>
      <c r="AM146" s="46"/>
      <c r="AN146" s="46"/>
      <c r="AO146" s="46"/>
      <c r="AP146" s="46"/>
      <c r="AQ146" s="47" t="e">
        <f ca="1">IF(AND([1]!Email_TaskV2[[#This Row],[Status]]="ON PROGRESS"),TODAY()-[1]!Email_TaskV2[[#This Row],[Tanggal nodin RFS/RFI]],0)</f>
        <v>#REF!</v>
      </c>
      <c r="AR146" s="47" t="e">
        <f ca="1">IF(AND([1]!Email_TaskV2[[#This Row],[Status]]="ON PROGRESS"),IF(TODAY()-[1]!Email_TaskV2[[#This Row],[Start FUT]]&gt;100,"Testing not started yet",TODAY()-[1]!Email_TaskV2[[#This Row],[Start FUT]]),0)</f>
        <v>#REF!</v>
      </c>
      <c r="AS146" s="47" t="e">
        <f>IF([1]!Email_TaskV2[[#This Row],[Aging_Start_Testing]]="Testing not started yet","Testing not started yet",[1]!Email_TaskV2[[#This Row],[Aging]]-[1]!Email_TaskV2[[#This Row],[Aging_Start_Testing]])</f>
        <v>#REF!</v>
      </c>
      <c r="AT146" s="47" t="e">
        <f ca="1">IF(AND([1]!Email_TaskV2[[#This Row],[Status]]="ON PROGRESS",[1]!Email_TaskV2[[#This Row],[Type]]="RFI"),TODAY()-[1]!Email_TaskV2[[#This Row],[Tanggal nodin RFS/RFI]],0)</f>
        <v>#REF!</v>
      </c>
      <c r="AU146" s="47" t="e">
        <f>IF([1]!Email_TaskV2[[#This Row],[Aging]]&gt;7,"Warning","")</f>
        <v>#REF!</v>
      </c>
      <c r="AV146" s="48"/>
      <c r="AW146" s="48"/>
      <c r="AX146" s="48"/>
      <c r="AY146" s="48" t="e">
        <f>IF(AND([1]!Email_TaskV2[[#This Row],[Status]]="ON PROGRESS",[1]!Email_TaskV2[[#This Row],[Type]]="RFS"),"YES","")</f>
        <v>#REF!</v>
      </c>
      <c r="AZ146" s="16" t="e">
        <f>IF(AND([1]!Email_TaskV2[[#This Row],[Status]]="ON PROGRESS",[1]!Email_TaskV2[[#This Row],[Type]]="RFI"),"YES","")</f>
        <v>#REF!</v>
      </c>
      <c r="BA146" s="48" t="e">
        <f>IF([1]!Email_TaskV2[[#This Row],[Nomor Nodin RFS/RFI]]="","",DAY([1]!Email_TaskV2[[#This Row],[Tanggal nodin RFS/RFI]]))</f>
        <v>#REF!</v>
      </c>
      <c r="BB146" s="54" t="e">
        <f>IF([1]!Email_TaskV2[[#This Row],[Nomor Nodin RFS/RFI]]="","",TEXT([1]!Email_TaskV2[[#This Row],[Tanggal nodin RFS/RFI]],"MMM"))</f>
        <v>#REF!</v>
      </c>
      <c r="BC146" s="49" t="e">
        <f>IF([1]!Email_TaskV2[[#This Row],[Nodin BO]]="","No","Yes")</f>
        <v>#REF!</v>
      </c>
      <c r="BD146" s="50" t="e">
        <f>YEAR([1]!Email_TaskV2[[#This Row],[Tanggal nodin RFS/RFI]])</f>
        <v>#REF!</v>
      </c>
      <c r="BE146" s="56" t="e">
        <f>IF([1]!Email_TaskV2[[#This Row],[Month]]="",13,MONTH([1]!Email_TaskV2[[#This Row],[Tanggal nodin RFS/RFI]]))</f>
        <v>#REF!</v>
      </c>
    </row>
    <row r="147" spans="1:57" ht="15" customHeight="1" x14ac:dyDescent="0.3">
      <c r="A147" s="51">
        <v>146</v>
      </c>
      <c r="B147" s="32" t="s">
        <v>1012</v>
      </c>
      <c r="C147" s="34">
        <v>44964</v>
      </c>
      <c r="D147" s="52" t="s">
        <v>1006</v>
      </c>
      <c r="E147" s="61" t="s">
        <v>79</v>
      </c>
      <c r="F147" s="70" t="s">
        <v>121</v>
      </c>
      <c r="G147" s="35">
        <v>44964</v>
      </c>
      <c r="H147" s="35">
        <v>44965</v>
      </c>
      <c r="I147" s="32"/>
      <c r="J147" s="35"/>
      <c r="K147" s="32"/>
      <c r="L147" s="44"/>
      <c r="M147" s="40"/>
      <c r="N147" s="40" t="s">
        <v>133</v>
      </c>
      <c r="O147" s="40" t="s">
        <v>134</v>
      </c>
      <c r="P147" s="40" t="e">
        <f>VLOOKUP([1]!Email_TaskV2[[#This Row],[PIC Dev]],[1]Organization!C:D,2,FALSE)</f>
        <v>#REF!</v>
      </c>
      <c r="Q147" s="52" t="s">
        <v>1013</v>
      </c>
      <c r="R147" s="41"/>
      <c r="S147" s="32" t="s">
        <v>75</v>
      </c>
      <c r="T147" s="32" t="s">
        <v>1010</v>
      </c>
      <c r="U147" s="37" t="s">
        <v>1011</v>
      </c>
      <c r="V147" s="41">
        <v>44963</v>
      </c>
      <c r="W147" s="32" t="s">
        <v>120</v>
      </c>
      <c r="X147" s="32" t="s">
        <v>191</v>
      </c>
      <c r="Y147" s="32" t="s">
        <v>1147</v>
      </c>
      <c r="Z147" s="32" t="s">
        <v>58</v>
      </c>
      <c r="AA147" s="32" t="s">
        <v>59</v>
      </c>
      <c r="AB147" s="32" t="s">
        <v>120</v>
      </c>
      <c r="AC147" s="32" t="s">
        <v>71</v>
      </c>
      <c r="AD147" s="53" t="s">
        <v>77</v>
      </c>
      <c r="AE147" s="44"/>
      <c r="AF147" s="44"/>
      <c r="AG147" s="32"/>
      <c r="AH147" s="32"/>
      <c r="AI147" s="61" t="s">
        <v>64</v>
      </c>
      <c r="AJ147" s="126" t="str">
        <f t="shared" si="21"/>
        <v/>
      </c>
      <c r="AK147" s="46"/>
      <c r="AL147" s="46"/>
      <c r="AM147" s="46"/>
      <c r="AN147" s="46"/>
      <c r="AO147" s="46"/>
      <c r="AP147" s="46"/>
      <c r="AQ147" s="47" t="e">
        <f ca="1">IF(AND([1]!Email_TaskV2[[#This Row],[Status]]="ON PROGRESS"),TODAY()-[1]!Email_TaskV2[[#This Row],[Tanggal nodin RFS/RFI]],0)</f>
        <v>#REF!</v>
      </c>
      <c r="AR147" s="47" t="e">
        <f ca="1">IF(AND([1]!Email_TaskV2[[#This Row],[Status]]="ON PROGRESS"),IF(TODAY()-[1]!Email_TaskV2[[#This Row],[Start FUT]]&gt;100,"Testing not started yet",TODAY()-[1]!Email_TaskV2[[#This Row],[Start FUT]]),0)</f>
        <v>#REF!</v>
      </c>
      <c r="AS147" s="47" t="e">
        <f>IF([1]!Email_TaskV2[[#This Row],[Aging_Start_Testing]]="Testing not started yet","Testing not started yet",[1]!Email_TaskV2[[#This Row],[Aging]]-[1]!Email_TaskV2[[#This Row],[Aging_Start_Testing]])</f>
        <v>#REF!</v>
      </c>
      <c r="AT147" s="47" t="e">
        <f ca="1">IF(AND([1]!Email_TaskV2[[#This Row],[Status]]="ON PROGRESS",[1]!Email_TaskV2[[#This Row],[Type]]="RFI"),TODAY()-[1]!Email_TaskV2[[#This Row],[Tanggal nodin RFS/RFI]],0)</f>
        <v>#REF!</v>
      </c>
      <c r="AU147" s="47" t="e">
        <f>IF([1]!Email_TaskV2[[#This Row],[Aging]]&gt;7,"Warning","")</f>
        <v>#REF!</v>
      </c>
      <c r="AV147" s="48"/>
      <c r="AW147" s="48"/>
      <c r="AX147" s="48"/>
      <c r="AY147" s="48" t="e">
        <f>IF(AND([1]!Email_TaskV2[[#This Row],[Status]]="ON PROGRESS",[1]!Email_TaskV2[[#This Row],[Type]]="RFS"),"YES","")</f>
        <v>#REF!</v>
      </c>
      <c r="AZ147" s="16" t="e">
        <f>IF(AND([1]!Email_TaskV2[[#This Row],[Status]]="ON PROGRESS",[1]!Email_TaskV2[[#This Row],[Type]]="RFI"),"YES","")</f>
        <v>#REF!</v>
      </c>
      <c r="BA147" s="48" t="e">
        <f>IF([1]!Email_TaskV2[[#This Row],[Nomor Nodin RFS/RFI]]="","",DAY([1]!Email_TaskV2[[#This Row],[Tanggal nodin RFS/RFI]]))</f>
        <v>#REF!</v>
      </c>
      <c r="BB147" s="54" t="e">
        <f>IF([1]!Email_TaskV2[[#This Row],[Nomor Nodin RFS/RFI]]="","",TEXT([1]!Email_TaskV2[[#This Row],[Tanggal nodin RFS/RFI]],"MMM"))</f>
        <v>#REF!</v>
      </c>
      <c r="BC147" s="49" t="e">
        <f>IF([1]!Email_TaskV2[[#This Row],[Nodin BO]]="","No","Yes")</f>
        <v>#REF!</v>
      </c>
      <c r="BD147" s="50" t="e">
        <f>YEAR([1]!Email_TaskV2[[#This Row],[Tanggal nodin RFS/RFI]])</f>
        <v>#REF!</v>
      </c>
      <c r="BE147" s="56" t="e">
        <f>IF([1]!Email_TaskV2[[#This Row],[Month]]="",13,MONTH([1]!Email_TaskV2[[#This Row],[Tanggal nodin RFS/RFI]]))</f>
        <v>#REF!</v>
      </c>
    </row>
    <row r="148" spans="1:57" ht="15" customHeight="1" x14ac:dyDescent="0.3">
      <c r="A148" s="51">
        <v>147</v>
      </c>
      <c r="B148" s="32" t="s">
        <v>1014</v>
      </c>
      <c r="C148" s="34">
        <v>44964</v>
      </c>
      <c r="D148" s="52" t="s">
        <v>1015</v>
      </c>
      <c r="E148" s="32" t="s">
        <v>55</v>
      </c>
      <c r="F148" s="63" t="s">
        <v>78</v>
      </c>
      <c r="G148" s="35">
        <v>44965</v>
      </c>
      <c r="H148" s="35">
        <v>44967</v>
      </c>
      <c r="I148" s="32" t="s">
        <v>1016</v>
      </c>
      <c r="J148" s="35">
        <v>44967</v>
      </c>
      <c r="K148" s="37" t="s">
        <v>1017</v>
      </c>
      <c r="L148" s="39">
        <f t="shared" ref="L148:L157" si="22">H148-C148</f>
        <v>3</v>
      </c>
      <c r="M148" s="39">
        <f t="shared" ref="M148:M157" si="23">J148-G148</f>
        <v>2</v>
      </c>
      <c r="N148" s="40" t="s">
        <v>498</v>
      </c>
      <c r="O148" s="40" t="s">
        <v>135</v>
      </c>
      <c r="P148" s="40" t="e">
        <f>VLOOKUP([1]!Email_TaskV2[[#This Row],[PIC Dev]],[1]Organization!C:D,2,FALSE)</f>
        <v>#REF!</v>
      </c>
      <c r="Q148" s="40"/>
      <c r="R148" s="32">
        <v>238</v>
      </c>
      <c r="S148" s="32" t="s">
        <v>75</v>
      </c>
      <c r="T148" s="32" t="s">
        <v>700</v>
      </c>
      <c r="U148" s="37" t="s">
        <v>870</v>
      </c>
      <c r="V148" s="32"/>
      <c r="W148" s="32" t="s">
        <v>169</v>
      </c>
      <c r="X148" s="32"/>
      <c r="Y148" s="32"/>
      <c r="Z148" s="32" t="s">
        <v>58</v>
      </c>
      <c r="AA148" s="32" t="s">
        <v>59</v>
      </c>
      <c r="AB148" s="32" t="s">
        <v>119</v>
      </c>
      <c r="AC148" s="32" t="s">
        <v>71</v>
      </c>
      <c r="AD148" s="53" t="s">
        <v>128</v>
      </c>
      <c r="AE148" s="44"/>
      <c r="AF148" s="44"/>
      <c r="AG148" s="32"/>
      <c r="AH148" s="32"/>
      <c r="AI148" s="32" t="s">
        <v>110</v>
      </c>
      <c r="AJ148" s="46" t="str">
        <f t="shared" si="21"/>
        <v>(Prima Automation)</v>
      </c>
      <c r="AK148" s="46"/>
      <c r="AL148" s="46">
        <v>2</v>
      </c>
      <c r="AM148" s="46"/>
      <c r="AN148" s="46"/>
      <c r="AO148" s="46"/>
      <c r="AP148" s="46"/>
      <c r="AQ148" s="47" t="e">
        <f ca="1">IF(AND([1]!Email_TaskV2[[#This Row],[Status]]="ON PROGRESS"),TODAY()-[1]!Email_TaskV2[[#This Row],[Tanggal nodin RFS/RFI]],0)</f>
        <v>#REF!</v>
      </c>
      <c r="AR148" s="47" t="e">
        <f ca="1">IF(AND([1]!Email_TaskV2[[#This Row],[Status]]="ON PROGRESS"),IF(TODAY()-[1]!Email_TaskV2[[#This Row],[Start FUT]]&gt;100,"Testing not started yet",TODAY()-[1]!Email_TaskV2[[#This Row],[Start FUT]]),0)</f>
        <v>#REF!</v>
      </c>
      <c r="AS148" s="47" t="e">
        <f>IF([1]!Email_TaskV2[[#This Row],[Aging_Start_Testing]]="Testing not started yet","Testing not started yet",[1]!Email_TaskV2[[#This Row],[Aging]]-[1]!Email_TaskV2[[#This Row],[Aging_Start_Testing]])</f>
        <v>#REF!</v>
      </c>
      <c r="AT148" s="47" t="e">
        <f ca="1">IF(AND([1]!Email_TaskV2[[#This Row],[Status]]="ON PROGRESS",[1]!Email_TaskV2[[#This Row],[Type]]="RFI"),TODAY()-[1]!Email_TaskV2[[#This Row],[Tanggal nodin RFS/RFI]],0)</f>
        <v>#REF!</v>
      </c>
      <c r="AU148" s="47" t="e">
        <f>IF([1]!Email_TaskV2[[#This Row],[Aging]]&gt;7,"Warning","")</f>
        <v>#REF!</v>
      </c>
      <c r="AV148" s="48"/>
      <c r="AW148" s="48"/>
      <c r="AX148" s="48"/>
      <c r="AY148" s="48" t="e">
        <f>IF(AND([1]!Email_TaskV2[[#This Row],[Status]]="ON PROGRESS",[1]!Email_TaskV2[[#This Row],[Type]]="RFS"),"YES","")</f>
        <v>#REF!</v>
      </c>
      <c r="AZ148" s="16" t="e">
        <f>IF(AND([1]!Email_TaskV2[[#This Row],[Status]]="ON PROGRESS",[1]!Email_TaskV2[[#This Row],[Type]]="RFI"),"YES","")</f>
        <v>#REF!</v>
      </c>
      <c r="BA148" s="48" t="e">
        <f>IF([1]!Email_TaskV2[[#This Row],[Nomor Nodin RFS/RFI]]="","",DAY([1]!Email_TaskV2[[#This Row],[Tanggal nodin RFS/RFI]]))</f>
        <v>#REF!</v>
      </c>
      <c r="BB148" s="54" t="e">
        <f>IF([1]!Email_TaskV2[[#This Row],[Nomor Nodin RFS/RFI]]="","",TEXT([1]!Email_TaskV2[[#This Row],[Tanggal nodin RFS/RFI]],"MMM"))</f>
        <v>#REF!</v>
      </c>
      <c r="BC148" s="49" t="e">
        <f>IF([1]!Email_TaskV2[[#This Row],[Nodin BO]]="","No","Yes")</f>
        <v>#REF!</v>
      </c>
      <c r="BD148" s="50" t="e">
        <f>YEAR([1]!Email_TaskV2[[#This Row],[Tanggal nodin RFS/RFI]])</f>
        <v>#REF!</v>
      </c>
      <c r="BE148" s="56" t="e">
        <f>IF([1]!Email_TaskV2[[#This Row],[Month]]="",13,MONTH([1]!Email_TaskV2[[#This Row],[Tanggal nodin RFS/RFI]]))</f>
        <v>#REF!</v>
      </c>
    </row>
    <row r="149" spans="1:57" ht="15" customHeight="1" x14ac:dyDescent="0.3">
      <c r="A149" s="51">
        <v>148</v>
      </c>
      <c r="B149" s="32" t="s">
        <v>1018</v>
      </c>
      <c r="C149" s="34">
        <v>44964</v>
      </c>
      <c r="D149" s="52" t="s">
        <v>1019</v>
      </c>
      <c r="E149" s="32" t="s">
        <v>55</v>
      </c>
      <c r="F149" s="63" t="s">
        <v>78</v>
      </c>
      <c r="G149" s="35">
        <v>44966</v>
      </c>
      <c r="H149" s="35">
        <v>44970</v>
      </c>
      <c r="I149" s="32" t="s">
        <v>1020</v>
      </c>
      <c r="J149" s="35">
        <v>44970</v>
      </c>
      <c r="K149" s="37" t="s">
        <v>1021</v>
      </c>
      <c r="L149" s="39">
        <f t="shared" si="22"/>
        <v>6</v>
      </c>
      <c r="M149" s="39">
        <f t="shared" si="23"/>
        <v>4</v>
      </c>
      <c r="N149" s="40" t="s">
        <v>498</v>
      </c>
      <c r="O149" s="40" t="s">
        <v>135</v>
      </c>
      <c r="P149" s="40" t="e">
        <f>VLOOKUP([1]!Email_TaskV2[[#This Row],[PIC Dev]],[1]Organization!C:D,2,FALSE)</f>
        <v>#REF!</v>
      </c>
      <c r="Q149" s="40"/>
      <c r="R149" s="32">
        <v>46</v>
      </c>
      <c r="S149" s="32" t="s">
        <v>75</v>
      </c>
      <c r="T149" s="32"/>
      <c r="U149" s="32"/>
      <c r="V149" s="32"/>
      <c r="W149" s="32" t="s">
        <v>169</v>
      </c>
      <c r="X149" s="32"/>
      <c r="Y149" s="32"/>
      <c r="Z149" s="32" t="s">
        <v>58</v>
      </c>
      <c r="AA149" s="32" t="s">
        <v>59</v>
      </c>
      <c r="AB149" s="32" t="s">
        <v>119</v>
      </c>
      <c r="AC149" s="32" t="s">
        <v>71</v>
      </c>
      <c r="AD149" s="53" t="s">
        <v>103</v>
      </c>
      <c r="AE149" s="44"/>
      <c r="AF149" s="44"/>
      <c r="AG149" s="32"/>
      <c r="AH149" s="32"/>
      <c r="AI149" s="32" t="s">
        <v>64</v>
      </c>
      <c r="AJ149" s="46" t="str">
        <f t="shared" si="21"/>
        <v/>
      </c>
      <c r="AK149" s="46"/>
      <c r="AL149" s="46"/>
      <c r="AM149" s="46"/>
      <c r="AN149" s="46"/>
      <c r="AO149" s="46"/>
      <c r="AP149" s="46"/>
      <c r="AQ149" s="47" t="e">
        <f ca="1">IF(AND([1]!Email_TaskV2[[#This Row],[Status]]="ON PROGRESS"),TODAY()-[1]!Email_TaskV2[[#This Row],[Tanggal nodin RFS/RFI]],0)</f>
        <v>#REF!</v>
      </c>
      <c r="AR149" s="47" t="e">
        <f ca="1">IF(AND([1]!Email_TaskV2[[#This Row],[Status]]="ON PROGRESS"),IF(TODAY()-[1]!Email_TaskV2[[#This Row],[Start FUT]]&gt;100,"Testing not started yet",TODAY()-[1]!Email_TaskV2[[#This Row],[Start FUT]]),0)</f>
        <v>#REF!</v>
      </c>
      <c r="AS149" s="47" t="e">
        <f>IF([1]!Email_TaskV2[[#This Row],[Aging_Start_Testing]]="Testing not started yet","Testing not started yet",[1]!Email_TaskV2[[#This Row],[Aging]]-[1]!Email_TaskV2[[#This Row],[Aging_Start_Testing]])</f>
        <v>#REF!</v>
      </c>
      <c r="AT149" s="47" t="e">
        <f ca="1">IF(AND([1]!Email_TaskV2[[#This Row],[Status]]="ON PROGRESS",[1]!Email_TaskV2[[#This Row],[Type]]="RFI"),TODAY()-[1]!Email_TaskV2[[#This Row],[Tanggal nodin RFS/RFI]],0)</f>
        <v>#REF!</v>
      </c>
      <c r="AU149" s="47" t="e">
        <f>IF([1]!Email_TaskV2[[#This Row],[Aging]]&gt;7,"Warning","")</f>
        <v>#REF!</v>
      </c>
      <c r="AV149" s="48"/>
      <c r="AW149" s="48"/>
      <c r="AX149" s="48"/>
      <c r="AY149" s="48" t="e">
        <f>IF(AND([1]!Email_TaskV2[[#This Row],[Status]]="ON PROGRESS",[1]!Email_TaskV2[[#This Row],[Type]]="RFS"),"YES","")</f>
        <v>#REF!</v>
      </c>
      <c r="AZ149" s="16" t="e">
        <f>IF(AND([1]!Email_TaskV2[[#This Row],[Status]]="ON PROGRESS",[1]!Email_TaskV2[[#This Row],[Type]]="RFI"),"YES","")</f>
        <v>#REF!</v>
      </c>
      <c r="BA149" s="48" t="e">
        <f>IF([1]!Email_TaskV2[[#This Row],[Nomor Nodin RFS/RFI]]="","",DAY([1]!Email_TaskV2[[#This Row],[Tanggal nodin RFS/RFI]]))</f>
        <v>#REF!</v>
      </c>
      <c r="BB149" s="54" t="e">
        <f>IF([1]!Email_TaskV2[[#This Row],[Nomor Nodin RFS/RFI]]="","",TEXT([1]!Email_TaskV2[[#This Row],[Tanggal nodin RFS/RFI]],"MMM"))</f>
        <v>#REF!</v>
      </c>
      <c r="BC149" s="49" t="e">
        <f>IF([1]!Email_TaskV2[[#This Row],[Nodin BO]]="","No","Yes")</f>
        <v>#REF!</v>
      </c>
      <c r="BD149" s="50" t="e">
        <f>YEAR([1]!Email_TaskV2[[#This Row],[Tanggal nodin RFS/RFI]])</f>
        <v>#REF!</v>
      </c>
      <c r="BE149" s="56" t="e">
        <f>IF([1]!Email_TaskV2[[#This Row],[Month]]="",13,MONTH([1]!Email_TaskV2[[#This Row],[Tanggal nodin RFS/RFI]]))</f>
        <v>#REF!</v>
      </c>
    </row>
    <row r="150" spans="1:57" ht="15" customHeight="1" x14ac:dyDescent="0.3">
      <c r="A150" s="51">
        <v>149</v>
      </c>
      <c r="B150" s="32" t="s">
        <v>1022</v>
      </c>
      <c r="C150" s="34">
        <v>44964</v>
      </c>
      <c r="D150" s="52" t="s">
        <v>1023</v>
      </c>
      <c r="E150" s="32" t="s">
        <v>55</v>
      </c>
      <c r="F150" s="32" t="s">
        <v>78</v>
      </c>
      <c r="G150" s="35">
        <v>44966</v>
      </c>
      <c r="H150" s="35">
        <v>44970</v>
      </c>
      <c r="I150" s="32" t="s">
        <v>1148</v>
      </c>
      <c r="J150" s="35">
        <v>44971</v>
      </c>
      <c r="K150" s="37" t="s">
        <v>1149</v>
      </c>
      <c r="L150" s="39">
        <f t="shared" si="22"/>
        <v>6</v>
      </c>
      <c r="M150" s="39">
        <f t="shared" si="23"/>
        <v>5</v>
      </c>
      <c r="N150" s="40" t="s">
        <v>87</v>
      </c>
      <c r="O150" s="40" t="s">
        <v>88</v>
      </c>
      <c r="P150" s="40" t="e">
        <f>VLOOKUP([1]!Email_TaskV2[[#This Row],[PIC Dev]],[1]Organization!C:D,2,FALSE)</f>
        <v>#REF!</v>
      </c>
      <c r="Q150" s="40"/>
      <c r="R150" s="32">
        <v>200</v>
      </c>
      <c r="S150" s="32" t="s">
        <v>75</v>
      </c>
      <c r="T150" s="32" t="s">
        <v>1024</v>
      </c>
      <c r="U150" s="37" t="s">
        <v>1025</v>
      </c>
      <c r="V150" s="41">
        <v>44963</v>
      </c>
      <c r="W150" s="32" t="s">
        <v>190</v>
      </c>
      <c r="X150" s="37" t="s">
        <v>284</v>
      </c>
      <c r="Y150" s="37" t="s">
        <v>285</v>
      </c>
      <c r="Z150" s="32" t="s">
        <v>58</v>
      </c>
      <c r="AA150" s="32" t="s">
        <v>59</v>
      </c>
      <c r="AB150" s="32" t="s">
        <v>118</v>
      </c>
      <c r="AC150" s="32" t="s">
        <v>61</v>
      </c>
      <c r="AD150" s="53" t="s">
        <v>128</v>
      </c>
      <c r="AE150" s="44"/>
      <c r="AF150" s="44"/>
      <c r="AG150" s="32"/>
      <c r="AH150" s="32"/>
      <c r="AI150" s="32" t="s">
        <v>110</v>
      </c>
      <c r="AJ150" s="46" t="str">
        <f t="shared" si="21"/>
        <v>(Prima Automation)(Cetho Automation)</v>
      </c>
      <c r="AK150" s="46"/>
      <c r="AL150" s="46">
        <v>2</v>
      </c>
      <c r="AM150" s="46"/>
      <c r="AN150" s="46"/>
      <c r="AO150" s="46">
        <v>5</v>
      </c>
      <c r="AP150" s="46"/>
      <c r="AQ150" s="47" t="e">
        <f ca="1">IF(AND([1]!Email_TaskV2[[#This Row],[Status]]="ON PROGRESS"),TODAY()-[1]!Email_TaskV2[[#This Row],[Tanggal nodin RFS/RFI]],0)</f>
        <v>#REF!</v>
      </c>
      <c r="AR150" s="47" t="e">
        <f ca="1">IF(AND([1]!Email_TaskV2[[#This Row],[Status]]="ON PROGRESS"),IF(TODAY()-[1]!Email_TaskV2[[#This Row],[Start FUT]]&gt;100,"Testing not started yet",TODAY()-[1]!Email_TaskV2[[#This Row],[Start FUT]]),0)</f>
        <v>#REF!</v>
      </c>
      <c r="AS150" s="47" t="e">
        <f>IF([1]!Email_TaskV2[[#This Row],[Aging_Start_Testing]]="Testing not started yet","Testing not started yet",[1]!Email_TaskV2[[#This Row],[Aging]]-[1]!Email_TaskV2[[#This Row],[Aging_Start_Testing]])</f>
        <v>#REF!</v>
      </c>
      <c r="AT150" s="47" t="e">
        <f ca="1">IF(AND([1]!Email_TaskV2[[#This Row],[Status]]="ON PROGRESS",[1]!Email_TaskV2[[#This Row],[Type]]="RFI"),TODAY()-[1]!Email_TaskV2[[#This Row],[Tanggal nodin RFS/RFI]],0)</f>
        <v>#REF!</v>
      </c>
      <c r="AU150" s="47" t="e">
        <f>IF([1]!Email_TaskV2[[#This Row],[Aging]]&gt;7,"Warning","")</f>
        <v>#REF!</v>
      </c>
      <c r="AV150" s="48"/>
      <c r="AW150" s="48"/>
      <c r="AX150" s="48"/>
      <c r="AY150" s="48" t="e">
        <f>IF(AND([1]!Email_TaskV2[[#This Row],[Status]]="ON PROGRESS",[1]!Email_TaskV2[[#This Row],[Type]]="RFS"),"YES","")</f>
        <v>#REF!</v>
      </c>
      <c r="AZ150" s="16" t="e">
        <f>IF(AND([1]!Email_TaskV2[[#This Row],[Status]]="ON PROGRESS",[1]!Email_TaskV2[[#This Row],[Type]]="RFI"),"YES","")</f>
        <v>#REF!</v>
      </c>
      <c r="BA150" s="48" t="e">
        <f>IF([1]!Email_TaskV2[[#This Row],[Nomor Nodin RFS/RFI]]="","",DAY([1]!Email_TaskV2[[#This Row],[Tanggal nodin RFS/RFI]]))</f>
        <v>#REF!</v>
      </c>
      <c r="BB150" s="54" t="e">
        <f>IF([1]!Email_TaskV2[[#This Row],[Nomor Nodin RFS/RFI]]="","",TEXT([1]!Email_TaskV2[[#This Row],[Tanggal nodin RFS/RFI]],"MMM"))</f>
        <v>#REF!</v>
      </c>
      <c r="BC150" s="49" t="e">
        <f>IF([1]!Email_TaskV2[[#This Row],[Nodin BO]]="","No","Yes")</f>
        <v>#REF!</v>
      </c>
      <c r="BD150" s="50" t="e">
        <f>YEAR([1]!Email_TaskV2[[#This Row],[Tanggal nodin RFS/RFI]])</f>
        <v>#REF!</v>
      </c>
      <c r="BE150" s="56" t="e">
        <f>IF([1]!Email_TaskV2[[#This Row],[Month]]="",13,MONTH([1]!Email_TaskV2[[#This Row],[Tanggal nodin RFS/RFI]]))</f>
        <v>#REF!</v>
      </c>
    </row>
    <row r="151" spans="1:57" ht="15" customHeight="1" x14ac:dyDescent="0.3">
      <c r="A151" s="51">
        <v>150</v>
      </c>
      <c r="B151" s="32" t="s">
        <v>1026</v>
      </c>
      <c r="C151" s="34">
        <v>44964</v>
      </c>
      <c r="D151" s="52" t="s">
        <v>1027</v>
      </c>
      <c r="E151" s="32" t="s">
        <v>55</v>
      </c>
      <c r="F151" s="32" t="s">
        <v>78</v>
      </c>
      <c r="G151" s="35">
        <v>44972</v>
      </c>
      <c r="H151" s="35">
        <v>44979</v>
      </c>
      <c r="I151" s="32" t="s">
        <v>1150</v>
      </c>
      <c r="J151" s="35">
        <v>44979</v>
      </c>
      <c r="K151" s="37" t="s">
        <v>1151</v>
      </c>
      <c r="L151" s="39">
        <f t="shared" si="22"/>
        <v>15</v>
      </c>
      <c r="M151" s="39">
        <f t="shared" si="23"/>
        <v>7</v>
      </c>
      <c r="N151" s="40" t="s">
        <v>136</v>
      </c>
      <c r="O151" s="40" t="s">
        <v>137</v>
      </c>
      <c r="P151" s="40" t="e">
        <f>VLOOKUP([1]!Email_TaskV2[[#This Row],[PIC Dev]],[1]Organization!C:D,2,FALSE)</f>
        <v>#REF!</v>
      </c>
      <c r="Q151" s="40"/>
      <c r="R151" s="32">
        <v>200</v>
      </c>
      <c r="S151" s="32" t="s">
        <v>75</v>
      </c>
      <c r="T151" s="32" t="s">
        <v>1028</v>
      </c>
      <c r="U151" s="37" t="s">
        <v>1029</v>
      </c>
      <c r="V151" s="41">
        <v>44958</v>
      </c>
      <c r="W151" s="32" t="s">
        <v>166</v>
      </c>
      <c r="X151" s="32" t="s">
        <v>182</v>
      </c>
      <c r="Y151" s="32" t="s">
        <v>183</v>
      </c>
      <c r="Z151" s="32" t="s">
        <v>58</v>
      </c>
      <c r="AA151" s="32" t="s">
        <v>59</v>
      </c>
      <c r="AB151" s="32" t="s">
        <v>60</v>
      </c>
      <c r="AC151" s="32" t="s">
        <v>71</v>
      </c>
      <c r="AD151" s="53" t="s">
        <v>124</v>
      </c>
      <c r="AE151" s="44"/>
      <c r="AF151" s="44"/>
      <c r="AG151" s="32"/>
      <c r="AH151" s="32"/>
      <c r="AI151" s="32" t="s">
        <v>62</v>
      </c>
      <c r="AJ151" s="46" t="str">
        <f t="shared" si="21"/>
        <v>(Sigos Automation)(FUT Simulator)</v>
      </c>
      <c r="AK151" s="46">
        <v>1</v>
      </c>
      <c r="AL151" s="46"/>
      <c r="AM151" s="46">
        <v>3</v>
      </c>
      <c r="AN151" s="46"/>
      <c r="AO151" s="46"/>
      <c r="AP151" s="46"/>
      <c r="AQ151" s="47" t="e">
        <f ca="1">IF(AND([1]!Email_TaskV2[[#This Row],[Status]]="ON PROGRESS"),TODAY()-[1]!Email_TaskV2[[#This Row],[Tanggal nodin RFS/RFI]],0)</f>
        <v>#REF!</v>
      </c>
      <c r="AR151" s="47" t="e">
        <f ca="1">IF(AND([1]!Email_TaskV2[[#This Row],[Status]]="ON PROGRESS"),IF(TODAY()-[1]!Email_TaskV2[[#This Row],[Start FUT]]&gt;100,"Testing not started yet",TODAY()-[1]!Email_TaskV2[[#This Row],[Start FUT]]),0)</f>
        <v>#REF!</v>
      </c>
      <c r="AS151" s="47" t="e">
        <f>IF([1]!Email_TaskV2[[#This Row],[Aging_Start_Testing]]="Testing not started yet","Testing not started yet",[1]!Email_TaskV2[[#This Row],[Aging]]-[1]!Email_TaskV2[[#This Row],[Aging_Start_Testing]])</f>
        <v>#REF!</v>
      </c>
      <c r="AT151" s="47" t="e">
        <f ca="1">IF(AND([1]!Email_TaskV2[[#This Row],[Status]]="ON PROGRESS",[1]!Email_TaskV2[[#This Row],[Type]]="RFI"),TODAY()-[1]!Email_TaskV2[[#This Row],[Tanggal nodin RFS/RFI]],0)</f>
        <v>#REF!</v>
      </c>
      <c r="AU151" s="47" t="e">
        <f>IF([1]!Email_TaskV2[[#This Row],[Aging]]&gt;7,"Warning","")</f>
        <v>#REF!</v>
      </c>
      <c r="AV151" s="48"/>
      <c r="AW151" s="48"/>
      <c r="AX151" s="48"/>
      <c r="AY151" s="48" t="e">
        <f>IF(AND([1]!Email_TaskV2[[#This Row],[Status]]="ON PROGRESS",[1]!Email_TaskV2[[#This Row],[Type]]="RFS"),"YES","")</f>
        <v>#REF!</v>
      </c>
      <c r="AZ151" s="16" t="e">
        <f>IF(AND([1]!Email_TaskV2[[#This Row],[Status]]="ON PROGRESS",[1]!Email_TaskV2[[#This Row],[Type]]="RFI"),"YES","")</f>
        <v>#REF!</v>
      </c>
      <c r="BA151" s="48" t="e">
        <f>IF([1]!Email_TaskV2[[#This Row],[Nomor Nodin RFS/RFI]]="","",DAY([1]!Email_TaskV2[[#This Row],[Tanggal nodin RFS/RFI]]))</f>
        <v>#REF!</v>
      </c>
      <c r="BB151" s="54" t="e">
        <f>IF([1]!Email_TaskV2[[#This Row],[Nomor Nodin RFS/RFI]]="","",TEXT([1]!Email_TaskV2[[#This Row],[Tanggal nodin RFS/RFI]],"MMM"))</f>
        <v>#REF!</v>
      </c>
      <c r="BC151" s="49" t="e">
        <f>IF([1]!Email_TaskV2[[#This Row],[Nodin BO]]="","No","Yes")</f>
        <v>#REF!</v>
      </c>
      <c r="BD151" s="50" t="e">
        <f>YEAR([1]!Email_TaskV2[[#This Row],[Tanggal nodin RFS/RFI]])</f>
        <v>#REF!</v>
      </c>
      <c r="BE151" s="56" t="e">
        <f>IF([1]!Email_TaskV2[[#This Row],[Month]]="",13,MONTH([1]!Email_TaskV2[[#This Row],[Tanggal nodin RFS/RFI]]))</f>
        <v>#REF!</v>
      </c>
    </row>
    <row r="152" spans="1:57" ht="15" customHeight="1" x14ac:dyDescent="0.3">
      <c r="A152" s="51">
        <v>151</v>
      </c>
      <c r="B152" s="32" t="s">
        <v>1030</v>
      </c>
      <c r="C152" s="34">
        <v>44965</v>
      </c>
      <c r="D152" s="52" t="s">
        <v>1031</v>
      </c>
      <c r="E152" s="32" t="s">
        <v>55</v>
      </c>
      <c r="F152" s="32" t="s">
        <v>90</v>
      </c>
      <c r="G152" s="35">
        <v>44970</v>
      </c>
      <c r="H152" s="35">
        <v>44974</v>
      </c>
      <c r="I152" s="32" t="s">
        <v>1152</v>
      </c>
      <c r="J152" s="35">
        <v>44974</v>
      </c>
      <c r="K152" s="37" t="s">
        <v>1153</v>
      </c>
      <c r="L152" s="39">
        <f t="shared" si="22"/>
        <v>9</v>
      </c>
      <c r="M152" s="39">
        <f t="shared" si="23"/>
        <v>4</v>
      </c>
      <c r="N152" s="40" t="s">
        <v>127</v>
      </c>
      <c r="O152" s="40" t="s">
        <v>56</v>
      </c>
      <c r="P152" s="40" t="e">
        <f>VLOOKUP([1]!Email_TaskV2[[#This Row],[PIC Dev]],[1]Organization!C:D,2,FALSE)</f>
        <v>#REF!</v>
      </c>
      <c r="Q152" s="52" t="s">
        <v>1154</v>
      </c>
      <c r="R152" s="32">
        <v>32</v>
      </c>
      <c r="S152" s="32" t="s">
        <v>75</v>
      </c>
      <c r="T152" s="32" t="s">
        <v>977</v>
      </c>
      <c r="U152" s="37" t="s">
        <v>978</v>
      </c>
      <c r="V152" s="41">
        <v>44959</v>
      </c>
      <c r="W152" s="32" t="s">
        <v>165</v>
      </c>
      <c r="X152" s="32" t="s">
        <v>159</v>
      </c>
      <c r="Y152" s="32" t="s">
        <v>154</v>
      </c>
      <c r="Z152" s="32" t="s">
        <v>58</v>
      </c>
      <c r="AA152" s="32" t="s">
        <v>59</v>
      </c>
      <c r="AB152" s="32" t="s">
        <v>60</v>
      </c>
      <c r="AC152" s="32" t="s">
        <v>61</v>
      </c>
      <c r="AD152" s="53" t="s">
        <v>150</v>
      </c>
      <c r="AE152" s="44"/>
      <c r="AF152" s="44"/>
      <c r="AG152" s="32"/>
      <c r="AH152" s="32"/>
      <c r="AI152" s="32" t="s">
        <v>62</v>
      </c>
      <c r="AJ152" s="46" t="str">
        <f t="shared" si="21"/>
        <v>(FUT Simulator)</v>
      </c>
      <c r="AK152" s="46"/>
      <c r="AL152" s="46"/>
      <c r="AM152" s="46">
        <v>3</v>
      </c>
      <c r="AN152" s="46"/>
      <c r="AO152" s="46"/>
      <c r="AP152" s="46"/>
      <c r="AQ152" s="47" t="e">
        <f ca="1">IF(AND([1]!Email_TaskV2[[#This Row],[Status]]="ON PROGRESS"),TODAY()-[1]!Email_TaskV2[[#This Row],[Tanggal nodin RFS/RFI]],0)</f>
        <v>#REF!</v>
      </c>
      <c r="AR152" s="47" t="e">
        <f ca="1">IF(AND([1]!Email_TaskV2[[#This Row],[Status]]="ON PROGRESS"),IF(TODAY()-[1]!Email_TaskV2[[#This Row],[Start FUT]]&gt;100,"Testing not started yet",TODAY()-[1]!Email_TaskV2[[#This Row],[Start FUT]]),0)</f>
        <v>#REF!</v>
      </c>
      <c r="AS152" s="47" t="e">
        <f>IF([1]!Email_TaskV2[[#This Row],[Aging_Start_Testing]]="Testing not started yet","Testing not started yet",[1]!Email_TaskV2[[#This Row],[Aging]]-[1]!Email_TaskV2[[#This Row],[Aging_Start_Testing]])</f>
        <v>#REF!</v>
      </c>
      <c r="AT152" s="47" t="e">
        <f ca="1">IF(AND([1]!Email_TaskV2[[#This Row],[Status]]="ON PROGRESS",[1]!Email_TaskV2[[#This Row],[Type]]="RFI"),TODAY()-[1]!Email_TaskV2[[#This Row],[Tanggal nodin RFS/RFI]],0)</f>
        <v>#REF!</v>
      </c>
      <c r="AU152" s="47" t="e">
        <f>IF([1]!Email_TaskV2[[#This Row],[Aging]]&gt;7,"Warning","")</f>
        <v>#REF!</v>
      </c>
      <c r="AV152" s="48"/>
      <c r="AW152" s="48"/>
      <c r="AX152" s="48"/>
      <c r="AY152" s="48" t="e">
        <f>IF(AND([1]!Email_TaskV2[[#This Row],[Status]]="ON PROGRESS",[1]!Email_TaskV2[[#This Row],[Type]]="RFS"),"YES","")</f>
        <v>#REF!</v>
      </c>
      <c r="AZ152" s="127" t="e">
        <f>IF(AND([1]!Email_TaskV2[[#This Row],[Status]]="ON PROGRESS",[1]!Email_TaskV2[[#This Row],[Type]]="RFI"),"YES","")</f>
        <v>#REF!</v>
      </c>
      <c r="BA152" s="48" t="e">
        <f>IF([1]!Email_TaskV2[[#This Row],[Nomor Nodin RFS/RFI]]="","",DAY([1]!Email_TaskV2[[#This Row],[Tanggal nodin RFS/RFI]]))</f>
        <v>#REF!</v>
      </c>
      <c r="BB152" s="54" t="e">
        <f>IF([1]!Email_TaskV2[[#This Row],[Nomor Nodin RFS/RFI]]="","",TEXT([1]!Email_TaskV2[[#This Row],[Tanggal nodin RFS/RFI]],"MMM"))</f>
        <v>#REF!</v>
      </c>
      <c r="BC152" s="49" t="e">
        <f>IF([1]!Email_TaskV2[[#This Row],[Nodin BO]]="","No","Yes")</f>
        <v>#REF!</v>
      </c>
      <c r="BD152" s="50" t="e">
        <f>YEAR([1]!Email_TaskV2[[#This Row],[Tanggal nodin RFS/RFI]])</f>
        <v>#REF!</v>
      </c>
      <c r="BE152" s="56" t="e">
        <f>IF([1]!Email_TaskV2[[#This Row],[Month]]="",13,MONTH([1]!Email_TaskV2[[#This Row],[Tanggal nodin RFS/RFI]]))</f>
        <v>#REF!</v>
      </c>
    </row>
    <row r="153" spans="1:57" ht="15" customHeight="1" x14ac:dyDescent="0.3">
      <c r="A153" s="51">
        <v>152</v>
      </c>
      <c r="B153" s="32" t="s">
        <v>1032</v>
      </c>
      <c r="C153" s="34">
        <v>44966</v>
      </c>
      <c r="D153" s="52" t="s">
        <v>1033</v>
      </c>
      <c r="E153" s="32" t="s">
        <v>55</v>
      </c>
      <c r="F153" s="32" t="s">
        <v>90</v>
      </c>
      <c r="G153" s="35">
        <v>44967</v>
      </c>
      <c r="H153" s="35">
        <v>44970</v>
      </c>
      <c r="I153" s="32" t="s">
        <v>1034</v>
      </c>
      <c r="J153" s="35">
        <v>44971</v>
      </c>
      <c r="K153" s="37" t="s">
        <v>1155</v>
      </c>
      <c r="L153" s="39">
        <f t="shared" si="22"/>
        <v>4</v>
      </c>
      <c r="M153" s="39">
        <f t="shared" si="23"/>
        <v>4</v>
      </c>
      <c r="N153" s="40" t="s">
        <v>87</v>
      </c>
      <c r="O153" s="40" t="s">
        <v>88</v>
      </c>
      <c r="P153" s="40" t="e">
        <f>VLOOKUP([1]!Email_TaskV2[[#This Row],[PIC Dev]],[1]Organization!C:D,2,FALSE)</f>
        <v>#REF!</v>
      </c>
      <c r="Q153" s="52" t="s">
        <v>1156</v>
      </c>
      <c r="R153" s="32">
        <v>188</v>
      </c>
      <c r="S153" s="32" t="s">
        <v>57</v>
      </c>
      <c r="T153" s="32" t="s">
        <v>1003</v>
      </c>
      <c r="U153" s="37" t="s">
        <v>1035</v>
      </c>
      <c r="V153" s="41">
        <v>44963</v>
      </c>
      <c r="W153" s="32" t="s">
        <v>190</v>
      </c>
      <c r="X153" s="32" t="s">
        <v>159</v>
      </c>
      <c r="Y153" s="32" t="s">
        <v>154</v>
      </c>
      <c r="Z153" s="32" t="s">
        <v>58</v>
      </c>
      <c r="AA153" s="32" t="s">
        <v>59</v>
      </c>
      <c r="AB153" s="32" t="s">
        <v>118</v>
      </c>
      <c r="AC153" s="32" t="s">
        <v>61</v>
      </c>
      <c r="AD153" s="53" t="s">
        <v>141</v>
      </c>
      <c r="AE153" s="44" t="s">
        <v>140</v>
      </c>
      <c r="AF153" s="44" t="s">
        <v>600</v>
      </c>
      <c r="AG153" s="32" t="s">
        <v>599</v>
      </c>
      <c r="AH153" s="32"/>
      <c r="AI153" s="32" t="s">
        <v>62</v>
      </c>
      <c r="AJ153" s="46" t="str">
        <f t="shared" si="21"/>
        <v>(FUT Simulator)</v>
      </c>
      <c r="AK153" s="46"/>
      <c r="AL153" s="46"/>
      <c r="AM153" s="46">
        <v>3</v>
      </c>
      <c r="AN153" s="46"/>
      <c r="AO153" s="46"/>
      <c r="AP153" s="46"/>
      <c r="AQ153" s="47" t="e">
        <f ca="1">IF(AND([1]!Email_TaskV2[[#This Row],[Status]]="ON PROGRESS"),TODAY()-[1]!Email_TaskV2[[#This Row],[Tanggal nodin RFS/RFI]],0)</f>
        <v>#REF!</v>
      </c>
      <c r="AR153" s="47" t="e">
        <f ca="1">IF(AND([1]!Email_TaskV2[[#This Row],[Status]]="ON PROGRESS"),IF(TODAY()-[1]!Email_TaskV2[[#This Row],[Start FUT]]&gt;100,"Testing not started yet",TODAY()-[1]!Email_TaskV2[[#This Row],[Start FUT]]),0)</f>
        <v>#REF!</v>
      </c>
      <c r="AS153" s="47" t="e">
        <f>IF([1]!Email_TaskV2[[#This Row],[Aging_Start_Testing]]="Testing not started yet","Testing not started yet",[1]!Email_TaskV2[[#This Row],[Aging]]-[1]!Email_TaskV2[[#This Row],[Aging_Start_Testing]])</f>
        <v>#REF!</v>
      </c>
      <c r="AT153" s="47" t="e">
        <f ca="1">IF(AND([1]!Email_TaskV2[[#This Row],[Status]]="ON PROGRESS",[1]!Email_TaskV2[[#This Row],[Type]]="RFI"),TODAY()-[1]!Email_TaskV2[[#This Row],[Tanggal nodin RFS/RFI]],0)</f>
        <v>#REF!</v>
      </c>
      <c r="AU153" s="47" t="e">
        <f>IF([1]!Email_TaskV2[[#This Row],[Aging]]&gt;7,"Warning","")</f>
        <v>#REF!</v>
      </c>
      <c r="AV153" s="48"/>
      <c r="AW153" s="48"/>
      <c r="AX153" s="48"/>
      <c r="AY153" s="48" t="e">
        <f>IF(AND([1]!Email_TaskV2[[#This Row],[Status]]="ON PROGRESS",[1]!Email_TaskV2[[#This Row],[Type]]="RFS"),"YES","")</f>
        <v>#REF!</v>
      </c>
      <c r="AZ153" s="16" t="e">
        <f>IF(AND([1]!Email_TaskV2[[#This Row],[Status]]="ON PROGRESS",[1]!Email_TaskV2[[#This Row],[Type]]="RFI"),"YES","")</f>
        <v>#REF!</v>
      </c>
      <c r="BA153" s="48" t="e">
        <f>IF([1]!Email_TaskV2[[#This Row],[Nomor Nodin RFS/RFI]]="","",DAY([1]!Email_TaskV2[[#This Row],[Tanggal nodin RFS/RFI]]))</f>
        <v>#REF!</v>
      </c>
      <c r="BB153" s="54" t="e">
        <f>IF([1]!Email_TaskV2[[#This Row],[Nomor Nodin RFS/RFI]]="","",TEXT([1]!Email_TaskV2[[#This Row],[Tanggal nodin RFS/RFI]],"MMM"))</f>
        <v>#REF!</v>
      </c>
      <c r="BC153" s="49" t="e">
        <f>IF([1]!Email_TaskV2[[#This Row],[Nodin BO]]="","No","Yes")</f>
        <v>#REF!</v>
      </c>
      <c r="BD153" s="50" t="e">
        <f>YEAR([1]!Email_TaskV2[[#This Row],[Tanggal nodin RFS/RFI]])</f>
        <v>#REF!</v>
      </c>
      <c r="BE153" s="56" t="e">
        <f>IF([1]!Email_TaskV2[[#This Row],[Month]]="",13,MONTH([1]!Email_TaskV2[[#This Row],[Tanggal nodin RFS/RFI]]))</f>
        <v>#REF!</v>
      </c>
    </row>
    <row r="154" spans="1:57" ht="15" customHeight="1" x14ac:dyDescent="0.3">
      <c r="A154" s="51">
        <v>153</v>
      </c>
      <c r="B154" s="32" t="s">
        <v>1036</v>
      </c>
      <c r="C154" s="34">
        <v>44966</v>
      </c>
      <c r="D154" s="52" t="s">
        <v>1037</v>
      </c>
      <c r="E154" s="32" t="s">
        <v>55</v>
      </c>
      <c r="F154" s="32" t="s">
        <v>78</v>
      </c>
      <c r="G154" s="35">
        <v>44970</v>
      </c>
      <c r="H154" s="35">
        <v>44970</v>
      </c>
      <c r="I154" s="32" t="s">
        <v>1038</v>
      </c>
      <c r="J154" s="35">
        <v>44970</v>
      </c>
      <c r="K154" s="37" t="s">
        <v>1039</v>
      </c>
      <c r="L154" s="39">
        <f t="shared" si="22"/>
        <v>4</v>
      </c>
      <c r="M154" s="39">
        <f t="shared" si="23"/>
        <v>0</v>
      </c>
      <c r="N154" s="40" t="s">
        <v>114</v>
      </c>
      <c r="O154" s="40" t="s">
        <v>115</v>
      </c>
      <c r="P154" s="40" t="e">
        <f>VLOOKUP([1]!Email_TaskV2[[#This Row],[PIC Dev]],[1]Organization!C:D,2,FALSE)</f>
        <v>#REF!</v>
      </c>
      <c r="Q154" s="40"/>
      <c r="R154" s="32">
        <v>32</v>
      </c>
      <c r="S154" s="32" t="s">
        <v>75</v>
      </c>
      <c r="T154" s="32" t="s">
        <v>1040</v>
      </c>
      <c r="U154" s="32" t="s">
        <v>1041</v>
      </c>
      <c r="V154" s="41">
        <v>44953</v>
      </c>
      <c r="W154" s="32" t="s">
        <v>166</v>
      </c>
      <c r="X154" s="32" t="s">
        <v>234</v>
      </c>
      <c r="Y154" s="32" t="s">
        <v>235</v>
      </c>
      <c r="Z154" s="32" t="s">
        <v>58</v>
      </c>
      <c r="AA154" s="32" t="s">
        <v>59</v>
      </c>
      <c r="AB154" s="32" t="s">
        <v>126</v>
      </c>
      <c r="AC154" s="32" t="s">
        <v>61</v>
      </c>
      <c r="AD154" s="53" t="s">
        <v>132</v>
      </c>
      <c r="AE154" s="44"/>
      <c r="AF154" s="44"/>
      <c r="AG154" s="32"/>
      <c r="AH154" s="32"/>
      <c r="AI154" s="32" t="s">
        <v>64</v>
      </c>
      <c r="AJ154" s="46" t="str">
        <f t="shared" si="21"/>
        <v/>
      </c>
      <c r="AK154" s="46"/>
      <c r="AL154" s="46"/>
      <c r="AM154" s="46"/>
      <c r="AN154" s="46"/>
      <c r="AO154" s="46"/>
      <c r="AP154" s="46"/>
      <c r="AQ154" s="47" t="e">
        <f ca="1">IF(AND([1]!Email_TaskV2[[#This Row],[Status]]="ON PROGRESS"),TODAY()-[1]!Email_TaskV2[[#This Row],[Tanggal nodin RFS/RFI]],0)</f>
        <v>#REF!</v>
      </c>
      <c r="AR154" s="47" t="e">
        <f ca="1">IF(AND([1]!Email_TaskV2[[#This Row],[Status]]="ON PROGRESS"),IF(TODAY()-[1]!Email_TaskV2[[#This Row],[Start FUT]]&gt;100,"Testing not started yet",TODAY()-[1]!Email_TaskV2[[#This Row],[Start FUT]]),0)</f>
        <v>#REF!</v>
      </c>
      <c r="AS154" s="47" t="e">
        <f>IF([1]!Email_TaskV2[[#This Row],[Aging_Start_Testing]]="Testing not started yet","Testing not started yet",[1]!Email_TaskV2[[#This Row],[Aging]]-[1]!Email_TaskV2[[#This Row],[Aging_Start_Testing]])</f>
        <v>#REF!</v>
      </c>
      <c r="AT154" s="47" t="e">
        <f ca="1">IF(AND([1]!Email_TaskV2[[#This Row],[Status]]="ON PROGRESS",[1]!Email_TaskV2[[#This Row],[Type]]="RFI"),TODAY()-[1]!Email_TaskV2[[#This Row],[Tanggal nodin RFS/RFI]],0)</f>
        <v>#REF!</v>
      </c>
      <c r="AU154" s="47" t="e">
        <f>IF([1]!Email_TaskV2[[#This Row],[Aging]]&gt;7,"Warning","")</f>
        <v>#REF!</v>
      </c>
      <c r="AV154" s="48"/>
      <c r="AW154" s="48"/>
      <c r="AX154" s="48"/>
      <c r="AY154" s="48" t="e">
        <f>IF(AND([1]!Email_TaskV2[[#This Row],[Status]]="ON PROGRESS",[1]!Email_TaskV2[[#This Row],[Type]]="RFS"),"YES","")</f>
        <v>#REF!</v>
      </c>
      <c r="AZ154" s="16" t="e">
        <f>IF(AND([1]!Email_TaskV2[[#This Row],[Status]]="ON PROGRESS",[1]!Email_TaskV2[[#This Row],[Type]]="RFI"),"YES","")</f>
        <v>#REF!</v>
      </c>
      <c r="BA154" s="48" t="e">
        <f>IF([1]!Email_TaskV2[[#This Row],[Nomor Nodin RFS/RFI]]="","",DAY([1]!Email_TaskV2[[#This Row],[Tanggal nodin RFS/RFI]]))</f>
        <v>#REF!</v>
      </c>
      <c r="BB154" s="54" t="e">
        <f>IF([1]!Email_TaskV2[[#This Row],[Nomor Nodin RFS/RFI]]="","",TEXT([1]!Email_TaskV2[[#This Row],[Tanggal nodin RFS/RFI]],"MMM"))</f>
        <v>#REF!</v>
      </c>
      <c r="BC154" s="49" t="e">
        <f>IF([1]!Email_TaskV2[[#This Row],[Nodin BO]]="","No","Yes")</f>
        <v>#REF!</v>
      </c>
      <c r="BD154" s="50" t="e">
        <f>YEAR([1]!Email_TaskV2[[#This Row],[Tanggal nodin RFS/RFI]])</f>
        <v>#REF!</v>
      </c>
      <c r="BE154" s="56" t="e">
        <f>IF([1]!Email_TaskV2[[#This Row],[Month]]="",13,MONTH([1]!Email_TaskV2[[#This Row],[Tanggal nodin RFS/RFI]]))</f>
        <v>#REF!</v>
      </c>
    </row>
    <row r="155" spans="1:57" ht="15" customHeight="1" x14ac:dyDescent="0.3">
      <c r="A155" s="51">
        <v>154</v>
      </c>
      <c r="B155" s="32" t="s">
        <v>1042</v>
      </c>
      <c r="C155" s="34">
        <v>44966</v>
      </c>
      <c r="D155" s="52" t="s">
        <v>1043</v>
      </c>
      <c r="E155" s="32" t="s">
        <v>55</v>
      </c>
      <c r="F155" s="32" t="s">
        <v>92</v>
      </c>
      <c r="G155" s="35">
        <v>44974</v>
      </c>
      <c r="H155" s="35">
        <v>44978</v>
      </c>
      <c r="I155" s="32" t="s">
        <v>1157</v>
      </c>
      <c r="J155" s="35">
        <v>44978</v>
      </c>
      <c r="K155" s="37" t="s">
        <v>1158</v>
      </c>
      <c r="L155" s="39">
        <f t="shared" si="22"/>
        <v>12</v>
      </c>
      <c r="M155" s="39">
        <f t="shared" si="23"/>
        <v>4</v>
      </c>
      <c r="N155" s="40" t="s">
        <v>127</v>
      </c>
      <c r="O155" s="40" t="s">
        <v>56</v>
      </c>
      <c r="P155" s="40" t="e">
        <f>VLOOKUP([1]!Email_TaskV2[[#This Row],[PIC Dev]],[1]Organization!C:D,2,FALSE)</f>
        <v>#REF!</v>
      </c>
      <c r="Q155" s="40"/>
      <c r="R155" s="32">
        <v>50</v>
      </c>
      <c r="S155" s="32" t="s">
        <v>75</v>
      </c>
      <c r="T155" s="32" t="s">
        <v>1044</v>
      </c>
      <c r="U155" s="37" t="s">
        <v>1045</v>
      </c>
      <c r="V155" s="41">
        <v>44966</v>
      </c>
      <c r="W155" s="32" t="s">
        <v>165</v>
      </c>
      <c r="X155" s="32" t="s">
        <v>1046</v>
      </c>
      <c r="Y155" s="32" t="s">
        <v>1047</v>
      </c>
      <c r="Z155" s="32" t="s">
        <v>58</v>
      </c>
      <c r="AA155" s="32" t="s">
        <v>59</v>
      </c>
      <c r="AB155" s="32" t="s">
        <v>60</v>
      </c>
      <c r="AC155" s="32" t="s">
        <v>61</v>
      </c>
      <c r="AD155" s="53" t="s">
        <v>77</v>
      </c>
      <c r="AE155" s="44"/>
      <c r="AF155" s="44"/>
      <c r="AG155" s="32"/>
      <c r="AH155" s="32"/>
      <c r="AI155" s="32" t="s">
        <v>62</v>
      </c>
      <c r="AJ155" s="46" t="str">
        <f t="shared" si="21"/>
        <v>(FUT Simulator)</v>
      </c>
      <c r="AK155" s="46"/>
      <c r="AL155" s="46"/>
      <c r="AM155" s="46">
        <v>3</v>
      </c>
      <c r="AN155" s="46"/>
      <c r="AO155" s="46"/>
      <c r="AP155" s="46"/>
      <c r="AQ155" s="47" t="e">
        <f ca="1">IF(AND([1]!Email_TaskV2[[#This Row],[Status]]="ON PROGRESS"),TODAY()-[1]!Email_TaskV2[[#This Row],[Tanggal nodin RFS/RFI]],0)</f>
        <v>#REF!</v>
      </c>
      <c r="AR155" s="47" t="e">
        <f ca="1">IF(AND([1]!Email_TaskV2[[#This Row],[Status]]="ON PROGRESS"),IF(TODAY()-[1]!Email_TaskV2[[#This Row],[Start FUT]]&gt;100,"Testing not started yet",TODAY()-[1]!Email_TaskV2[[#This Row],[Start FUT]]),0)</f>
        <v>#REF!</v>
      </c>
      <c r="AS155" s="47" t="e">
        <f>IF([1]!Email_TaskV2[[#This Row],[Aging_Start_Testing]]="Testing not started yet","Testing not started yet",[1]!Email_TaskV2[[#This Row],[Aging]]-[1]!Email_TaskV2[[#This Row],[Aging_Start_Testing]])</f>
        <v>#REF!</v>
      </c>
      <c r="AT155" s="47" t="e">
        <f ca="1">IF(AND([1]!Email_TaskV2[[#This Row],[Status]]="ON PROGRESS",[1]!Email_TaskV2[[#This Row],[Type]]="RFI"),TODAY()-[1]!Email_TaskV2[[#This Row],[Tanggal nodin RFS/RFI]],0)</f>
        <v>#REF!</v>
      </c>
      <c r="AU155" s="47" t="e">
        <f>IF([1]!Email_TaskV2[[#This Row],[Aging]]&gt;7,"Warning","")</f>
        <v>#REF!</v>
      </c>
      <c r="AV155" s="48"/>
      <c r="AW155" s="48"/>
      <c r="AX155" s="48"/>
      <c r="AY155" s="48" t="e">
        <f>IF(AND([1]!Email_TaskV2[[#This Row],[Status]]="ON PROGRESS",[1]!Email_TaskV2[[#This Row],[Type]]="RFS"),"YES","")</f>
        <v>#REF!</v>
      </c>
      <c r="AZ155" s="127" t="e">
        <f>IF(AND([1]!Email_TaskV2[[#This Row],[Status]]="ON PROGRESS",[1]!Email_TaskV2[[#This Row],[Type]]="RFI"),"YES","")</f>
        <v>#REF!</v>
      </c>
      <c r="BA155" s="48" t="e">
        <f>IF([1]!Email_TaskV2[[#This Row],[Nomor Nodin RFS/RFI]]="","",DAY([1]!Email_TaskV2[[#This Row],[Tanggal nodin RFS/RFI]]))</f>
        <v>#REF!</v>
      </c>
      <c r="BB155" s="54" t="e">
        <f>IF([1]!Email_TaskV2[[#This Row],[Nomor Nodin RFS/RFI]]="","",TEXT([1]!Email_TaskV2[[#This Row],[Tanggal nodin RFS/RFI]],"MMM"))</f>
        <v>#REF!</v>
      </c>
      <c r="BC155" s="49" t="e">
        <f>IF([1]!Email_TaskV2[[#This Row],[Nodin BO]]="","No","Yes")</f>
        <v>#REF!</v>
      </c>
      <c r="BD155" s="50" t="e">
        <f>YEAR([1]!Email_TaskV2[[#This Row],[Tanggal nodin RFS/RFI]])</f>
        <v>#REF!</v>
      </c>
      <c r="BE155" s="56" t="e">
        <f>IF([1]!Email_TaskV2[[#This Row],[Month]]="",13,MONTH([1]!Email_TaskV2[[#This Row],[Tanggal nodin RFS/RFI]]))</f>
        <v>#REF!</v>
      </c>
    </row>
    <row r="156" spans="1:57" ht="15" customHeight="1" x14ac:dyDescent="0.3">
      <c r="A156" s="51">
        <v>155</v>
      </c>
      <c r="B156" s="32" t="s">
        <v>1048</v>
      </c>
      <c r="C156" s="34">
        <v>44966</v>
      </c>
      <c r="D156" s="52" t="s">
        <v>1049</v>
      </c>
      <c r="E156" s="32" t="s">
        <v>55</v>
      </c>
      <c r="F156" s="32" t="s">
        <v>90</v>
      </c>
      <c r="G156" s="35">
        <v>44967</v>
      </c>
      <c r="H156" s="35">
        <v>44980</v>
      </c>
      <c r="I156" s="37" t="s">
        <v>1159</v>
      </c>
      <c r="J156" s="35">
        <v>44980</v>
      </c>
      <c r="K156" s="37" t="s">
        <v>1160</v>
      </c>
      <c r="L156" s="39">
        <f t="shared" si="22"/>
        <v>14</v>
      </c>
      <c r="M156" s="39">
        <f t="shared" si="23"/>
        <v>13</v>
      </c>
      <c r="N156" s="40" t="s">
        <v>136</v>
      </c>
      <c r="O156" s="40" t="s">
        <v>137</v>
      </c>
      <c r="P156" s="40" t="e">
        <f>VLOOKUP([1]!Email_TaskV2[[#This Row],[PIC Dev]],[1]Organization!C:D,2,FALSE)</f>
        <v>#REF!</v>
      </c>
      <c r="Q156" s="52" t="s">
        <v>1161</v>
      </c>
      <c r="R156" s="32">
        <v>184</v>
      </c>
      <c r="S156" s="32" t="s">
        <v>57</v>
      </c>
      <c r="T156" s="32" t="s">
        <v>1050</v>
      </c>
      <c r="U156" s="32" t="s">
        <v>1051</v>
      </c>
      <c r="V156" s="41">
        <v>44958</v>
      </c>
      <c r="W156" s="32" t="s">
        <v>166</v>
      </c>
      <c r="X156" s="32" t="s">
        <v>182</v>
      </c>
      <c r="Y156" s="32" t="s">
        <v>183</v>
      </c>
      <c r="Z156" s="32" t="s">
        <v>58</v>
      </c>
      <c r="AA156" s="32" t="s">
        <v>59</v>
      </c>
      <c r="AB156" s="32" t="s">
        <v>60</v>
      </c>
      <c r="AC156" s="32" t="s">
        <v>71</v>
      </c>
      <c r="AD156" s="53" t="s">
        <v>85</v>
      </c>
      <c r="AE156" s="44" t="s">
        <v>72</v>
      </c>
      <c r="AF156" s="44"/>
      <c r="AG156" s="32"/>
      <c r="AH156" s="32"/>
      <c r="AI156" s="32" t="s">
        <v>62</v>
      </c>
      <c r="AJ156" s="46" t="str">
        <f t="shared" si="21"/>
        <v>(FUT Simulator)</v>
      </c>
      <c r="AK156" s="46"/>
      <c r="AL156" s="46"/>
      <c r="AM156" s="46">
        <v>3</v>
      </c>
      <c r="AN156" s="46"/>
      <c r="AO156" s="46"/>
      <c r="AP156" s="46"/>
      <c r="AQ156" s="47" t="e">
        <f ca="1">IF(AND([1]!Email_TaskV2[[#This Row],[Status]]="ON PROGRESS"),TODAY()-[1]!Email_TaskV2[[#This Row],[Tanggal nodin RFS/RFI]],0)</f>
        <v>#REF!</v>
      </c>
      <c r="AR156" s="47" t="e">
        <f ca="1">IF(AND([1]!Email_TaskV2[[#This Row],[Status]]="ON PROGRESS"),IF(TODAY()-[1]!Email_TaskV2[[#This Row],[Start FUT]]&gt;100,"Testing not started yet",TODAY()-[1]!Email_TaskV2[[#This Row],[Start FUT]]),0)</f>
        <v>#REF!</v>
      </c>
      <c r="AS156" s="47" t="e">
        <f>IF([1]!Email_TaskV2[[#This Row],[Aging_Start_Testing]]="Testing not started yet","Testing not started yet",[1]!Email_TaskV2[[#This Row],[Aging]]-[1]!Email_TaskV2[[#This Row],[Aging_Start_Testing]])</f>
        <v>#REF!</v>
      </c>
      <c r="AT156" s="47" t="e">
        <f ca="1">IF(AND([1]!Email_TaskV2[[#This Row],[Status]]="ON PROGRESS",[1]!Email_TaskV2[[#This Row],[Type]]="RFI"),TODAY()-[1]!Email_TaskV2[[#This Row],[Tanggal nodin RFS/RFI]],0)</f>
        <v>#REF!</v>
      </c>
      <c r="AU156" s="47" t="e">
        <f>IF([1]!Email_TaskV2[[#This Row],[Aging]]&gt;7,"Warning","")</f>
        <v>#REF!</v>
      </c>
      <c r="AV156" s="48"/>
      <c r="AW156" s="48"/>
      <c r="AX156" s="48"/>
      <c r="AY156" s="48" t="e">
        <f>IF(AND([1]!Email_TaskV2[[#This Row],[Status]]="ON PROGRESS",[1]!Email_TaskV2[[#This Row],[Type]]="RFS"),"YES","")</f>
        <v>#REF!</v>
      </c>
      <c r="AZ156" s="16" t="e">
        <f>IF(AND([1]!Email_TaskV2[[#This Row],[Status]]="ON PROGRESS",[1]!Email_TaskV2[[#This Row],[Type]]="RFI"),"YES","")</f>
        <v>#REF!</v>
      </c>
      <c r="BA156" s="48" t="e">
        <f>IF([1]!Email_TaskV2[[#This Row],[Nomor Nodin RFS/RFI]]="","",DAY([1]!Email_TaskV2[[#This Row],[Tanggal nodin RFS/RFI]]))</f>
        <v>#REF!</v>
      </c>
      <c r="BB156" s="54" t="e">
        <f>IF([1]!Email_TaskV2[[#This Row],[Nomor Nodin RFS/RFI]]="","",TEXT([1]!Email_TaskV2[[#This Row],[Tanggal nodin RFS/RFI]],"MMM"))</f>
        <v>#REF!</v>
      </c>
      <c r="BC156" s="49" t="e">
        <f>IF([1]!Email_TaskV2[[#This Row],[Nodin BO]]="","No","Yes")</f>
        <v>#REF!</v>
      </c>
      <c r="BD156" s="50" t="e">
        <f>YEAR([1]!Email_TaskV2[[#This Row],[Tanggal nodin RFS/RFI]])</f>
        <v>#REF!</v>
      </c>
      <c r="BE156" s="56" t="e">
        <f>IF([1]!Email_TaskV2[[#This Row],[Month]]="",13,MONTH([1]!Email_TaskV2[[#This Row],[Tanggal nodin RFS/RFI]]))</f>
        <v>#REF!</v>
      </c>
    </row>
    <row r="157" spans="1:57" ht="15" customHeight="1" x14ac:dyDescent="0.3">
      <c r="A157" s="51">
        <v>156</v>
      </c>
      <c r="B157" s="32" t="s">
        <v>1052</v>
      </c>
      <c r="C157" s="34">
        <v>44967</v>
      </c>
      <c r="D157" s="52" t="s">
        <v>1053</v>
      </c>
      <c r="E157" s="32" t="s">
        <v>55</v>
      </c>
      <c r="F157" s="32" t="s">
        <v>90</v>
      </c>
      <c r="G157" s="35">
        <v>44980</v>
      </c>
      <c r="H157" s="35">
        <v>44984</v>
      </c>
      <c r="I157" s="32" t="s">
        <v>1162</v>
      </c>
      <c r="J157" s="35">
        <v>44984</v>
      </c>
      <c r="K157" s="37" t="s">
        <v>1163</v>
      </c>
      <c r="L157" s="39">
        <f t="shared" si="22"/>
        <v>17</v>
      </c>
      <c r="M157" s="39">
        <f t="shared" si="23"/>
        <v>4</v>
      </c>
      <c r="N157" s="40" t="s">
        <v>111</v>
      </c>
      <c r="O157" s="40" t="s">
        <v>112</v>
      </c>
      <c r="P157" s="40" t="e">
        <f>VLOOKUP([1]!Email_TaskV2[[#This Row],[PIC Dev]],[1]Organization!C:D,2,FALSE)</f>
        <v>#REF!</v>
      </c>
      <c r="Q157" s="52" t="s">
        <v>1164</v>
      </c>
      <c r="R157" s="32">
        <v>150</v>
      </c>
      <c r="S157" s="32" t="s">
        <v>57</v>
      </c>
      <c r="T157" s="32" t="s">
        <v>1054</v>
      </c>
      <c r="U157" s="37" t="s">
        <v>1055</v>
      </c>
      <c r="V157" s="41">
        <v>44911</v>
      </c>
      <c r="W157" s="32" t="s">
        <v>113</v>
      </c>
      <c r="X157" s="32" t="s">
        <v>163</v>
      </c>
      <c r="Y157" s="32" t="s">
        <v>164</v>
      </c>
      <c r="Z157" s="32" t="s">
        <v>58</v>
      </c>
      <c r="AA157" s="32" t="s">
        <v>59</v>
      </c>
      <c r="AB157" s="32" t="s">
        <v>113</v>
      </c>
      <c r="AC157" s="32" t="s">
        <v>71</v>
      </c>
      <c r="AD157" s="53" t="s">
        <v>95</v>
      </c>
      <c r="AE157" s="44" t="s">
        <v>129</v>
      </c>
      <c r="AF157" s="44"/>
      <c r="AG157" s="32"/>
      <c r="AH157" s="32"/>
      <c r="AI157" s="32" t="s">
        <v>62</v>
      </c>
      <c r="AJ157" s="46" t="str">
        <f t="shared" si="21"/>
        <v>(FUT Simulator)</v>
      </c>
      <c r="AK157" s="46"/>
      <c r="AL157" s="46"/>
      <c r="AM157" s="46">
        <v>3</v>
      </c>
      <c r="AN157" s="46"/>
      <c r="AO157" s="46"/>
      <c r="AP157" s="46"/>
      <c r="AQ157" s="47" t="e">
        <f ca="1">IF(AND([1]!Email_TaskV2[[#This Row],[Status]]="ON PROGRESS"),TODAY()-[1]!Email_TaskV2[[#This Row],[Tanggal nodin RFS/RFI]],0)</f>
        <v>#REF!</v>
      </c>
      <c r="AR157" s="47" t="e">
        <f ca="1">IF(AND([1]!Email_TaskV2[[#This Row],[Status]]="ON PROGRESS"),IF(TODAY()-[1]!Email_TaskV2[[#This Row],[Start FUT]]&gt;100,"Testing not started yet",TODAY()-[1]!Email_TaskV2[[#This Row],[Start FUT]]),0)</f>
        <v>#REF!</v>
      </c>
      <c r="AS157" s="47" t="e">
        <f>IF([1]!Email_TaskV2[[#This Row],[Aging_Start_Testing]]="Testing not started yet","Testing not started yet",[1]!Email_TaskV2[[#This Row],[Aging]]-[1]!Email_TaskV2[[#This Row],[Aging_Start_Testing]])</f>
        <v>#REF!</v>
      </c>
      <c r="AT157" s="47" t="e">
        <f ca="1">IF(AND([1]!Email_TaskV2[[#This Row],[Status]]="ON PROGRESS",[1]!Email_TaskV2[[#This Row],[Type]]="RFI"),TODAY()-[1]!Email_TaskV2[[#This Row],[Tanggal nodin RFS/RFI]],0)</f>
        <v>#REF!</v>
      </c>
      <c r="AU157" s="47" t="e">
        <f>IF([1]!Email_TaskV2[[#This Row],[Aging]]&gt;7,"Warning","")</f>
        <v>#REF!</v>
      </c>
      <c r="AV157" s="48"/>
      <c r="AW157" s="48"/>
      <c r="AX157" s="48"/>
      <c r="AY157" s="48" t="e">
        <f>IF(AND([1]!Email_TaskV2[[#This Row],[Status]]="ON PROGRESS",[1]!Email_TaskV2[[#This Row],[Type]]="RFS"),"YES","")</f>
        <v>#REF!</v>
      </c>
      <c r="AZ157" s="127" t="e">
        <f>IF(AND([1]!Email_TaskV2[[#This Row],[Status]]="ON PROGRESS",[1]!Email_TaskV2[[#This Row],[Type]]="RFI"),"YES","")</f>
        <v>#REF!</v>
      </c>
      <c r="BA157" s="48" t="e">
        <f>IF([1]!Email_TaskV2[[#This Row],[Nomor Nodin RFS/RFI]]="","",DAY([1]!Email_TaskV2[[#This Row],[Tanggal nodin RFS/RFI]]))</f>
        <v>#REF!</v>
      </c>
      <c r="BB157" s="54" t="e">
        <f>IF([1]!Email_TaskV2[[#This Row],[Nomor Nodin RFS/RFI]]="","",TEXT([1]!Email_TaskV2[[#This Row],[Tanggal nodin RFS/RFI]],"MMM"))</f>
        <v>#REF!</v>
      </c>
      <c r="BC157" s="49" t="e">
        <f>IF([1]!Email_TaskV2[[#This Row],[Nodin BO]]="","No","Yes")</f>
        <v>#REF!</v>
      </c>
      <c r="BD157" s="50" t="e">
        <f>YEAR([1]!Email_TaskV2[[#This Row],[Tanggal nodin RFS/RFI]])</f>
        <v>#REF!</v>
      </c>
      <c r="BE157" s="56" t="e">
        <f>IF([1]!Email_TaskV2[[#This Row],[Month]]="",13,MONTH([1]!Email_TaskV2[[#This Row],[Tanggal nodin RFS/RFI]]))</f>
        <v>#REF!</v>
      </c>
    </row>
    <row r="158" spans="1:57" ht="15" customHeight="1" x14ac:dyDescent="0.3">
      <c r="A158" s="51">
        <v>157</v>
      </c>
      <c r="B158" s="32" t="s">
        <v>1056</v>
      </c>
      <c r="C158" s="34">
        <v>44966</v>
      </c>
      <c r="D158" s="40" t="s">
        <v>1057</v>
      </c>
      <c r="E158" s="61" t="s">
        <v>79</v>
      </c>
      <c r="F158" s="70" t="s">
        <v>121</v>
      </c>
      <c r="G158" s="35">
        <v>44967</v>
      </c>
      <c r="H158" s="35">
        <v>44991</v>
      </c>
      <c r="I158" s="32"/>
      <c r="J158" s="35"/>
      <c r="K158" s="32"/>
      <c r="L158" s="44"/>
      <c r="M158" s="40"/>
      <c r="N158" s="40" t="s">
        <v>133</v>
      </c>
      <c r="O158" s="40" t="s">
        <v>134</v>
      </c>
      <c r="P158" s="40" t="e">
        <f>VLOOKUP([1]!Email_TaskV2[[#This Row],[PIC Dev]],[1]Organization!C:D,2,FALSE)</f>
        <v>#REF!</v>
      </c>
      <c r="Q158" s="40" t="s">
        <v>399</v>
      </c>
      <c r="R158" s="32"/>
      <c r="S158" s="32" t="s">
        <v>57</v>
      </c>
      <c r="T158" s="32"/>
      <c r="U158" s="32"/>
      <c r="V158" s="32"/>
      <c r="W158" s="32" t="s">
        <v>120</v>
      </c>
      <c r="X158" s="32"/>
      <c r="Y158" s="32"/>
      <c r="Z158" s="32" t="s">
        <v>58</v>
      </c>
      <c r="AA158" s="32" t="s">
        <v>59</v>
      </c>
      <c r="AB158" s="32" t="s">
        <v>120</v>
      </c>
      <c r="AC158" s="32" t="s">
        <v>71</v>
      </c>
      <c r="AD158" s="53" t="s">
        <v>85</v>
      </c>
      <c r="AE158" s="44" t="s">
        <v>72</v>
      </c>
      <c r="AF158" s="44"/>
      <c r="AG158" s="32"/>
      <c r="AH158" s="32"/>
      <c r="AI158" s="61" t="s">
        <v>62</v>
      </c>
      <c r="AJ158" s="126" t="str">
        <f t="shared" si="21"/>
        <v>(FUT Simulator)</v>
      </c>
      <c r="AK158" s="46"/>
      <c r="AL158" s="46"/>
      <c r="AM158" s="46">
        <v>3</v>
      </c>
      <c r="AN158" s="46"/>
      <c r="AO158" s="46"/>
      <c r="AP158" s="46"/>
      <c r="AQ158" s="47" t="e">
        <f ca="1">IF(AND([1]!Email_TaskV2[[#This Row],[Status]]="ON PROGRESS"),TODAY()-[1]!Email_TaskV2[[#This Row],[Tanggal nodin RFS/RFI]],0)</f>
        <v>#REF!</v>
      </c>
      <c r="AR158" s="47" t="e">
        <f ca="1">IF(AND([1]!Email_TaskV2[[#This Row],[Status]]="ON PROGRESS"),IF(TODAY()-[1]!Email_TaskV2[[#This Row],[Start FUT]]&gt;100,"Testing not started yet",TODAY()-[1]!Email_TaskV2[[#This Row],[Start FUT]]),0)</f>
        <v>#REF!</v>
      </c>
      <c r="AS158" s="47" t="e">
        <f>IF([1]!Email_TaskV2[[#This Row],[Aging_Start_Testing]]="Testing not started yet","Testing not started yet",[1]!Email_TaskV2[[#This Row],[Aging]]-[1]!Email_TaskV2[[#This Row],[Aging_Start_Testing]])</f>
        <v>#REF!</v>
      </c>
      <c r="AT158" s="47" t="e">
        <f ca="1">IF(AND([1]!Email_TaskV2[[#This Row],[Status]]="ON PROGRESS",[1]!Email_TaskV2[[#This Row],[Type]]="RFI"),TODAY()-[1]!Email_TaskV2[[#This Row],[Tanggal nodin RFS/RFI]],0)</f>
        <v>#REF!</v>
      </c>
      <c r="AU158" s="47" t="e">
        <f>IF([1]!Email_TaskV2[[#This Row],[Aging]]&gt;7,"Warning","")</f>
        <v>#REF!</v>
      </c>
      <c r="AV158" s="48"/>
      <c r="AW158" s="48"/>
      <c r="AX158" s="48"/>
      <c r="AY158" s="16" t="e">
        <f>IF(AND([1]!Email_TaskV2[[#This Row],[Status]]="ON PROGRESS",[1]!Email_TaskV2[[#This Row],[Type]]="RFS"),"YES","")</f>
        <v>#REF!</v>
      </c>
      <c r="AZ158" s="16" t="e">
        <f>IF(AND([1]!Email_TaskV2[[#This Row],[Status]]="ON PROGRESS",[1]!Email_TaskV2[[#This Row],[Type]]="RFI"),"YES","")</f>
        <v>#REF!</v>
      </c>
      <c r="BA158" s="16" t="e">
        <f>IF([1]!Email_TaskV2[[#This Row],[Nomor Nodin RFS/RFI]]="","",DAY([1]!Email_TaskV2[[#This Row],[Tanggal nodin RFS/RFI]]))</f>
        <v>#REF!</v>
      </c>
      <c r="BB158" s="20" t="e">
        <f>IF([1]!Email_TaskV2[[#This Row],[Nomor Nodin RFS/RFI]]="","",TEXT([1]!Email_TaskV2[[#This Row],[Tanggal nodin RFS/RFI]],"MMM"))</f>
        <v>#REF!</v>
      </c>
      <c r="BC158" s="49" t="e">
        <f>IF([1]!Email_TaskV2[[#This Row],[Nodin BO]]="","No","Yes")</f>
        <v>#REF!</v>
      </c>
      <c r="BD158" s="50" t="e">
        <f>YEAR([1]!Email_TaskV2[[#This Row],[Tanggal nodin RFS/RFI]])</f>
        <v>#REF!</v>
      </c>
      <c r="BE158" s="17" t="e">
        <f>IF([1]!Email_TaskV2[[#This Row],[Month]]="",13,MONTH([1]!Email_TaskV2[[#This Row],[Tanggal nodin RFS/RFI]]))</f>
        <v>#REF!</v>
      </c>
    </row>
    <row r="159" spans="1:57" ht="15" customHeight="1" x14ac:dyDescent="0.3">
      <c r="A159" s="51">
        <v>158</v>
      </c>
      <c r="B159" s="32" t="s">
        <v>1058</v>
      </c>
      <c r="C159" s="34">
        <v>44967</v>
      </c>
      <c r="D159" s="40" t="s">
        <v>1059</v>
      </c>
      <c r="E159" s="32" t="s">
        <v>55</v>
      </c>
      <c r="F159" s="32" t="s">
        <v>90</v>
      </c>
      <c r="G159" s="35">
        <v>44971</v>
      </c>
      <c r="H159" s="35">
        <v>44972</v>
      </c>
      <c r="I159" s="32" t="s">
        <v>1165</v>
      </c>
      <c r="J159" s="35">
        <v>44972</v>
      </c>
      <c r="K159" s="37" t="s">
        <v>1166</v>
      </c>
      <c r="L159" s="39">
        <f>H159-C159</f>
        <v>5</v>
      </c>
      <c r="M159" s="39">
        <f>J159-G159</f>
        <v>1</v>
      </c>
      <c r="N159" s="53" t="s">
        <v>99</v>
      </c>
      <c r="O159" s="40" t="s">
        <v>100</v>
      </c>
      <c r="P159" s="40" t="e">
        <f>VLOOKUP([1]!Email_TaskV2[[#This Row],[PIC Dev]],[1]Organization!C:D,2,FALSE)</f>
        <v>#REF!</v>
      </c>
      <c r="Q159" s="52" t="s">
        <v>1167</v>
      </c>
      <c r="R159" s="32">
        <v>420</v>
      </c>
      <c r="S159" s="32" t="s">
        <v>75</v>
      </c>
      <c r="T159" s="32" t="s">
        <v>1060</v>
      </c>
      <c r="U159" s="32" t="s">
        <v>1061</v>
      </c>
      <c r="V159" s="41">
        <v>44967</v>
      </c>
      <c r="W159" s="32" t="s">
        <v>166</v>
      </c>
      <c r="X159" s="32" t="s">
        <v>159</v>
      </c>
      <c r="Y159" s="32" t="s">
        <v>154</v>
      </c>
      <c r="Z159" s="32" t="s">
        <v>58</v>
      </c>
      <c r="AA159" s="32" t="s">
        <v>59</v>
      </c>
      <c r="AB159" s="32" t="s">
        <v>60</v>
      </c>
      <c r="AC159" s="43" t="s">
        <v>84</v>
      </c>
      <c r="AD159" s="53" t="s">
        <v>106</v>
      </c>
      <c r="AE159" s="44"/>
      <c r="AF159" s="44"/>
      <c r="AG159" s="32"/>
      <c r="AH159" s="32"/>
      <c r="AI159" s="32" t="s">
        <v>62</v>
      </c>
      <c r="AJ159" s="46" t="str">
        <f t="shared" si="21"/>
        <v>(FUT Simulator)</v>
      </c>
      <c r="AK159" s="46"/>
      <c r="AL159" s="46"/>
      <c r="AM159" s="46">
        <v>3</v>
      </c>
      <c r="AN159" s="46"/>
      <c r="AO159" s="46"/>
      <c r="AP159" s="46"/>
      <c r="AQ159" s="47" t="e">
        <f ca="1">IF(AND([1]!Email_TaskV2[[#This Row],[Status]]="ON PROGRESS"),TODAY()-[1]!Email_TaskV2[[#This Row],[Tanggal nodin RFS/RFI]],0)</f>
        <v>#REF!</v>
      </c>
      <c r="AR159" s="47" t="e">
        <f ca="1">IF(AND([1]!Email_TaskV2[[#This Row],[Status]]="ON PROGRESS"),IF(TODAY()-[1]!Email_TaskV2[[#This Row],[Start FUT]]&gt;100,"Testing not started yet",TODAY()-[1]!Email_TaskV2[[#This Row],[Start FUT]]),0)</f>
        <v>#REF!</v>
      </c>
      <c r="AS159" s="47" t="e">
        <f>IF([1]!Email_TaskV2[[#This Row],[Aging_Start_Testing]]="Testing not started yet","Testing not started yet",[1]!Email_TaskV2[[#This Row],[Aging]]-[1]!Email_TaskV2[[#This Row],[Aging_Start_Testing]])</f>
        <v>#REF!</v>
      </c>
      <c r="AT159" s="47" t="e">
        <f ca="1">IF(AND([1]!Email_TaskV2[[#This Row],[Status]]="ON PROGRESS",[1]!Email_TaskV2[[#This Row],[Type]]="RFI"),TODAY()-[1]!Email_TaskV2[[#This Row],[Tanggal nodin RFS/RFI]],0)</f>
        <v>#REF!</v>
      </c>
      <c r="AU159" s="47" t="e">
        <f>IF([1]!Email_TaskV2[[#This Row],[Aging]]&gt;7,"Warning","")</f>
        <v>#REF!</v>
      </c>
      <c r="AV159" s="48"/>
      <c r="AW159" s="48"/>
      <c r="AX159" s="48"/>
      <c r="AY159" s="16" t="e">
        <f>IF(AND([1]!Email_TaskV2[[#This Row],[Status]]="ON PROGRESS",[1]!Email_TaskV2[[#This Row],[Type]]="RFS"),"YES","")</f>
        <v>#REF!</v>
      </c>
      <c r="AZ159" s="16" t="e">
        <f>IF(AND([1]!Email_TaskV2[[#This Row],[Status]]="ON PROGRESS",[1]!Email_TaskV2[[#This Row],[Type]]="RFI"),"YES","")</f>
        <v>#REF!</v>
      </c>
      <c r="BA159" s="16" t="e">
        <f>IF([1]!Email_TaskV2[[#This Row],[Nomor Nodin RFS/RFI]]="","",DAY([1]!Email_TaskV2[[#This Row],[Tanggal nodin RFS/RFI]]))</f>
        <v>#REF!</v>
      </c>
      <c r="BB159" s="20" t="e">
        <f>IF([1]!Email_TaskV2[[#This Row],[Nomor Nodin RFS/RFI]]="","",TEXT([1]!Email_TaskV2[[#This Row],[Tanggal nodin RFS/RFI]],"MMM"))</f>
        <v>#REF!</v>
      </c>
      <c r="BC159" s="49" t="e">
        <f>IF([1]!Email_TaskV2[[#This Row],[Nodin BO]]="","No","Yes")</f>
        <v>#REF!</v>
      </c>
      <c r="BD159" s="50" t="e">
        <f>YEAR([1]!Email_TaskV2[[#This Row],[Tanggal nodin RFS/RFI]])</f>
        <v>#REF!</v>
      </c>
      <c r="BE159" s="17" t="e">
        <f>IF([1]!Email_TaskV2[[#This Row],[Month]]="",13,MONTH([1]!Email_TaskV2[[#This Row],[Tanggal nodin RFS/RFI]]))</f>
        <v>#REF!</v>
      </c>
    </row>
    <row r="160" spans="1:57" ht="15" customHeight="1" x14ac:dyDescent="0.3">
      <c r="A160" s="51">
        <v>159</v>
      </c>
      <c r="B160" s="32" t="s">
        <v>1062</v>
      </c>
      <c r="C160" s="34">
        <v>44967</v>
      </c>
      <c r="D160" s="52" t="s">
        <v>1063</v>
      </c>
      <c r="E160" s="32" t="s">
        <v>55</v>
      </c>
      <c r="F160" s="32" t="s">
        <v>90</v>
      </c>
      <c r="G160" s="35">
        <v>44970</v>
      </c>
      <c r="H160" s="35">
        <v>44970</v>
      </c>
      <c r="I160" s="32" t="s">
        <v>1168</v>
      </c>
      <c r="J160" s="35">
        <v>44970</v>
      </c>
      <c r="K160" s="37" t="s">
        <v>1169</v>
      </c>
      <c r="L160" s="39">
        <f>H160-C160</f>
        <v>3</v>
      </c>
      <c r="M160" s="39">
        <f>J160-G160</f>
        <v>0</v>
      </c>
      <c r="N160" s="40" t="s">
        <v>127</v>
      </c>
      <c r="O160" s="40" t="s">
        <v>56</v>
      </c>
      <c r="P160" s="40" t="e">
        <f>VLOOKUP([1]!Email_TaskV2[[#This Row],[PIC Dev]],[1]Organization!C:D,2,FALSE)</f>
        <v>#REF!</v>
      </c>
      <c r="Q160" s="52" t="s">
        <v>142</v>
      </c>
      <c r="R160" s="32">
        <v>88</v>
      </c>
      <c r="S160" s="32" t="s">
        <v>57</v>
      </c>
      <c r="T160" s="32" t="s">
        <v>1064</v>
      </c>
      <c r="U160" s="37" t="s">
        <v>1065</v>
      </c>
      <c r="V160" s="41">
        <v>44967</v>
      </c>
      <c r="W160" s="32" t="s">
        <v>165</v>
      </c>
      <c r="X160" s="32" t="s">
        <v>380</v>
      </c>
      <c r="Y160" s="32" t="s">
        <v>1097</v>
      </c>
      <c r="Z160" s="32" t="s">
        <v>58</v>
      </c>
      <c r="AA160" s="32" t="s">
        <v>59</v>
      </c>
      <c r="AB160" s="32" t="s">
        <v>60</v>
      </c>
      <c r="AC160" s="32" t="s">
        <v>61</v>
      </c>
      <c r="AD160" s="53" t="s">
        <v>141</v>
      </c>
      <c r="AE160" s="44" t="s">
        <v>140</v>
      </c>
      <c r="AF160" s="44" t="s">
        <v>600</v>
      </c>
      <c r="AG160" s="32" t="s">
        <v>599</v>
      </c>
      <c r="AH160" s="32"/>
      <c r="AI160" s="32" t="s">
        <v>62</v>
      </c>
      <c r="AJ160" s="46" t="str">
        <f t="shared" si="21"/>
        <v>(FUT Simulator)</v>
      </c>
      <c r="AK160" s="46"/>
      <c r="AL160" s="46"/>
      <c r="AM160" s="46">
        <v>3</v>
      </c>
      <c r="AN160" s="46"/>
      <c r="AO160" s="46"/>
      <c r="AP160" s="46"/>
      <c r="AQ160" s="47" t="e">
        <f ca="1">IF(AND([1]!Email_TaskV2[[#This Row],[Status]]="ON PROGRESS"),TODAY()-[1]!Email_TaskV2[[#This Row],[Tanggal nodin RFS/RFI]],0)</f>
        <v>#REF!</v>
      </c>
      <c r="AR160" s="47" t="e">
        <f ca="1">IF(AND([1]!Email_TaskV2[[#This Row],[Status]]="ON PROGRESS"),IF(TODAY()-[1]!Email_TaskV2[[#This Row],[Start FUT]]&gt;100,"Testing not started yet",TODAY()-[1]!Email_TaskV2[[#This Row],[Start FUT]]),0)</f>
        <v>#REF!</v>
      </c>
      <c r="AS160" s="47" t="e">
        <f>IF([1]!Email_TaskV2[[#This Row],[Aging_Start_Testing]]="Testing not started yet","Testing not started yet",[1]!Email_TaskV2[[#This Row],[Aging]]-[1]!Email_TaskV2[[#This Row],[Aging_Start_Testing]])</f>
        <v>#REF!</v>
      </c>
      <c r="AT160" s="47" t="e">
        <f ca="1">IF(AND([1]!Email_TaskV2[[#This Row],[Status]]="ON PROGRESS",[1]!Email_TaskV2[[#This Row],[Type]]="RFI"),TODAY()-[1]!Email_TaskV2[[#This Row],[Tanggal nodin RFS/RFI]],0)</f>
        <v>#REF!</v>
      </c>
      <c r="AU160" s="47" t="e">
        <f>IF([1]!Email_TaskV2[[#This Row],[Aging]]&gt;7,"Warning","")</f>
        <v>#REF!</v>
      </c>
      <c r="AV160" s="48"/>
      <c r="AW160" s="48"/>
      <c r="AX160" s="48"/>
      <c r="AY160" s="16" t="e">
        <f>IF(AND([1]!Email_TaskV2[[#This Row],[Status]]="ON PROGRESS",[1]!Email_TaskV2[[#This Row],[Type]]="RFS"),"YES","")</f>
        <v>#REF!</v>
      </c>
      <c r="AZ160" s="16" t="e">
        <f>IF(AND([1]!Email_TaskV2[[#This Row],[Status]]="ON PROGRESS",[1]!Email_TaskV2[[#This Row],[Type]]="RFI"),"YES","")</f>
        <v>#REF!</v>
      </c>
      <c r="BA160" s="16" t="e">
        <f>IF([1]!Email_TaskV2[[#This Row],[Nomor Nodin RFS/RFI]]="","",DAY([1]!Email_TaskV2[[#This Row],[Tanggal nodin RFS/RFI]]))</f>
        <v>#REF!</v>
      </c>
      <c r="BB160" s="20" t="e">
        <f>IF([1]!Email_TaskV2[[#This Row],[Nomor Nodin RFS/RFI]]="","",TEXT([1]!Email_TaskV2[[#This Row],[Tanggal nodin RFS/RFI]],"MMM"))</f>
        <v>#REF!</v>
      </c>
      <c r="BC160" s="49" t="e">
        <f>IF([1]!Email_TaskV2[[#This Row],[Nodin BO]]="","No","Yes")</f>
        <v>#REF!</v>
      </c>
      <c r="BD160" s="50" t="e">
        <f>YEAR([1]!Email_TaskV2[[#This Row],[Tanggal nodin RFS/RFI]])</f>
        <v>#REF!</v>
      </c>
      <c r="BE160" s="17" t="e">
        <f>IF([1]!Email_TaskV2[[#This Row],[Month]]="",13,MONTH([1]!Email_TaskV2[[#This Row],[Tanggal nodin RFS/RFI]]))</f>
        <v>#REF!</v>
      </c>
    </row>
    <row r="161" spans="1:57" ht="15" customHeight="1" x14ac:dyDescent="0.3">
      <c r="A161" s="51">
        <v>160</v>
      </c>
      <c r="B161" s="32" t="s">
        <v>1066</v>
      </c>
      <c r="C161" s="34">
        <v>44967</v>
      </c>
      <c r="D161" s="52" t="s">
        <v>1067</v>
      </c>
      <c r="E161" s="32" t="s">
        <v>55</v>
      </c>
      <c r="F161" s="32" t="s">
        <v>78</v>
      </c>
      <c r="G161" s="35">
        <v>44973</v>
      </c>
      <c r="H161" s="35">
        <v>44973</v>
      </c>
      <c r="I161" s="32" t="s">
        <v>1170</v>
      </c>
      <c r="J161" s="35">
        <v>44973</v>
      </c>
      <c r="K161" s="37" t="s">
        <v>1171</v>
      </c>
      <c r="L161" s="39">
        <f>H161-C161</f>
        <v>6</v>
      </c>
      <c r="M161" s="39">
        <f>J161-G161</f>
        <v>0</v>
      </c>
      <c r="N161" s="40" t="s">
        <v>127</v>
      </c>
      <c r="O161" s="40" t="s">
        <v>56</v>
      </c>
      <c r="P161" s="40" t="e">
        <f>VLOOKUP([1]!Email_TaskV2[[#This Row],[PIC Dev]],[1]Organization!C:D,2,FALSE)</f>
        <v>#REF!</v>
      </c>
      <c r="Q161" s="40"/>
      <c r="R161" s="32">
        <v>10</v>
      </c>
      <c r="S161" s="32" t="s">
        <v>75</v>
      </c>
      <c r="T161" s="32" t="s">
        <v>1064</v>
      </c>
      <c r="U161" s="37" t="s">
        <v>1065</v>
      </c>
      <c r="V161" s="41">
        <v>44967</v>
      </c>
      <c r="W161" s="32" t="s">
        <v>165</v>
      </c>
      <c r="X161" s="32" t="s">
        <v>380</v>
      </c>
      <c r="Y161" s="32" t="s">
        <v>1097</v>
      </c>
      <c r="Z161" s="32" t="s">
        <v>58</v>
      </c>
      <c r="AA161" s="32" t="s">
        <v>59</v>
      </c>
      <c r="AB161" s="32" t="s">
        <v>60</v>
      </c>
      <c r="AC161" s="32" t="s">
        <v>61</v>
      </c>
      <c r="AD161" s="53" t="s">
        <v>124</v>
      </c>
      <c r="AE161" s="44"/>
      <c r="AF161" s="44"/>
      <c r="AG161" s="32"/>
      <c r="AH161" s="32"/>
      <c r="AI161" s="32" t="s">
        <v>64</v>
      </c>
      <c r="AJ161" s="46" t="str">
        <f t="shared" si="21"/>
        <v/>
      </c>
      <c r="AK161" s="46"/>
      <c r="AL161" s="46"/>
      <c r="AM161" s="46"/>
      <c r="AN161" s="46"/>
      <c r="AO161" s="46"/>
      <c r="AP161" s="46"/>
      <c r="AQ161" s="47" t="e">
        <f ca="1">IF(AND([1]!Email_TaskV2[[#This Row],[Status]]="ON PROGRESS"),TODAY()-[1]!Email_TaskV2[[#This Row],[Tanggal nodin RFS/RFI]],0)</f>
        <v>#REF!</v>
      </c>
      <c r="AR161" s="47" t="e">
        <f ca="1">IF(AND([1]!Email_TaskV2[[#This Row],[Status]]="ON PROGRESS"),IF(TODAY()-[1]!Email_TaskV2[[#This Row],[Start FUT]]&gt;100,"Testing not started yet",TODAY()-[1]!Email_TaskV2[[#This Row],[Start FUT]]),0)</f>
        <v>#REF!</v>
      </c>
      <c r="AS161" s="47" t="e">
        <f>IF([1]!Email_TaskV2[[#This Row],[Aging_Start_Testing]]="Testing not started yet","Testing not started yet",[1]!Email_TaskV2[[#This Row],[Aging]]-[1]!Email_TaskV2[[#This Row],[Aging_Start_Testing]])</f>
        <v>#REF!</v>
      </c>
      <c r="AT161" s="47" t="e">
        <f ca="1">IF(AND([1]!Email_TaskV2[[#This Row],[Status]]="ON PROGRESS",[1]!Email_TaskV2[[#This Row],[Type]]="RFI"),TODAY()-[1]!Email_TaskV2[[#This Row],[Tanggal nodin RFS/RFI]],0)</f>
        <v>#REF!</v>
      </c>
      <c r="AU161" s="47" t="e">
        <f>IF([1]!Email_TaskV2[[#This Row],[Aging]]&gt;7,"Warning","")</f>
        <v>#REF!</v>
      </c>
      <c r="AV161" s="48"/>
      <c r="AW161" s="48"/>
      <c r="AX161" s="48"/>
      <c r="AY161" s="16" t="e">
        <f>IF(AND([1]!Email_TaskV2[[#This Row],[Status]]="ON PROGRESS",[1]!Email_TaskV2[[#This Row],[Type]]="RFS"),"YES","")</f>
        <v>#REF!</v>
      </c>
      <c r="AZ161" s="16" t="e">
        <f>IF(AND([1]!Email_TaskV2[[#This Row],[Status]]="ON PROGRESS",[1]!Email_TaskV2[[#This Row],[Type]]="RFI"),"YES","")</f>
        <v>#REF!</v>
      </c>
      <c r="BA161" s="16" t="e">
        <f>IF([1]!Email_TaskV2[[#This Row],[Nomor Nodin RFS/RFI]]="","",DAY([1]!Email_TaskV2[[#This Row],[Tanggal nodin RFS/RFI]]))</f>
        <v>#REF!</v>
      </c>
      <c r="BB161" s="20" t="e">
        <f>IF([1]!Email_TaskV2[[#This Row],[Nomor Nodin RFS/RFI]]="","",TEXT([1]!Email_TaskV2[[#This Row],[Tanggal nodin RFS/RFI]],"MMM"))</f>
        <v>#REF!</v>
      </c>
      <c r="BC161" s="49" t="e">
        <f>IF([1]!Email_TaskV2[[#This Row],[Nodin BO]]="","No","Yes")</f>
        <v>#REF!</v>
      </c>
      <c r="BD161" s="50" t="e">
        <f>YEAR([1]!Email_TaskV2[[#This Row],[Tanggal nodin RFS/RFI]])</f>
        <v>#REF!</v>
      </c>
      <c r="BE161" s="17" t="e">
        <f>IF([1]!Email_TaskV2[[#This Row],[Month]]="",13,MONTH([1]!Email_TaskV2[[#This Row],[Tanggal nodin RFS/RFI]]))</f>
        <v>#REF!</v>
      </c>
    </row>
    <row r="162" spans="1:57" ht="15" customHeight="1" x14ac:dyDescent="0.3">
      <c r="A162" s="51">
        <v>161</v>
      </c>
      <c r="B162" s="32" t="s">
        <v>1068</v>
      </c>
      <c r="C162" s="34">
        <v>44968</v>
      </c>
      <c r="D162" s="52" t="s">
        <v>1069</v>
      </c>
      <c r="E162" s="32" t="s">
        <v>55</v>
      </c>
      <c r="F162" s="32" t="s">
        <v>90</v>
      </c>
      <c r="G162" s="35">
        <v>44970</v>
      </c>
      <c r="H162" s="35">
        <v>44971</v>
      </c>
      <c r="I162" s="32" t="s">
        <v>1172</v>
      </c>
      <c r="J162" s="35">
        <v>44971</v>
      </c>
      <c r="K162" s="37" t="s">
        <v>1173</v>
      </c>
      <c r="L162" s="39">
        <f>H162-C162</f>
        <v>3</v>
      </c>
      <c r="M162" s="39">
        <f>J162-G162</f>
        <v>1</v>
      </c>
      <c r="N162" s="40" t="s">
        <v>111</v>
      </c>
      <c r="O162" s="40" t="s">
        <v>112</v>
      </c>
      <c r="P162" s="40" t="e">
        <f>VLOOKUP([1]!Email_TaskV2[[#This Row],[PIC Dev]],[1]Organization!C:D,2,FALSE)</f>
        <v>#REF!</v>
      </c>
      <c r="Q162" s="52" t="s">
        <v>1174</v>
      </c>
      <c r="R162" s="32">
        <v>30</v>
      </c>
      <c r="S162" s="32" t="s">
        <v>57</v>
      </c>
      <c r="T162" s="32" t="s">
        <v>1070</v>
      </c>
      <c r="U162" s="32" t="s">
        <v>1071</v>
      </c>
      <c r="V162" s="41">
        <v>44966</v>
      </c>
      <c r="W162" s="32" t="s">
        <v>113</v>
      </c>
      <c r="X162" s="32" t="s">
        <v>160</v>
      </c>
      <c r="Y162" s="32" t="s">
        <v>161</v>
      </c>
      <c r="Z162" s="32" t="s">
        <v>58</v>
      </c>
      <c r="AA162" s="32" t="s">
        <v>59</v>
      </c>
      <c r="AB162" s="32" t="s">
        <v>113</v>
      </c>
      <c r="AC162" s="32" t="s">
        <v>71</v>
      </c>
      <c r="AD162" s="53" t="s">
        <v>109</v>
      </c>
      <c r="AE162" s="44"/>
      <c r="AF162" s="44"/>
      <c r="AG162" s="32"/>
      <c r="AH162" s="32"/>
      <c r="AI162" s="32" t="s">
        <v>110</v>
      </c>
      <c r="AJ162" s="46" t="str">
        <f t="shared" si="21"/>
        <v>(FUT Simulator)</v>
      </c>
      <c r="AK162" s="46"/>
      <c r="AL162" s="46"/>
      <c r="AM162" s="46">
        <v>3</v>
      </c>
      <c r="AN162" s="46"/>
      <c r="AO162" s="46"/>
      <c r="AP162" s="46"/>
      <c r="AQ162" s="47" t="e">
        <f ca="1">IF(AND([1]!Email_TaskV2[[#This Row],[Status]]="ON PROGRESS"),TODAY()-[1]!Email_TaskV2[[#This Row],[Tanggal nodin RFS/RFI]],0)</f>
        <v>#REF!</v>
      </c>
      <c r="AR162" s="47" t="e">
        <f ca="1">IF(AND([1]!Email_TaskV2[[#This Row],[Status]]="ON PROGRESS"),IF(TODAY()-[1]!Email_TaskV2[[#This Row],[Start FUT]]&gt;100,"Testing not started yet",TODAY()-[1]!Email_TaskV2[[#This Row],[Start FUT]]),0)</f>
        <v>#REF!</v>
      </c>
      <c r="AS162" s="47" t="e">
        <f>IF([1]!Email_TaskV2[[#This Row],[Aging_Start_Testing]]="Testing not started yet","Testing not started yet",[1]!Email_TaskV2[[#This Row],[Aging]]-[1]!Email_TaskV2[[#This Row],[Aging_Start_Testing]])</f>
        <v>#REF!</v>
      </c>
      <c r="AT162" s="47" t="e">
        <f ca="1">IF(AND([1]!Email_TaskV2[[#This Row],[Status]]="ON PROGRESS",[1]!Email_TaskV2[[#This Row],[Type]]="RFI"),TODAY()-[1]!Email_TaskV2[[#This Row],[Tanggal nodin RFS/RFI]],0)</f>
        <v>#REF!</v>
      </c>
      <c r="AU162" s="47" t="e">
        <f>IF([1]!Email_TaskV2[[#This Row],[Aging]]&gt;7,"Warning","")</f>
        <v>#REF!</v>
      </c>
      <c r="AV162" s="48"/>
      <c r="AW162" s="48"/>
      <c r="AX162" s="48"/>
      <c r="AY162" s="16" t="e">
        <f>IF(AND([1]!Email_TaskV2[[#This Row],[Status]]="ON PROGRESS",[1]!Email_TaskV2[[#This Row],[Type]]="RFS"),"YES","")</f>
        <v>#REF!</v>
      </c>
      <c r="AZ162" s="16" t="e">
        <f>IF(AND([1]!Email_TaskV2[[#This Row],[Status]]="ON PROGRESS",[1]!Email_TaskV2[[#This Row],[Type]]="RFI"),"YES","")</f>
        <v>#REF!</v>
      </c>
      <c r="BA162" s="16" t="e">
        <f>IF([1]!Email_TaskV2[[#This Row],[Nomor Nodin RFS/RFI]]="","",DAY([1]!Email_TaskV2[[#This Row],[Tanggal nodin RFS/RFI]]))</f>
        <v>#REF!</v>
      </c>
      <c r="BB162" s="20" t="e">
        <f>IF([1]!Email_TaskV2[[#This Row],[Nomor Nodin RFS/RFI]]="","",TEXT([1]!Email_TaskV2[[#This Row],[Tanggal nodin RFS/RFI]],"MMM"))</f>
        <v>#REF!</v>
      </c>
      <c r="BC162" s="49" t="e">
        <f>IF([1]!Email_TaskV2[[#This Row],[Nodin BO]]="","No","Yes")</f>
        <v>#REF!</v>
      </c>
      <c r="BD162" s="50" t="e">
        <f>YEAR([1]!Email_TaskV2[[#This Row],[Tanggal nodin RFS/RFI]])</f>
        <v>#REF!</v>
      </c>
      <c r="BE162" s="17" t="e">
        <f>IF([1]!Email_TaskV2[[#This Row],[Month]]="",13,MONTH([1]!Email_TaskV2[[#This Row],[Tanggal nodin RFS/RFI]]))</f>
        <v>#REF!</v>
      </c>
    </row>
    <row r="163" spans="1:57" ht="15" customHeight="1" x14ac:dyDescent="0.3">
      <c r="A163" s="51">
        <v>162</v>
      </c>
      <c r="B163" s="32" t="s">
        <v>1072</v>
      </c>
      <c r="C163" s="34">
        <v>44970</v>
      </c>
      <c r="D163" s="79" t="s">
        <v>1073</v>
      </c>
      <c r="E163" s="23" t="s">
        <v>55</v>
      </c>
      <c r="F163" s="73" t="s">
        <v>143</v>
      </c>
      <c r="G163" s="35">
        <v>44970</v>
      </c>
      <c r="H163" s="35"/>
      <c r="I163" s="32"/>
      <c r="J163" s="35">
        <v>44971</v>
      </c>
      <c r="K163" s="32"/>
      <c r="L163" s="44"/>
      <c r="M163" s="40"/>
      <c r="N163" s="40" t="s">
        <v>498</v>
      </c>
      <c r="O163" s="40" t="s">
        <v>135</v>
      </c>
      <c r="P163" s="40" t="e">
        <f>VLOOKUP([1]!Email_TaskV2[[#This Row],[PIC Dev]],[1]Organization!C:D,2,FALSE)</f>
        <v>#REF!</v>
      </c>
      <c r="Q163" s="40"/>
      <c r="R163" s="32"/>
      <c r="S163" s="32" t="s">
        <v>57</v>
      </c>
      <c r="T163" s="32" t="s">
        <v>1074</v>
      </c>
      <c r="U163" s="37" t="s">
        <v>1075</v>
      </c>
      <c r="V163" s="41">
        <v>44964</v>
      </c>
      <c r="W163" s="32" t="s">
        <v>169</v>
      </c>
      <c r="X163" s="32" t="s">
        <v>170</v>
      </c>
      <c r="Y163" s="32" t="s">
        <v>171</v>
      </c>
      <c r="Z163" s="32" t="s">
        <v>58</v>
      </c>
      <c r="AA163" s="32" t="s">
        <v>59</v>
      </c>
      <c r="AB163" s="32" t="s">
        <v>119</v>
      </c>
      <c r="AC163" s="32" t="s">
        <v>71</v>
      </c>
      <c r="AD163" s="53" t="s">
        <v>129</v>
      </c>
      <c r="AE163" s="44" t="s">
        <v>1095</v>
      </c>
      <c r="AF163" s="44"/>
      <c r="AG163" s="32"/>
      <c r="AH163" s="32"/>
      <c r="AI163" s="32" t="s">
        <v>64</v>
      </c>
      <c r="AJ163" s="46" t="str">
        <f t="shared" si="21"/>
        <v/>
      </c>
      <c r="AK163" s="46"/>
      <c r="AL163" s="46"/>
      <c r="AM163" s="46"/>
      <c r="AN163" s="46"/>
      <c r="AO163" s="46"/>
      <c r="AP163" s="46"/>
      <c r="AQ163" s="47" t="e">
        <f ca="1">IF(AND([1]!Email_TaskV2[[#This Row],[Status]]="ON PROGRESS"),TODAY()-[1]!Email_TaskV2[[#This Row],[Tanggal nodin RFS/RFI]],0)</f>
        <v>#REF!</v>
      </c>
      <c r="AR163" s="47" t="e">
        <f ca="1">IF(AND([1]!Email_TaskV2[[#This Row],[Status]]="ON PROGRESS"),IF(TODAY()-[1]!Email_TaskV2[[#This Row],[Start FUT]]&gt;100,"Testing not started yet",TODAY()-[1]!Email_TaskV2[[#This Row],[Start FUT]]),0)</f>
        <v>#REF!</v>
      </c>
      <c r="AS163" s="47" t="e">
        <f>IF([1]!Email_TaskV2[[#This Row],[Aging_Start_Testing]]="Testing not started yet","Testing not started yet",[1]!Email_TaskV2[[#This Row],[Aging]]-[1]!Email_TaskV2[[#This Row],[Aging_Start_Testing]])</f>
        <v>#REF!</v>
      </c>
      <c r="AT163" s="47" t="e">
        <f ca="1">IF(AND([1]!Email_TaskV2[[#This Row],[Status]]="ON PROGRESS",[1]!Email_TaskV2[[#This Row],[Type]]="RFI"),TODAY()-[1]!Email_TaskV2[[#This Row],[Tanggal nodin RFS/RFI]],0)</f>
        <v>#REF!</v>
      </c>
      <c r="AU163" s="47" t="e">
        <f>IF([1]!Email_TaskV2[[#This Row],[Aging]]&gt;7,"Warning","")</f>
        <v>#REF!</v>
      </c>
      <c r="AV163" s="48"/>
      <c r="AW163" s="48"/>
      <c r="AX163" s="48"/>
      <c r="AY163" s="16" t="e">
        <f>IF(AND([1]!Email_TaskV2[[#This Row],[Status]]="ON PROGRESS",[1]!Email_TaskV2[[#This Row],[Type]]="RFS"),"YES","")</f>
        <v>#REF!</v>
      </c>
      <c r="AZ163" s="16" t="e">
        <f>IF(AND([1]!Email_TaskV2[[#This Row],[Status]]="ON PROGRESS",[1]!Email_TaskV2[[#This Row],[Type]]="RFI"),"YES","")</f>
        <v>#REF!</v>
      </c>
      <c r="BA163" s="16" t="e">
        <f>IF([1]!Email_TaskV2[[#This Row],[Nomor Nodin RFS/RFI]]="","",DAY([1]!Email_TaskV2[[#This Row],[Tanggal nodin RFS/RFI]]))</f>
        <v>#REF!</v>
      </c>
      <c r="BB163" s="20" t="e">
        <f>IF([1]!Email_TaskV2[[#This Row],[Nomor Nodin RFS/RFI]]="","",TEXT([1]!Email_TaskV2[[#This Row],[Tanggal nodin RFS/RFI]],"MMM"))</f>
        <v>#REF!</v>
      </c>
      <c r="BC163" s="49" t="e">
        <f>IF([1]!Email_TaskV2[[#This Row],[Nodin BO]]="","No","Yes")</f>
        <v>#REF!</v>
      </c>
      <c r="BD163" s="50" t="e">
        <f>YEAR([1]!Email_TaskV2[[#This Row],[Tanggal nodin RFS/RFI]])</f>
        <v>#REF!</v>
      </c>
      <c r="BE163" s="17" t="e">
        <f>IF([1]!Email_TaskV2[[#This Row],[Month]]="",13,MONTH([1]!Email_TaskV2[[#This Row],[Tanggal nodin RFS/RFI]]))</f>
        <v>#REF!</v>
      </c>
    </row>
    <row r="164" spans="1:57" ht="15" customHeight="1" x14ac:dyDescent="0.3">
      <c r="A164" s="51">
        <v>163</v>
      </c>
      <c r="B164" s="32" t="s">
        <v>1076</v>
      </c>
      <c r="C164" s="34">
        <v>44970</v>
      </c>
      <c r="D164" s="52" t="s">
        <v>1077</v>
      </c>
      <c r="E164" s="32" t="s">
        <v>55</v>
      </c>
      <c r="F164" s="32" t="s">
        <v>90</v>
      </c>
      <c r="G164" s="35">
        <v>44970</v>
      </c>
      <c r="H164" s="35">
        <v>44970</v>
      </c>
      <c r="I164" s="32" t="s">
        <v>1175</v>
      </c>
      <c r="J164" s="35">
        <v>44970</v>
      </c>
      <c r="K164" s="37" t="s">
        <v>1176</v>
      </c>
      <c r="L164" s="39">
        <f t="shared" ref="L164:L177" si="24">H164-C164</f>
        <v>0</v>
      </c>
      <c r="M164" s="39">
        <f t="shared" ref="M164:M177" si="25">J164-G164</f>
        <v>0</v>
      </c>
      <c r="N164" s="40" t="s">
        <v>87</v>
      </c>
      <c r="O164" s="40" t="s">
        <v>88</v>
      </c>
      <c r="P164" s="40" t="e">
        <f>VLOOKUP([1]!Email_TaskV2[[#This Row],[PIC Dev]],[1]Organization!C:D,2,FALSE)</f>
        <v>#REF!</v>
      </c>
      <c r="Q164" s="52" t="s">
        <v>1177</v>
      </c>
      <c r="R164" s="32">
        <v>45</v>
      </c>
      <c r="S164" s="32" t="s">
        <v>57</v>
      </c>
      <c r="T164" s="32" t="s">
        <v>1078</v>
      </c>
      <c r="U164" s="37" t="s">
        <v>1079</v>
      </c>
      <c r="V164" s="41">
        <v>44964</v>
      </c>
      <c r="W164" s="32" t="s">
        <v>190</v>
      </c>
      <c r="X164" s="32" t="s">
        <v>159</v>
      </c>
      <c r="Y164" s="32" t="s">
        <v>154</v>
      </c>
      <c r="Z164" s="32" t="s">
        <v>58</v>
      </c>
      <c r="AA164" s="32" t="s">
        <v>59</v>
      </c>
      <c r="AB164" s="32" t="s">
        <v>60</v>
      </c>
      <c r="AC164" s="32" t="s">
        <v>61</v>
      </c>
      <c r="AD164" s="53" t="s">
        <v>141</v>
      </c>
      <c r="AE164" s="44" t="s">
        <v>91</v>
      </c>
      <c r="AF164" s="44"/>
      <c r="AG164" s="32"/>
      <c r="AH164" s="32"/>
      <c r="AI164" s="32" t="s">
        <v>62</v>
      </c>
      <c r="AJ164" s="46" t="str">
        <f t="shared" si="21"/>
        <v>(FUT Simulator)</v>
      </c>
      <c r="AK164" s="46"/>
      <c r="AL164" s="46"/>
      <c r="AM164" s="46">
        <v>3</v>
      </c>
      <c r="AN164" s="46"/>
      <c r="AO164" s="46"/>
      <c r="AP164" s="46"/>
      <c r="AQ164" s="47" t="e">
        <f ca="1">IF(AND([1]!Email_TaskV2[[#This Row],[Status]]="ON PROGRESS"),TODAY()-[1]!Email_TaskV2[[#This Row],[Tanggal nodin RFS/RFI]],0)</f>
        <v>#REF!</v>
      </c>
      <c r="AR164" s="47" t="e">
        <f ca="1">IF(AND([1]!Email_TaskV2[[#This Row],[Status]]="ON PROGRESS"),IF(TODAY()-[1]!Email_TaskV2[[#This Row],[Start FUT]]&gt;100,"Testing not started yet",TODAY()-[1]!Email_TaskV2[[#This Row],[Start FUT]]),0)</f>
        <v>#REF!</v>
      </c>
      <c r="AS164" s="47" t="e">
        <f>IF([1]!Email_TaskV2[[#This Row],[Aging_Start_Testing]]="Testing not started yet","Testing not started yet",[1]!Email_TaskV2[[#This Row],[Aging]]-[1]!Email_TaskV2[[#This Row],[Aging_Start_Testing]])</f>
        <v>#REF!</v>
      </c>
      <c r="AT164" s="47" t="e">
        <f ca="1">IF(AND([1]!Email_TaskV2[[#This Row],[Status]]="ON PROGRESS",[1]!Email_TaskV2[[#This Row],[Type]]="RFI"),TODAY()-[1]!Email_TaskV2[[#This Row],[Tanggal nodin RFS/RFI]],0)</f>
        <v>#REF!</v>
      </c>
      <c r="AU164" s="47" t="e">
        <f>IF([1]!Email_TaskV2[[#This Row],[Aging]]&gt;7,"Warning","")</f>
        <v>#REF!</v>
      </c>
      <c r="AV164" s="48"/>
      <c r="AW164" s="48"/>
      <c r="AX164" s="48"/>
      <c r="AY164" s="16" t="e">
        <f>IF(AND([1]!Email_TaskV2[[#This Row],[Status]]="ON PROGRESS",[1]!Email_TaskV2[[#This Row],[Type]]="RFS"),"YES","")</f>
        <v>#REF!</v>
      </c>
      <c r="AZ164" s="16" t="e">
        <f>IF(AND([1]!Email_TaskV2[[#This Row],[Status]]="ON PROGRESS",[1]!Email_TaskV2[[#This Row],[Type]]="RFI"),"YES","")</f>
        <v>#REF!</v>
      </c>
      <c r="BA164" s="16" t="e">
        <f>IF([1]!Email_TaskV2[[#This Row],[Nomor Nodin RFS/RFI]]="","",DAY([1]!Email_TaskV2[[#This Row],[Tanggal nodin RFS/RFI]]))</f>
        <v>#REF!</v>
      </c>
      <c r="BB164" s="20" t="e">
        <f>IF([1]!Email_TaskV2[[#This Row],[Nomor Nodin RFS/RFI]]="","",TEXT([1]!Email_TaskV2[[#This Row],[Tanggal nodin RFS/RFI]],"MMM"))</f>
        <v>#REF!</v>
      </c>
      <c r="BC164" s="49" t="e">
        <f>IF([1]!Email_TaskV2[[#This Row],[Nodin BO]]="","No","Yes")</f>
        <v>#REF!</v>
      </c>
      <c r="BD164" s="50" t="e">
        <f>YEAR([1]!Email_TaskV2[[#This Row],[Tanggal nodin RFS/RFI]])</f>
        <v>#REF!</v>
      </c>
      <c r="BE164" s="17" t="e">
        <f>IF([1]!Email_TaskV2[[#This Row],[Month]]="",13,MONTH([1]!Email_TaskV2[[#This Row],[Tanggal nodin RFS/RFI]]))</f>
        <v>#REF!</v>
      </c>
    </row>
    <row r="165" spans="1:57" ht="15" customHeight="1" x14ac:dyDescent="0.3">
      <c r="A165" s="51">
        <v>164</v>
      </c>
      <c r="B165" s="32" t="s">
        <v>1080</v>
      </c>
      <c r="C165" s="34">
        <v>44970</v>
      </c>
      <c r="D165" s="52" t="s">
        <v>1081</v>
      </c>
      <c r="E165" s="32" t="s">
        <v>55</v>
      </c>
      <c r="F165" s="32" t="s">
        <v>90</v>
      </c>
      <c r="G165" s="35">
        <v>44972</v>
      </c>
      <c r="H165" s="35">
        <v>44979</v>
      </c>
      <c r="I165" s="32" t="s">
        <v>1178</v>
      </c>
      <c r="J165" s="35">
        <v>44980</v>
      </c>
      <c r="K165" s="37" t="s">
        <v>1179</v>
      </c>
      <c r="L165" s="39">
        <f t="shared" si="24"/>
        <v>9</v>
      </c>
      <c r="M165" s="39">
        <f t="shared" si="25"/>
        <v>8</v>
      </c>
      <c r="N165" s="40" t="s">
        <v>87</v>
      </c>
      <c r="O165" s="40" t="s">
        <v>88</v>
      </c>
      <c r="P165" s="40" t="e">
        <f>VLOOKUP([1]!Email_TaskV2[[#This Row],[PIC Dev]],[1]Organization!C:D,2,FALSE)</f>
        <v>#REF!</v>
      </c>
      <c r="Q165" s="52" t="s">
        <v>1180</v>
      </c>
      <c r="R165" s="32">
        <v>41</v>
      </c>
      <c r="S165" s="32" t="s">
        <v>75</v>
      </c>
      <c r="T165" s="32" t="s">
        <v>1082</v>
      </c>
      <c r="U165" s="37" t="s">
        <v>1083</v>
      </c>
      <c r="V165" s="41">
        <v>44965</v>
      </c>
      <c r="W165" s="32" t="s">
        <v>190</v>
      </c>
      <c r="X165" s="32" t="s">
        <v>191</v>
      </c>
      <c r="Y165" s="32" t="s">
        <v>1147</v>
      </c>
      <c r="Z165" s="32" t="s">
        <v>58</v>
      </c>
      <c r="AA165" s="32" t="s">
        <v>59</v>
      </c>
      <c r="AB165" s="32" t="s">
        <v>60</v>
      </c>
      <c r="AC165" s="32" t="s">
        <v>61</v>
      </c>
      <c r="AD165" s="53" t="s">
        <v>128</v>
      </c>
      <c r="AE165" s="44"/>
      <c r="AF165" s="44"/>
      <c r="AG165" s="32"/>
      <c r="AH165" s="32"/>
      <c r="AI165" s="32" t="s">
        <v>110</v>
      </c>
      <c r="AJ165" s="46" t="str">
        <f t="shared" si="21"/>
        <v>(Prima Automation)</v>
      </c>
      <c r="AK165" s="46"/>
      <c r="AL165" s="46">
        <v>2</v>
      </c>
      <c r="AM165" s="46"/>
      <c r="AN165" s="46"/>
      <c r="AO165" s="46"/>
      <c r="AP165" s="46"/>
      <c r="AQ165" s="47" t="e">
        <f ca="1">IF(AND([1]!Email_TaskV2[[#This Row],[Status]]="ON PROGRESS"),TODAY()-[1]!Email_TaskV2[[#This Row],[Tanggal nodin RFS/RFI]],0)</f>
        <v>#REF!</v>
      </c>
      <c r="AR165" s="47" t="e">
        <f ca="1">IF(AND([1]!Email_TaskV2[[#This Row],[Status]]="ON PROGRESS"),IF(TODAY()-[1]!Email_TaskV2[[#This Row],[Start FUT]]&gt;100,"Testing not started yet",TODAY()-[1]!Email_TaskV2[[#This Row],[Start FUT]]),0)</f>
        <v>#REF!</v>
      </c>
      <c r="AS165" s="47" t="e">
        <f>IF([1]!Email_TaskV2[[#This Row],[Aging_Start_Testing]]="Testing not started yet","Testing not started yet",[1]!Email_TaskV2[[#This Row],[Aging]]-[1]!Email_TaskV2[[#This Row],[Aging_Start_Testing]])</f>
        <v>#REF!</v>
      </c>
      <c r="AT165" s="47" t="e">
        <f ca="1">IF(AND([1]!Email_TaskV2[[#This Row],[Status]]="ON PROGRESS",[1]!Email_TaskV2[[#This Row],[Type]]="RFI"),TODAY()-[1]!Email_TaskV2[[#This Row],[Tanggal nodin RFS/RFI]],0)</f>
        <v>#REF!</v>
      </c>
      <c r="AU165" s="47" t="e">
        <f>IF([1]!Email_TaskV2[[#This Row],[Aging]]&gt;7,"Warning","")</f>
        <v>#REF!</v>
      </c>
      <c r="AV165" s="48"/>
      <c r="AW165" s="48"/>
      <c r="AX165" s="48"/>
      <c r="AY165" s="16" t="e">
        <f>IF(AND([1]!Email_TaskV2[[#This Row],[Status]]="ON PROGRESS",[1]!Email_TaskV2[[#This Row],[Type]]="RFS"),"YES","")</f>
        <v>#REF!</v>
      </c>
      <c r="AZ165" s="16" t="e">
        <f>IF(AND([1]!Email_TaskV2[[#This Row],[Status]]="ON PROGRESS",[1]!Email_TaskV2[[#This Row],[Type]]="RFI"),"YES","")</f>
        <v>#REF!</v>
      </c>
      <c r="BA165" s="16" t="e">
        <f>IF([1]!Email_TaskV2[[#This Row],[Nomor Nodin RFS/RFI]]="","",DAY([1]!Email_TaskV2[[#This Row],[Tanggal nodin RFS/RFI]]))</f>
        <v>#REF!</v>
      </c>
      <c r="BB165" s="20" t="e">
        <f>IF([1]!Email_TaskV2[[#This Row],[Nomor Nodin RFS/RFI]]="","",TEXT([1]!Email_TaskV2[[#This Row],[Tanggal nodin RFS/RFI]],"MMM"))</f>
        <v>#REF!</v>
      </c>
      <c r="BC165" s="49" t="e">
        <f>IF([1]!Email_TaskV2[[#This Row],[Nodin BO]]="","No","Yes")</f>
        <v>#REF!</v>
      </c>
      <c r="BD165" s="50" t="e">
        <f>YEAR([1]!Email_TaskV2[[#This Row],[Tanggal nodin RFS/RFI]])</f>
        <v>#REF!</v>
      </c>
      <c r="BE165" s="17" t="e">
        <f>IF([1]!Email_TaskV2[[#This Row],[Month]]="",13,MONTH([1]!Email_TaskV2[[#This Row],[Tanggal nodin RFS/RFI]]))</f>
        <v>#REF!</v>
      </c>
    </row>
    <row r="166" spans="1:57" ht="15" customHeight="1" x14ac:dyDescent="0.3">
      <c r="A166" s="51">
        <v>165</v>
      </c>
      <c r="B166" s="32" t="s">
        <v>1084</v>
      </c>
      <c r="C166" s="34">
        <v>44970</v>
      </c>
      <c r="D166" s="52" t="s">
        <v>1085</v>
      </c>
      <c r="E166" s="32" t="s">
        <v>55</v>
      </c>
      <c r="F166" s="32" t="s">
        <v>78</v>
      </c>
      <c r="G166" s="35">
        <v>44971</v>
      </c>
      <c r="H166" s="35">
        <v>44979</v>
      </c>
      <c r="I166" s="32" t="s">
        <v>1181</v>
      </c>
      <c r="J166" s="35">
        <v>44979</v>
      </c>
      <c r="K166" s="37" t="s">
        <v>1182</v>
      </c>
      <c r="L166" s="39">
        <f t="shared" si="24"/>
        <v>9</v>
      </c>
      <c r="M166" s="39">
        <f t="shared" si="25"/>
        <v>8</v>
      </c>
      <c r="N166" s="40" t="s">
        <v>73</v>
      </c>
      <c r="O166" s="40" t="s">
        <v>74</v>
      </c>
      <c r="P166" s="40" t="e">
        <f>VLOOKUP([1]!Email_TaskV2[[#This Row],[PIC Dev]],[1]Organization!C:D,2,FALSE)</f>
        <v>#REF!</v>
      </c>
      <c r="Q166" s="40"/>
      <c r="R166" s="32">
        <v>38</v>
      </c>
      <c r="S166" s="32" t="s">
        <v>75</v>
      </c>
      <c r="T166" s="32" t="s">
        <v>795</v>
      </c>
      <c r="U166" s="37" t="s">
        <v>1086</v>
      </c>
      <c r="V166" s="41">
        <v>44902</v>
      </c>
      <c r="W166" s="32" t="s">
        <v>176</v>
      </c>
      <c r="X166" s="32" t="s">
        <v>163</v>
      </c>
      <c r="Y166" s="32" t="s">
        <v>164</v>
      </c>
      <c r="Z166" s="32" t="s">
        <v>58</v>
      </c>
      <c r="AA166" s="32" t="s">
        <v>59</v>
      </c>
      <c r="AB166" s="32" t="s">
        <v>76</v>
      </c>
      <c r="AC166" s="32" t="s">
        <v>71</v>
      </c>
      <c r="AD166" s="53" t="s">
        <v>103</v>
      </c>
      <c r="AE166" s="44"/>
      <c r="AF166" s="44"/>
      <c r="AG166" s="32"/>
      <c r="AH166" s="32"/>
      <c r="AI166" s="32" t="s">
        <v>64</v>
      </c>
      <c r="AJ166" s="46" t="str">
        <f t="shared" si="21"/>
        <v/>
      </c>
      <c r="AK166" s="46"/>
      <c r="AL166" s="46"/>
      <c r="AM166" s="46"/>
      <c r="AN166" s="46"/>
      <c r="AO166" s="46"/>
      <c r="AP166" s="46"/>
      <c r="AQ166" s="47" t="e">
        <f ca="1">IF(AND([1]!Email_TaskV2[[#This Row],[Status]]="ON PROGRESS"),TODAY()-[1]!Email_TaskV2[[#This Row],[Tanggal nodin RFS/RFI]],0)</f>
        <v>#REF!</v>
      </c>
      <c r="AR166" s="47" t="e">
        <f ca="1">IF(AND([1]!Email_TaskV2[[#This Row],[Status]]="ON PROGRESS"),IF(TODAY()-[1]!Email_TaskV2[[#This Row],[Start FUT]]&gt;100,"Testing not started yet",TODAY()-[1]!Email_TaskV2[[#This Row],[Start FUT]]),0)</f>
        <v>#REF!</v>
      </c>
      <c r="AS166" s="47" t="e">
        <f>IF([1]!Email_TaskV2[[#This Row],[Aging_Start_Testing]]="Testing not started yet","Testing not started yet",[1]!Email_TaskV2[[#This Row],[Aging]]-[1]!Email_TaskV2[[#This Row],[Aging_Start_Testing]])</f>
        <v>#REF!</v>
      </c>
      <c r="AT166" s="47" t="e">
        <f ca="1">IF(AND([1]!Email_TaskV2[[#This Row],[Status]]="ON PROGRESS",[1]!Email_TaskV2[[#This Row],[Type]]="RFI"),TODAY()-[1]!Email_TaskV2[[#This Row],[Tanggal nodin RFS/RFI]],0)</f>
        <v>#REF!</v>
      </c>
      <c r="AU166" s="47" t="e">
        <f>IF([1]!Email_TaskV2[[#This Row],[Aging]]&gt;7,"Warning","")</f>
        <v>#REF!</v>
      </c>
      <c r="AV166" s="48"/>
      <c r="AW166" s="48"/>
      <c r="AX166" s="48"/>
      <c r="AY166" s="16" t="e">
        <f>IF(AND([1]!Email_TaskV2[[#This Row],[Status]]="ON PROGRESS",[1]!Email_TaskV2[[#This Row],[Type]]="RFS"),"YES","")</f>
        <v>#REF!</v>
      </c>
      <c r="AZ166" s="16" t="e">
        <f>IF(AND([1]!Email_TaskV2[[#This Row],[Status]]="ON PROGRESS",[1]!Email_TaskV2[[#This Row],[Type]]="RFI"),"YES","")</f>
        <v>#REF!</v>
      </c>
      <c r="BA166" s="16" t="e">
        <f>IF([1]!Email_TaskV2[[#This Row],[Nomor Nodin RFS/RFI]]="","",DAY([1]!Email_TaskV2[[#This Row],[Tanggal nodin RFS/RFI]]))</f>
        <v>#REF!</v>
      </c>
      <c r="BB166" s="20" t="e">
        <f>IF([1]!Email_TaskV2[[#This Row],[Nomor Nodin RFS/RFI]]="","",TEXT([1]!Email_TaskV2[[#This Row],[Tanggal nodin RFS/RFI]],"MMM"))</f>
        <v>#REF!</v>
      </c>
      <c r="BC166" s="49" t="e">
        <f>IF([1]!Email_TaskV2[[#This Row],[Nodin BO]]="","No","Yes")</f>
        <v>#REF!</v>
      </c>
      <c r="BD166" s="50" t="e">
        <f>YEAR([1]!Email_TaskV2[[#This Row],[Tanggal nodin RFS/RFI]])</f>
        <v>#REF!</v>
      </c>
      <c r="BE166" s="17" t="e">
        <f>IF([1]!Email_TaskV2[[#This Row],[Month]]="",13,MONTH([1]!Email_TaskV2[[#This Row],[Tanggal nodin RFS/RFI]]))</f>
        <v>#REF!</v>
      </c>
    </row>
    <row r="167" spans="1:57" ht="15" customHeight="1" x14ac:dyDescent="0.3">
      <c r="A167" s="51">
        <v>166</v>
      </c>
      <c r="B167" s="32" t="s">
        <v>1087</v>
      </c>
      <c r="C167" s="34">
        <v>44970</v>
      </c>
      <c r="D167" s="52" t="s">
        <v>1088</v>
      </c>
      <c r="E167" s="32" t="s">
        <v>55</v>
      </c>
      <c r="F167" s="32" t="s">
        <v>78</v>
      </c>
      <c r="G167" s="35">
        <v>44971</v>
      </c>
      <c r="H167" s="35">
        <v>44973</v>
      </c>
      <c r="I167" s="32" t="s">
        <v>1183</v>
      </c>
      <c r="J167" s="35">
        <v>44973</v>
      </c>
      <c r="K167" s="37" t="s">
        <v>1184</v>
      </c>
      <c r="L167" s="39">
        <f t="shared" si="24"/>
        <v>3</v>
      </c>
      <c r="M167" s="39">
        <f t="shared" si="25"/>
        <v>2</v>
      </c>
      <c r="N167" s="40" t="s">
        <v>87</v>
      </c>
      <c r="O167" s="40" t="s">
        <v>88</v>
      </c>
      <c r="P167" s="40" t="e">
        <f>VLOOKUP([1]!Email_TaskV2[[#This Row],[PIC Dev]],[1]Organization!C:D,2,FALSE)</f>
        <v>#REF!</v>
      </c>
      <c r="Q167" s="40"/>
      <c r="R167" s="32">
        <v>250</v>
      </c>
      <c r="S167" s="32" t="s">
        <v>75</v>
      </c>
      <c r="T167" s="32" t="s">
        <v>1060</v>
      </c>
      <c r="U167" s="37" t="s">
        <v>1089</v>
      </c>
      <c r="V167" s="41">
        <v>44967</v>
      </c>
      <c r="W167" s="32" t="s">
        <v>190</v>
      </c>
      <c r="X167" s="32" t="s">
        <v>159</v>
      </c>
      <c r="Y167" s="32" t="s">
        <v>154</v>
      </c>
      <c r="Z167" s="32" t="s">
        <v>58</v>
      </c>
      <c r="AA167" s="32" t="s">
        <v>59</v>
      </c>
      <c r="AB167" s="32" t="s">
        <v>60</v>
      </c>
      <c r="AC167" s="32" t="s">
        <v>61</v>
      </c>
      <c r="AD167" s="53" t="s">
        <v>132</v>
      </c>
      <c r="AE167" s="44"/>
      <c r="AF167" s="44"/>
      <c r="AG167" s="32"/>
      <c r="AH167" s="32"/>
      <c r="AI167" s="32" t="s">
        <v>62</v>
      </c>
      <c r="AJ167" s="46" t="str">
        <f t="shared" si="21"/>
        <v>(FUT Simulator)</v>
      </c>
      <c r="AK167" s="46"/>
      <c r="AL167" s="46"/>
      <c r="AM167" s="46">
        <v>3</v>
      </c>
      <c r="AN167" s="46"/>
      <c r="AO167" s="46"/>
      <c r="AP167" s="46"/>
      <c r="AQ167" s="47" t="e">
        <f ca="1">IF(AND([1]!Email_TaskV2[[#This Row],[Status]]="ON PROGRESS"),TODAY()-[1]!Email_TaskV2[[#This Row],[Tanggal nodin RFS/RFI]],0)</f>
        <v>#REF!</v>
      </c>
      <c r="AR167" s="47" t="e">
        <f ca="1">IF(AND([1]!Email_TaskV2[[#This Row],[Status]]="ON PROGRESS"),IF(TODAY()-[1]!Email_TaskV2[[#This Row],[Start FUT]]&gt;100,"Testing not started yet",TODAY()-[1]!Email_TaskV2[[#This Row],[Start FUT]]),0)</f>
        <v>#REF!</v>
      </c>
      <c r="AS167" s="47" t="e">
        <f>IF([1]!Email_TaskV2[[#This Row],[Aging_Start_Testing]]="Testing not started yet","Testing not started yet",[1]!Email_TaskV2[[#This Row],[Aging]]-[1]!Email_TaskV2[[#This Row],[Aging_Start_Testing]])</f>
        <v>#REF!</v>
      </c>
      <c r="AT167" s="47" t="e">
        <f ca="1">IF(AND([1]!Email_TaskV2[[#This Row],[Status]]="ON PROGRESS",[1]!Email_TaskV2[[#This Row],[Type]]="RFI"),TODAY()-[1]!Email_TaskV2[[#This Row],[Tanggal nodin RFS/RFI]],0)</f>
        <v>#REF!</v>
      </c>
      <c r="AU167" s="47" t="e">
        <f>IF([1]!Email_TaskV2[[#This Row],[Aging]]&gt;7,"Warning","")</f>
        <v>#REF!</v>
      </c>
      <c r="AV167" s="48"/>
      <c r="AW167" s="48"/>
      <c r="AX167" s="48"/>
      <c r="AY167" s="16" t="e">
        <f>IF(AND([1]!Email_TaskV2[[#This Row],[Status]]="ON PROGRESS",[1]!Email_TaskV2[[#This Row],[Type]]="RFS"),"YES","")</f>
        <v>#REF!</v>
      </c>
      <c r="AZ167" s="127" t="e">
        <f>IF(AND([1]!Email_TaskV2[[#This Row],[Status]]="ON PROGRESS",[1]!Email_TaskV2[[#This Row],[Type]]="RFI"),"YES","")</f>
        <v>#REF!</v>
      </c>
      <c r="BA167" s="16" t="e">
        <f>IF([1]!Email_TaskV2[[#This Row],[Nomor Nodin RFS/RFI]]="","",DAY([1]!Email_TaskV2[[#This Row],[Tanggal nodin RFS/RFI]]))</f>
        <v>#REF!</v>
      </c>
      <c r="BB167" s="20" t="e">
        <f>IF([1]!Email_TaskV2[[#This Row],[Nomor Nodin RFS/RFI]]="","",TEXT([1]!Email_TaskV2[[#This Row],[Tanggal nodin RFS/RFI]],"MMM"))</f>
        <v>#REF!</v>
      </c>
      <c r="BC167" s="49" t="e">
        <f>IF([1]!Email_TaskV2[[#This Row],[Nodin BO]]="","No","Yes")</f>
        <v>#REF!</v>
      </c>
      <c r="BD167" s="50" t="e">
        <f>YEAR([1]!Email_TaskV2[[#This Row],[Tanggal nodin RFS/RFI]])</f>
        <v>#REF!</v>
      </c>
      <c r="BE167" s="17" t="e">
        <f>IF([1]!Email_TaskV2[[#This Row],[Month]]="",13,MONTH([1]!Email_TaskV2[[#This Row],[Tanggal nodin RFS/RFI]]))</f>
        <v>#REF!</v>
      </c>
    </row>
    <row r="168" spans="1:57" ht="15" customHeight="1" x14ac:dyDescent="0.3">
      <c r="A168" s="51">
        <v>167</v>
      </c>
      <c r="B168" s="39" t="s">
        <v>1090</v>
      </c>
      <c r="C168" s="114">
        <v>44970</v>
      </c>
      <c r="D168" s="57" t="s">
        <v>1091</v>
      </c>
      <c r="E168" s="39" t="s">
        <v>55</v>
      </c>
      <c r="F168" s="32" t="s">
        <v>90</v>
      </c>
      <c r="G168" s="35">
        <v>44973</v>
      </c>
      <c r="H168" s="36">
        <v>44974</v>
      </c>
      <c r="I168" s="39" t="s">
        <v>1185</v>
      </c>
      <c r="J168" s="36">
        <v>44977</v>
      </c>
      <c r="K168" s="37" t="s">
        <v>1186</v>
      </c>
      <c r="L168" s="39">
        <f t="shared" si="24"/>
        <v>4</v>
      </c>
      <c r="M168" s="39">
        <f t="shared" si="25"/>
        <v>4</v>
      </c>
      <c r="N168" s="58" t="s">
        <v>68</v>
      </c>
      <c r="O168" s="58" t="s">
        <v>69</v>
      </c>
      <c r="P168" s="58" t="e">
        <f>VLOOKUP([1]!Email_TaskV2[[#This Row],[PIC Dev]],[1]Organization!C:D,2,FALSE)</f>
        <v>#REF!</v>
      </c>
      <c r="Q168" s="58" t="s">
        <v>1187</v>
      </c>
      <c r="R168" s="39">
        <v>45</v>
      </c>
      <c r="S168" s="39" t="s">
        <v>75</v>
      </c>
      <c r="T168" s="39" t="s">
        <v>224</v>
      </c>
      <c r="U168" s="37" t="s">
        <v>1092</v>
      </c>
      <c r="V168" s="41">
        <v>44903</v>
      </c>
      <c r="W168" s="32" t="s">
        <v>139</v>
      </c>
      <c r="X168" s="32" t="s">
        <v>162</v>
      </c>
      <c r="Y168" s="32" t="s">
        <v>158</v>
      </c>
      <c r="Z168" s="32" t="s">
        <v>58</v>
      </c>
      <c r="AA168" s="32" t="s">
        <v>59</v>
      </c>
      <c r="AB168" s="32" t="s">
        <v>105</v>
      </c>
      <c r="AC168" s="32" t="s">
        <v>71</v>
      </c>
      <c r="AD168" s="53" t="s">
        <v>103</v>
      </c>
      <c r="AE168" s="59"/>
      <c r="AF168" s="59"/>
      <c r="AG168" s="39"/>
      <c r="AH168" s="39"/>
      <c r="AI168" s="32" t="s">
        <v>64</v>
      </c>
      <c r="AJ168" s="46" t="str">
        <f t="shared" si="21"/>
        <v/>
      </c>
      <c r="AK168" s="46"/>
      <c r="AL168" s="46"/>
      <c r="AM168" s="46"/>
      <c r="AN168" s="46"/>
      <c r="AO168" s="46"/>
      <c r="AP168" s="46"/>
      <c r="AQ168" s="47" t="e">
        <f ca="1">IF(AND([1]!Email_TaskV2[[#This Row],[Status]]="ON PROGRESS"),TODAY()-[1]!Email_TaskV2[[#This Row],[Tanggal nodin RFS/RFI]],0)</f>
        <v>#REF!</v>
      </c>
      <c r="AR168" s="47" t="e">
        <f ca="1">IF(AND([1]!Email_TaskV2[[#This Row],[Status]]="ON PROGRESS"),IF(TODAY()-[1]!Email_TaskV2[[#This Row],[Start FUT]]&gt;100,"Testing not started yet",TODAY()-[1]!Email_TaskV2[[#This Row],[Start FUT]]),0)</f>
        <v>#REF!</v>
      </c>
      <c r="AS168" s="47" t="e">
        <f>IF([1]!Email_TaskV2[[#This Row],[Aging_Start_Testing]]="Testing not started yet","Testing not started yet",[1]!Email_TaskV2[[#This Row],[Aging]]-[1]!Email_TaskV2[[#This Row],[Aging_Start_Testing]])</f>
        <v>#REF!</v>
      </c>
      <c r="AT168" s="47" t="e">
        <f ca="1">IF(AND([1]!Email_TaskV2[[#This Row],[Status]]="ON PROGRESS",[1]!Email_TaskV2[[#This Row],[Type]]="RFI"),TODAY()-[1]!Email_TaskV2[[#This Row],[Tanggal nodin RFS/RFI]],0)</f>
        <v>#REF!</v>
      </c>
      <c r="AU168" s="47" t="e">
        <f>IF([1]!Email_TaskV2[[#This Row],[Aging]]&gt;7,"Warning","")</f>
        <v>#REF!</v>
      </c>
      <c r="AV168" s="48"/>
      <c r="AW168" s="48"/>
      <c r="AX168" s="48"/>
      <c r="AY168" s="16" t="e">
        <f>IF(AND([1]!Email_TaskV2[[#This Row],[Status]]="ON PROGRESS",[1]!Email_TaskV2[[#This Row],[Type]]="RFS"),"YES","")</f>
        <v>#REF!</v>
      </c>
      <c r="AZ168" s="127" t="e">
        <f>IF(AND([1]!Email_TaskV2[[#This Row],[Status]]="ON PROGRESS",[1]!Email_TaskV2[[#This Row],[Type]]="RFI"),"YES","")</f>
        <v>#REF!</v>
      </c>
      <c r="BA168" s="16" t="e">
        <f>IF([1]!Email_TaskV2[[#This Row],[Nomor Nodin RFS/RFI]]="","",DAY([1]!Email_TaskV2[[#This Row],[Tanggal nodin RFS/RFI]]))</f>
        <v>#REF!</v>
      </c>
      <c r="BB168" s="20" t="e">
        <f>IF([1]!Email_TaskV2[[#This Row],[Nomor Nodin RFS/RFI]]="","",TEXT([1]!Email_TaskV2[[#This Row],[Tanggal nodin RFS/RFI]],"MMM"))</f>
        <v>#REF!</v>
      </c>
      <c r="BC168" s="49" t="e">
        <f>IF([1]!Email_TaskV2[[#This Row],[Nodin BO]]="","No","Yes")</f>
        <v>#REF!</v>
      </c>
      <c r="BD168" s="50" t="e">
        <f>YEAR([1]!Email_TaskV2[[#This Row],[Tanggal nodin RFS/RFI]])</f>
        <v>#REF!</v>
      </c>
      <c r="BE168" s="17" t="e">
        <f>IF([1]!Email_TaskV2[[#This Row],[Month]]="",13,MONTH([1]!Email_TaskV2[[#This Row],[Tanggal nodin RFS/RFI]]))</f>
        <v>#REF!</v>
      </c>
    </row>
    <row r="169" spans="1:57" ht="15" customHeight="1" x14ac:dyDescent="0.3">
      <c r="A169" s="51">
        <v>168</v>
      </c>
      <c r="B169" s="32" t="s">
        <v>1093</v>
      </c>
      <c r="C169" s="34">
        <v>44970</v>
      </c>
      <c r="D169" s="80" t="s">
        <v>1094</v>
      </c>
      <c r="E169" s="32" t="s">
        <v>55</v>
      </c>
      <c r="F169" s="32" t="s">
        <v>78</v>
      </c>
      <c r="G169" s="36">
        <v>44972</v>
      </c>
      <c r="H169" s="35">
        <v>44973</v>
      </c>
      <c r="I169" s="32" t="s">
        <v>1188</v>
      </c>
      <c r="J169" s="35">
        <v>44973</v>
      </c>
      <c r="K169" s="38" t="s">
        <v>1189</v>
      </c>
      <c r="L169" s="39">
        <f t="shared" si="24"/>
        <v>3</v>
      </c>
      <c r="M169" s="39">
        <f t="shared" si="25"/>
        <v>1</v>
      </c>
      <c r="N169" s="58" t="s">
        <v>68</v>
      </c>
      <c r="O169" s="40" t="s">
        <v>69</v>
      </c>
      <c r="P169" s="40" t="e">
        <f>VLOOKUP([1]!Email_TaskV2[[#This Row],[PIC Dev]],[1]Organization!C:D,2,FALSE)</f>
        <v>#REF!</v>
      </c>
      <c r="Q169" s="40"/>
      <c r="R169" s="32">
        <v>72</v>
      </c>
      <c r="S169" s="32" t="s">
        <v>75</v>
      </c>
      <c r="T169" s="32" t="s">
        <v>224</v>
      </c>
      <c r="U169" s="37" t="s">
        <v>1092</v>
      </c>
      <c r="V169" s="41">
        <v>44903</v>
      </c>
      <c r="W169" s="32" t="s">
        <v>139</v>
      </c>
      <c r="X169" s="32" t="s">
        <v>162</v>
      </c>
      <c r="Y169" s="32" t="s">
        <v>158</v>
      </c>
      <c r="Z169" s="32" t="s">
        <v>58</v>
      </c>
      <c r="AA169" s="32" t="s">
        <v>59</v>
      </c>
      <c r="AB169" s="32" t="s">
        <v>105</v>
      </c>
      <c r="AC169" s="32" t="s">
        <v>71</v>
      </c>
      <c r="AD169" s="53" t="s">
        <v>150</v>
      </c>
      <c r="AE169" s="44"/>
      <c r="AF169" s="44"/>
      <c r="AG169" s="32"/>
      <c r="AH169" s="32"/>
      <c r="AI169" s="32" t="s">
        <v>64</v>
      </c>
      <c r="AJ169" s="46" t="str">
        <f t="shared" si="21"/>
        <v/>
      </c>
      <c r="AK169" s="46"/>
      <c r="AL169" s="46"/>
      <c r="AM169" s="46"/>
      <c r="AN169" s="46"/>
      <c r="AO169" s="46"/>
      <c r="AP169" s="46"/>
      <c r="AQ169" s="47" t="e">
        <f ca="1">IF(AND([1]!Email_TaskV2[[#This Row],[Status]]="ON PROGRESS"),TODAY()-[1]!Email_TaskV2[[#This Row],[Tanggal nodin RFS/RFI]],0)</f>
        <v>#REF!</v>
      </c>
      <c r="AR169" s="47" t="e">
        <f ca="1">IF(AND([1]!Email_TaskV2[[#This Row],[Status]]="ON PROGRESS"),IF(TODAY()-[1]!Email_TaskV2[[#This Row],[Start FUT]]&gt;100,"Testing not started yet",TODAY()-[1]!Email_TaskV2[[#This Row],[Start FUT]]),0)</f>
        <v>#REF!</v>
      </c>
      <c r="AS169" s="47" t="e">
        <f>IF([1]!Email_TaskV2[[#This Row],[Aging_Start_Testing]]="Testing not started yet","Testing not started yet",[1]!Email_TaskV2[[#This Row],[Aging]]-[1]!Email_TaskV2[[#This Row],[Aging_Start_Testing]])</f>
        <v>#REF!</v>
      </c>
      <c r="AT169" s="47" t="e">
        <f ca="1">IF(AND([1]!Email_TaskV2[[#This Row],[Status]]="ON PROGRESS",[1]!Email_TaskV2[[#This Row],[Type]]="RFI"),TODAY()-[1]!Email_TaskV2[[#This Row],[Tanggal nodin RFS/RFI]],0)</f>
        <v>#REF!</v>
      </c>
      <c r="AU169" s="47" t="e">
        <f>IF([1]!Email_TaskV2[[#This Row],[Aging]]&gt;7,"Warning","")</f>
        <v>#REF!</v>
      </c>
      <c r="AV169" s="48"/>
      <c r="AW169" s="48"/>
      <c r="AX169" s="48"/>
      <c r="AY169" s="16" t="e">
        <f>IF(AND([1]!Email_TaskV2[[#This Row],[Status]]="ON PROGRESS",[1]!Email_TaskV2[[#This Row],[Type]]="RFS"),"YES","")</f>
        <v>#REF!</v>
      </c>
      <c r="AZ169" s="127" t="e">
        <f>IF(AND([1]!Email_TaskV2[[#This Row],[Status]]="ON PROGRESS",[1]!Email_TaskV2[[#This Row],[Type]]="RFI"),"YES","")</f>
        <v>#REF!</v>
      </c>
      <c r="BA169" s="16" t="e">
        <f>IF([1]!Email_TaskV2[[#This Row],[Nomor Nodin RFS/RFI]]="","",DAY([1]!Email_TaskV2[[#This Row],[Tanggal nodin RFS/RFI]]))</f>
        <v>#REF!</v>
      </c>
      <c r="BB169" s="20" t="e">
        <f>IF([1]!Email_TaskV2[[#This Row],[Nomor Nodin RFS/RFI]]="","",TEXT([1]!Email_TaskV2[[#This Row],[Tanggal nodin RFS/RFI]],"MMM"))</f>
        <v>#REF!</v>
      </c>
      <c r="BC169" s="49" t="e">
        <f>IF([1]!Email_TaskV2[[#This Row],[Nodin BO]]="","No","Yes")</f>
        <v>#REF!</v>
      </c>
      <c r="BD169" s="50" t="e">
        <f>YEAR([1]!Email_TaskV2[[#This Row],[Tanggal nodin RFS/RFI]])</f>
        <v>#REF!</v>
      </c>
      <c r="BE169" s="17" t="e">
        <f>IF([1]!Email_TaskV2[[#This Row],[Month]]="",13,MONTH([1]!Email_TaskV2[[#This Row],[Tanggal nodin RFS/RFI]]))</f>
        <v>#REF!</v>
      </c>
    </row>
    <row r="170" spans="1:57" ht="15" customHeight="1" x14ac:dyDescent="0.3">
      <c r="A170" s="51">
        <v>169</v>
      </c>
      <c r="B170" s="39" t="s">
        <v>1190</v>
      </c>
      <c r="C170" s="114">
        <v>44971</v>
      </c>
      <c r="D170" s="80" t="s">
        <v>1191</v>
      </c>
      <c r="E170" s="39" t="s">
        <v>55</v>
      </c>
      <c r="F170" s="32" t="s">
        <v>90</v>
      </c>
      <c r="G170" s="36">
        <v>44971</v>
      </c>
      <c r="H170" s="36">
        <v>44972</v>
      </c>
      <c r="I170" s="39" t="s">
        <v>1192</v>
      </c>
      <c r="J170" s="36">
        <v>44973</v>
      </c>
      <c r="K170" s="37" t="s">
        <v>1193</v>
      </c>
      <c r="L170" s="39">
        <f t="shared" si="24"/>
        <v>1</v>
      </c>
      <c r="M170" s="39">
        <f t="shared" si="25"/>
        <v>2</v>
      </c>
      <c r="N170" s="40" t="s">
        <v>87</v>
      </c>
      <c r="O170" s="40" t="s">
        <v>88</v>
      </c>
      <c r="P170" s="58" t="e">
        <f>VLOOKUP([1]!Email_TaskV2[[#This Row],[PIC Dev]],[1]Organization!C:D,2,FALSE)</f>
        <v>#REF!</v>
      </c>
      <c r="Q170" s="57" t="s">
        <v>1194</v>
      </c>
      <c r="R170" s="39">
        <v>52</v>
      </c>
      <c r="S170" s="39" t="s">
        <v>57</v>
      </c>
      <c r="T170" s="39" t="s">
        <v>1195</v>
      </c>
      <c r="U170" s="37" t="s">
        <v>1196</v>
      </c>
      <c r="V170" s="41">
        <v>44970</v>
      </c>
      <c r="W170" s="32" t="s">
        <v>190</v>
      </c>
      <c r="X170" s="32" t="s">
        <v>1197</v>
      </c>
      <c r="Y170" s="32" t="s">
        <v>1198</v>
      </c>
      <c r="Z170" s="32" t="s">
        <v>58</v>
      </c>
      <c r="AA170" s="32" t="s">
        <v>59</v>
      </c>
      <c r="AB170" s="32" t="s">
        <v>60</v>
      </c>
      <c r="AC170" s="32" t="s">
        <v>61</v>
      </c>
      <c r="AD170" s="53" t="s">
        <v>141</v>
      </c>
      <c r="AE170" s="44" t="s">
        <v>140</v>
      </c>
      <c r="AF170" s="44" t="s">
        <v>600</v>
      </c>
      <c r="AG170" s="32" t="s">
        <v>599</v>
      </c>
      <c r="AH170" s="39"/>
      <c r="AI170" s="39" t="s">
        <v>62</v>
      </c>
      <c r="AJ170" s="46" t="str">
        <f>_xlfn.CONCAT(IF(AK170&lt;&gt;"",REPLACE(AK170,1,1,"(Sigos Automation)"),""),IF(AL170&lt;&gt;"",REPLACE(AL170,1,1,"(Prima Automation)"),""),IF(AM170&lt;&gt;"",REPLACE(AM170,1,1,"(FUT Simulator)"),""),IF(AN170&lt;&gt;"",REPLACE(AN170,1,1,"(Postman Simulator)"),""),IF(AO170&lt;&gt;"",REPLACE(AO170,1,1,"(Cetho Automation)"),""))</f>
        <v>(FUT Simulator)</v>
      </c>
      <c r="AK170" s="46"/>
      <c r="AL170" s="46"/>
      <c r="AM170" s="46">
        <v>3</v>
      </c>
      <c r="AN170" s="46"/>
      <c r="AO170" s="46"/>
      <c r="AP170" s="46"/>
      <c r="AQ170" s="47" t="e">
        <f ca="1">IF(AND([1]!Email_TaskV2[[#This Row],[Status]]="ON PROGRESS"),TODAY()-[1]!Email_TaskV2[[#This Row],[Tanggal nodin RFS/RFI]],0)</f>
        <v>#REF!</v>
      </c>
      <c r="AR170" s="47" t="e">
        <f ca="1">IF(AND([1]!Email_TaskV2[[#This Row],[Status]]="ON PROGRESS"),IF(TODAY()-[1]!Email_TaskV2[[#This Row],[Start FUT]]&gt;100,"Testing not started yet",TODAY()-[1]!Email_TaskV2[[#This Row],[Start FUT]]),0)</f>
        <v>#REF!</v>
      </c>
      <c r="AS170" s="47" t="e">
        <f>IF([1]!Email_TaskV2[[#This Row],[Aging_Start_Testing]]="Testing not started yet","Testing not started yet",[1]!Email_TaskV2[[#This Row],[Aging]]-[1]!Email_TaskV2[[#This Row],[Aging_Start_Testing]])</f>
        <v>#REF!</v>
      </c>
      <c r="AT170" s="47" t="e">
        <f ca="1">IF(AND([1]!Email_TaskV2[[#This Row],[Status]]="ON PROGRESS",[1]!Email_TaskV2[[#This Row],[Type]]="RFI"),TODAY()-[1]!Email_TaskV2[[#This Row],[Tanggal nodin RFS/RFI]],0)</f>
        <v>#REF!</v>
      </c>
      <c r="AU170" s="47" t="e">
        <f>IF([1]!Email_TaskV2[[#This Row],[Aging]]&gt;7,"Warning","")</f>
        <v>#REF!</v>
      </c>
      <c r="AV170" s="48"/>
      <c r="AW170" s="48"/>
      <c r="AX170" s="48"/>
      <c r="AY170" s="16" t="e">
        <f>IF(AND([1]!Email_TaskV2[[#This Row],[Status]]="ON PROGRESS",[1]!Email_TaskV2[[#This Row],[Type]]="RFS"),"YES","")</f>
        <v>#REF!</v>
      </c>
      <c r="AZ170" s="16" t="e">
        <f>IF(AND([1]!Email_TaskV2[[#This Row],[Status]]="ON PROGRESS",[1]!Email_TaskV2[[#This Row],[Type]]="RFI"),"YES","")</f>
        <v>#REF!</v>
      </c>
      <c r="BA170" s="16" t="e">
        <f>IF([1]!Email_TaskV2[[#This Row],[Nomor Nodin RFS/RFI]]="","",DAY([1]!Email_TaskV2[[#This Row],[Tanggal nodin RFS/RFI]]))</f>
        <v>#REF!</v>
      </c>
      <c r="BB170" s="20" t="e">
        <f>IF([1]!Email_TaskV2[[#This Row],[Nomor Nodin RFS/RFI]]="","",TEXT([1]!Email_TaskV2[[#This Row],[Tanggal nodin RFS/RFI]],"MMM"))</f>
        <v>#REF!</v>
      </c>
      <c r="BC170" s="49" t="e">
        <f>IF([1]!Email_TaskV2[[#This Row],[Nodin BO]]="","No","Yes")</f>
        <v>#REF!</v>
      </c>
      <c r="BD170" s="50" t="e">
        <f>YEAR([1]!Email_TaskV2[[#This Row],[Tanggal nodin RFS/RFI]])</f>
        <v>#REF!</v>
      </c>
      <c r="BE170" s="17" t="e">
        <f>IF([1]!Email_TaskV2[[#This Row],[Month]]="",13,MONTH([1]!Email_TaskV2[[#This Row],[Tanggal nodin RFS/RFI]]))</f>
        <v>#REF!</v>
      </c>
    </row>
    <row r="171" spans="1:57" ht="15" customHeight="1" x14ac:dyDescent="0.3">
      <c r="A171" s="51">
        <v>170</v>
      </c>
      <c r="B171" s="32" t="s">
        <v>1199</v>
      </c>
      <c r="C171" s="34">
        <v>44971</v>
      </c>
      <c r="D171" s="80" t="s">
        <v>1200</v>
      </c>
      <c r="E171" s="32" t="s">
        <v>55</v>
      </c>
      <c r="F171" s="32" t="s">
        <v>90</v>
      </c>
      <c r="G171" s="35">
        <v>44972</v>
      </c>
      <c r="H171" s="35">
        <v>44980</v>
      </c>
      <c r="I171" s="32" t="s">
        <v>1201</v>
      </c>
      <c r="J171" s="35">
        <v>44980</v>
      </c>
      <c r="K171" s="38" t="s">
        <v>1202</v>
      </c>
      <c r="L171" s="39">
        <f t="shared" si="24"/>
        <v>9</v>
      </c>
      <c r="M171" s="39">
        <f t="shared" si="25"/>
        <v>8</v>
      </c>
      <c r="N171" s="40" t="s">
        <v>87</v>
      </c>
      <c r="O171" s="40" t="s">
        <v>88</v>
      </c>
      <c r="P171" s="40" t="e">
        <f>VLOOKUP([1]!Email_TaskV2[[#This Row],[PIC Dev]],[1]Organization!C:D,2,FALSE)</f>
        <v>#REF!</v>
      </c>
      <c r="Q171" s="52" t="s">
        <v>1203</v>
      </c>
      <c r="R171" s="32">
        <v>102</v>
      </c>
      <c r="S171" s="32" t="s">
        <v>57</v>
      </c>
      <c r="T171" s="37" t="s">
        <v>808</v>
      </c>
      <c r="U171" s="38" t="s">
        <v>1204</v>
      </c>
      <c r="V171" s="42">
        <v>44853</v>
      </c>
      <c r="W171" s="32" t="s">
        <v>190</v>
      </c>
      <c r="X171" s="32" t="s">
        <v>159</v>
      </c>
      <c r="Y171" s="32" t="s">
        <v>154</v>
      </c>
      <c r="Z171" s="32" t="s">
        <v>58</v>
      </c>
      <c r="AA171" s="32" t="s">
        <v>59</v>
      </c>
      <c r="AB171" s="32" t="s">
        <v>60</v>
      </c>
      <c r="AC171" s="32" t="s">
        <v>61</v>
      </c>
      <c r="AD171" s="53" t="s">
        <v>141</v>
      </c>
      <c r="AE171" s="44" t="s">
        <v>140</v>
      </c>
      <c r="AF171" s="44" t="s">
        <v>86</v>
      </c>
      <c r="AG171" s="32"/>
      <c r="AH171" s="32"/>
      <c r="AI171" s="32" t="s">
        <v>62</v>
      </c>
      <c r="AJ171" s="46" t="str">
        <f t="shared" ref="AJ171:AJ234" si="26">_xlfn.CONCAT(IF(AK171&lt;&gt;"",REPLACE(AK171,1,1,"(Sigos Automation)"),""),IF(AL171&lt;&gt;"",REPLACE(AL171,1,1,"(Prima Automation)"),""),IF(AM171&lt;&gt;"",REPLACE(AM171,1,1,"(FUT Simulator)"),""),IF(AN171&lt;&gt;"",REPLACE(AN171,1,1,"(Postman Simulator)"),""),IF(AO171&lt;&gt;"",REPLACE(AO171,1,1,"(Cetho Automation)"),""),IF(AP171&lt;&gt;"",REPLACE(AP171,1,1,"(Katalon Automation)"),""))</f>
        <v>(FUT Simulator)</v>
      </c>
      <c r="AK171" s="46"/>
      <c r="AL171" s="46"/>
      <c r="AM171" s="46">
        <v>3</v>
      </c>
      <c r="AN171" s="46"/>
      <c r="AO171" s="46"/>
      <c r="AP171" s="46"/>
      <c r="AQ171" s="47" t="e">
        <f ca="1">IF(AND([1]!Email_TaskV2[[#This Row],[Status]]="ON PROGRESS"),TODAY()-[1]!Email_TaskV2[[#This Row],[Tanggal nodin RFS/RFI]],0)</f>
        <v>#REF!</v>
      </c>
      <c r="AR171" s="47" t="e">
        <f ca="1">IF(AND([1]!Email_TaskV2[[#This Row],[Status]]="ON PROGRESS"),IF(TODAY()-[1]!Email_TaskV2[[#This Row],[Start FUT]]&gt;100,"Testing not started yet",TODAY()-[1]!Email_TaskV2[[#This Row],[Start FUT]]),0)</f>
        <v>#REF!</v>
      </c>
      <c r="AS171" s="47" t="e">
        <f>IF([1]!Email_TaskV2[[#This Row],[Aging_Start_Testing]]="Testing not started yet","Testing not started yet",[1]!Email_TaskV2[[#This Row],[Aging]]-[1]!Email_TaskV2[[#This Row],[Aging_Start_Testing]])</f>
        <v>#REF!</v>
      </c>
      <c r="AT171" s="47" t="e">
        <f ca="1">IF(AND([1]!Email_TaskV2[[#This Row],[Status]]="ON PROGRESS",[1]!Email_TaskV2[[#This Row],[Type]]="RFI"),TODAY()-[1]!Email_TaskV2[[#This Row],[Tanggal nodin RFS/RFI]],0)</f>
        <v>#REF!</v>
      </c>
      <c r="AU171" s="47" t="e">
        <f>IF([1]!Email_TaskV2[[#This Row],[Aging]]&gt;7,"Warning","")</f>
        <v>#REF!</v>
      </c>
      <c r="AV171" s="48"/>
      <c r="AW171" s="48"/>
      <c r="AX171" s="48"/>
      <c r="AY171" s="16" t="e">
        <f>IF(AND([1]!Email_TaskV2[[#This Row],[Status]]="ON PROGRESS",[1]!Email_TaskV2[[#This Row],[Type]]="RFS"),"YES","")</f>
        <v>#REF!</v>
      </c>
      <c r="AZ171" s="16" t="e">
        <f>IF(AND([1]!Email_TaskV2[[#This Row],[Status]]="ON PROGRESS",[1]!Email_TaskV2[[#This Row],[Type]]="RFI"),"YES","")</f>
        <v>#REF!</v>
      </c>
      <c r="BA171" s="16" t="e">
        <f>IF([1]!Email_TaskV2[[#This Row],[Nomor Nodin RFS/RFI]]="","",DAY([1]!Email_TaskV2[[#This Row],[Tanggal nodin RFS/RFI]]))</f>
        <v>#REF!</v>
      </c>
      <c r="BB171" s="20" t="e">
        <f>IF([1]!Email_TaskV2[[#This Row],[Nomor Nodin RFS/RFI]]="","",TEXT([1]!Email_TaskV2[[#This Row],[Tanggal nodin RFS/RFI]],"MMM"))</f>
        <v>#REF!</v>
      </c>
      <c r="BC171" s="49" t="e">
        <f>IF([1]!Email_TaskV2[[#This Row],[Nodin BO]]="","No","Yes")</f>
        <v>#REF!</v>
      </c>
      <c r="BD171" s="50" t="e">
        <f>YEAR([1]!Email_TaskV2[[#This Row],[Tanggal nodin RFS/RFI]])</f>
        <v>#REF!</v>
      </c>
      <c r="BE171" s="17" t="e">
        <f>IF([1]!Email_TaskV2[[#This Row],[Month]]="",13,MONTH([1]!Email_TaskV2[[#This Row],[Tanggal nodin RFS/RFI]]))</f>
        <v>#REF!</v>
      </c>
    </row>
    <row r="172" spans="1:57" ht="15" customHeight="1" x14ac:dyDescent="0.3">
      <c r="A172" s="51">
        <v>171</v>
      </c>
      <c r="B172" s="32" t="s">
        <v>1205</v>
      </c>
      <c r="C172" s="34">
        <v>44971</v>
      </c>
      <c r="D172" s="80" t="s">
        <v>1206</v>
      </c>
      <c r="E172" s="32" t="s">
        <v>55</v>
      </c>
      <c r="F172" s="63" t="s">
        <v>78</v>
      </c>
      <c r="G172" s="35">
        <v>44973</v>
      </c>
      <c r="H172" s="35">
        <v>44974</v>
      </c>
      <c r="I172" s="32" t="s">
        <v>1207</v>
      </c>
      <c r="J172" s="35">
        <v>44974</v>
      </c>
      <c r="K172" s="37" t="s">
        <v>1208</v>
      </c>
      <c r="L172" s="39">
        <f t="shared" si="24"/>
        <v>3</v>
      </c>
      <c r="M172" s="39">
        <f t="shared" si="25"/>
        <v>1</v>
      </c>
      <c r="N172" s="40" t="s">
        <v>73</v>
      </c>
      <c r="O172" s="40" t="s">
        <v>74</v>
      </c>
      <c r="P172" s="40" t="e">
        <f>VLOOKUP([1]!Email_TaskV2[[#This Row],[PIC Dev]],[1]Organization!C:D,2,FALSE)</f>
        <v>#REF!</v>
      </c>
      <c r="Q172" s="40"/>
      <c r="R172" s="32">
        <v>17</v>
      </c>
      <c r="S172" s="32" t="s">
        <v>75</v>
      </c>
      <c r="T172" s="32"/>
      <c r="U172" s="32"/>
      <c r="V172" s="32"/>
      <c r="W172" s="32"/>
      <c r="X172" s="32"/>
      <c r="Y172" s="32"/>
      <c r="Z172" s="32" t="s">
        <v>58</v>
      </c>
      <c r="AA172" s="32" t="s">
        <v>59</v>
      </c>
      <c r="AB172" s="32" t="s">
        <v>76</v>
      </c>
      <c r="AC172" s="32" t="s">
        <v>71</v>
      </c>
      <c r="AD172" s="53" t="s">
        <v>93</v>
      </c>
      <c r="AE172" s="44"/>
      <c r="AF172" s="44"/>
      <c r="AG172" s="32"/>
      <c r="AH172" s="32"/>
      <c r="AI172" s="32" t="s">
        <v>110</v>
      </c>
      <c r="AJ172" s="46" t="str">
        <f t="shared" si="26"/>
        <v>(Sigos Automation)</v>
      </c>
      <c r="AK172" s="46">
        <v>1</v>
      </c>
      <c r="AL172" s="46"/>
      <c r="AM172" s="46"/>
      <c r="AN172" s="46"/>
      <c r="AO172" s="46"/>
      <c r="AP172" s="46"/>
      <c r="AQ172" s="47" t="e">
        <f ca="1">IF(AND([1]!Email_TaskV2[[#This Row],[Status]]="ON PROGRESS"),TODAY()-[1]!Email_TaskV2[[#This Row],[Tanggal nodin RFS/RFI]],0)</f>
        <v>#REF!</v>
      </c>
      <c r="AR172" s="47" t="e">
        <f ca="1">IF(AND([1]!Email_TaskV2[[#This Row],[Status]]="ON PROGRESS"),IF(TODAY()-[1]!Email_TaskV2[[#This Row],[Start FUT]]&gt;100,"Testing not started yet",TODAY()-[1]!Email_TaskV2[[#This Row],[Start FUT]]),0)</f>
        <v>#REF!</v>
      </c>
      <c r="AS172" s="47" t="e">
        <f>IF([1]!Email_TaskV2[[#This Row],[Aging_Start_Testing]]="Testing not started yet","Testing not started yet",[1]!Email_TaskV2[[#This Row],[Aging]]-[1]!Email_TaskV2[[#This Row],[Aging_Start_Testing]])</f>
        <v>#REF!</v>
      </c>
      <c r="AT172" s="47" t="e">
        <f ca="1">IF(AND([1]!Email_TaskV2[[#This Row],[Status]]="ON PROGRESS",[1]!Email_TaskV2[[#This Row],[Type]]="RFI"),TODAY()-[1]!Email_TaskV2[[#This Row],[Tanggal nodin RFS/RFI]],0)</f>
        <v>#REF!</v>
      </c>
      <c r="AU172" s="47" t="e">
        <f>IF([1]!Email_TaskV2[[#This Row],[Aging]]&gt;7,"Warning","")</f>
        <v>#REF!</v>
      </c>
      <c r="AV172" s="48"/>
      <c r="AW172" s="48"/>
      <c r="AX172" s="48"/>
      <c r="AY172" s="16" t="e">
        <f>IF(AND([1]!Email_TaskV2[[#This Row],[Status]]="ON PROGRESS",[1]!Email_TaskV2[[#This Row],[Type]]="RFS"),"YES","")</f>
        <v>#REF!</v>
      </c>
      <c r="AZ172" s="127" t="e">
        <f>IF(AND([1]!Email_TaskV2[[#This Row],[Status]]="ON PROGRESS",[1]!Email_TaskV2[[#This Row],[Type]]="RFI"),"YES","")</f>
        <v>#REF!</v>
      </c>
      <c r="BA172" s="16" t="e">
        <f>IF([1]!Email_TaskV2[[#This Row],[Nomor Nodin RFS/RFI]]="","",DAY([1]!Email_TaskV2[[#This Row],[Tanggal nodin RFS/RFI]]))</f>
        <v>#REF!</v>
      </c>
      <c r="BB172" s="20" t="e">
        <f>IF([1]!Email_TaskV2[[#This Row],[Nomor Nodin RFS/RFI]]="","",TEXT([1]!Email_TaskV2[[#This Row],[Tanggal nodin RFS/RFI]],"MMM"))</f>
        <v>#REF!</v>
      </c>
      <c r="BC172" s="49" t="e">
        <f>IF([1]!Email_TaskV2[[#This Row],[Nodin BO]]="","No","Yes")</f>
        <v>#REF!</v>
      </c>
      <c r="BD172" s="50" t="e">
        <f>YEAR([1]!Email_TaskV2[[#This Row],[Tanggal nodin RFS/RFI]])</f>
        <v>#REF!</v>
      </c>
      <c r="BE172" s="17" t="e">
        <f>IF([1]!Email_TaskV2[[#This Row],[Month]]="",13,MONTH([1]!Email_TaskV2[[#This Row],[Tanggal nodin RFS/RFI]]))</f>
        <v>#REF!</v>
      </c>
    </row>
    <row r="173" spans="1:57" ht="15" customHeight="1" x14ac:dyDescent="0.3">
      <c r="A173" s="51">
        <v>172</v>
      </c>
      <c r="B173" s="39" t="s">
        <v>1209</v>
      </c>
      <c r="C173" s="114">
        <v>44971</v>
      </c>
      <c r="D173" s="80" t="s">
        <v>1210</v>
      </c>
      <c r="E173" s="39" t="s">
        <v>55</v>
      </c>
      <c r="F173" s="63" t="s">
        <v>78</v>
      </c>
      <c r="G173" s="35">
        <v>44973</v>
      </c>
      <c r="H173" s="36">
        <v>44980</v>
      </c>
      <c r="I173" s="39" t="s">
        <v>1211</v>
      </c>
      <c r="J173" s="36">
        <v>44985</v>
      </c>
      <c r="K173" s="37" t="s">
        <v>1212</v>
      </c>
      <c r="L173" s="39">
        <f t="shared" si="24"/>
        <v>9</v>
      </c>
      <c r="M173" s="39">
        <f t="shared" si="25"/>
        <v>12</v>
      </c>
      <c r="N173" s="40" t="s">
        <v>73</v>
      </c>
      <c r="O173" s="40" t="s">
        <v>74</v>
      </c>
      <c r="P173" s="58" t="e">
        <f>VLOOKUP([1]!Email_TaskV2[[#This Row],[PIC Dev]],[1]Organization!C:D,2,FALSE)</f>
        <v>#REF!</v>
      </c>
      <c r="Q173" s="58"/>
      <c r="R173" s="39">
        <v>102</v>
      </c>
      <c r="S173" s="39" t="s">
        <v>75</v>
      </c>
      <c r="T173" s="39"/>
      <c r="U173" s="32"/>
      <c r="V173" s="32"/>
      <c r="W173" s="32"/>
      <c r="X173" s="32"/>
      <c r="Y173" s="32"/>
      <c r="Z173" s="32" t="s">
        <v>58</v>
      </c>
      <c r="AA173" s="32" t="s">
        <v>59</v>
      </c>
      <c r="AB173" s="32" t="s">
        <v>76</v>
      </c>
      <c r="AC173" s="32" t="s">
        <v>71</v>
      </c>
      <c r="AD173" s="53" t="s">
        <v>93</v>
      </c>
      <c r="AE173" s="59"/>
      <c r="AF173" s="59"/>
      <c r="AG173" s="39"/>
      <c r="AH173" s="39"/>
      <c r="AI173" s="32" t="s">
        <v>62</v>
      </c>
      <c r="AJ173" s="46" t="str">
        <f t="shared" si="26"/>
        <v>(Sigos Automation)</v>
      </c>
      <c r="AK173" s="46">
        <v>1</v>
      </c>
      <c r="AL173" s="46"/>
      <c r="AM173" s="46"/>
      <c r="AN173" s="46"/>
      <c r="AO173" s="46"/>
      <c r="AP173" s="46"/>
      <c r="AQ173" s="47" t="e">
        <f ca="1">IF(AND([1]!Email_TaskV2[[#This Row],[Status]]="ON PROGRESS"),TODAY()-[1]!Email_TaskV2[[#This Row],[Tanggal nodin RFS/RFI]],0)</f>
        <v>#REF!</v>
      </c>
      <c r="AR173" s="47" t="e">
        <f ca="1">IF(AND([1]!Email_TaskV2[[#This Row],[Status]]="ON PROGRESS"),IF(TODAY()-[1]!Email_TaskV2[[#This Row],[Start FUT]]&gt;100,"Testing not started yet",TODAY()-[1]!Email_TaskV2[[#This Row],[Start FUT]]),0)</f>
        <v>#REF!</v>
      </c>
      <c r="AS173" s="47" t="e">
        <f>IF([1]!Email_TaskV2[[#This Row],[Aging_Start_Testing]]="Testing not started yet","Testing not started yet",[1]!Email_TaskV2[[#This Row],[Aging]]-[1]!Email_TaskV2[[#This Row],[Aging_Start_Testing]])</f>
        <v>#REF!</v>
      </c>
      <c r="AT173" s="47" t="e">
        <f ca="1">IF(AND([1]!Email_TaskV2[[#This Row],[Status]]="ON PROGRESS",[1]!Email_TaskV2[[#This Row],[Type]]="RFI"),TODAY()-[1]!Email_TaskV2[[#This Row],[Tanggal nodin RFS/RFI]],0)</f>
        <v>#REF!</v>
      </c>
      <c r="AU173" s="47" t="e">
        <f>IF([1]!Email_TaskV2[[#This Row],[Aging]]&gt;7,"Warning","")</f>
        <v>#REF!</v>
      </c>
      <c r="AV173" s="48"/>
      <c r="AW173" s="48"/>
      <c r="AX173" s="48"/>
      <c r="AY173" s="48" t="e">
        <f>IF(AND([1]!Email_TaskV2[[#This Row],[Status]]="ON PROGRESS",[1]!Email_TaskV2[[#This Row],[Type]]="RFS"),"YES","")</f>
        <v>#REF!</v>
      </c>
      <c r="AZ173" s="127" t="e">
        <f>IF(AND([1]!Email_TaskV2[[#This Row],[Status]]="ON PROGRESS",[1]!Email_TaskV2[[#This Row],[Type]]="RFI"),"YES","")</f>
        <v>#REF!</v>
      </c>
      <c r="BA173" s="48" t="e">
        <f>IF([1]!Email_TaskV2[[#This Row],[Nomor Nodin RFS/RFI]]="","",DAY([1]!Email_TaskV2[[#This Row],[Tanggal nodin RFS/RFI]]))</f>
        <v>#REF!</v>
      </c>
      <c r="BB173" s="54" t="e">
        <f>IF([1]!Email_TaskV2[[#This Row],[Nomor Nodin RFS/RFI]]="","",TEXT([1]!Email_TaskV2[[#This Row],[Tanggal nodin RFS/RFI]],"MMM"))</f>
        <v>#REF!</v>
      </c>
      <c r="BC173" s="49" t="e">
        <f>IF([1]!Email_TaskV2[[#This Row],[Nodin BO]]="","No","Yes")</f>
        <v>#REF!</v>
      </c>
      <c r="BD173" s="50" t="e">
        <f>YEAR([1]!Email_TaskV2[[#This Row],[Tanggal nodin RFS/RFI]])</f>
        <v>#REF!</v>
      </c>
      <c r="BE173" s="56" t="e">
        <f>IF([1]!Email_TaskV2[[#This Row],[Month]]="",13,MONTH([1]!Email_TaskV2[[#This Row],[Tanggal nodin RFS/RFI]]))</f>
        <v>#REF!</v>
      </c>
    </row>
    <row r="174" spans="1:57" ht="15" customHeight="1" x14ac:dyDescent="0.3">
      <c r="A174" s="51">
        <v>173</v>
      </c>
      <c r="B174" s="32" t="s">
        <v>1213</v>
      </c>
      <c r="C174" s="34">
        <v>44971</v>
      </c>
      <c r="D174" s="80" t="s">
        <v>1214</v>
      </c>
      <c r="E174" s="32" t="s">
        <v>55</v>
      </c>
      <c r="F174" s="32" t="s">
        <v>78</v>
      </c>
      <c r="G174" s="35">
        <v>44972</v>
      </c>
      <c r="H174" s="35">
        <v>44973</v>
      </c>
      <c r="I174" s="32" t="s">
        <v>1215</v>
      </c>
      <c r="J174" s="35">
        <v>44974</v>
      </c>
      <c r="K174" s="38" t="s">
        <v>1216</v>
      </c>
      <c r="L174" s="39">
        <f t="shared" si="24"/>
        <v>2</v>
      </c>
      <c r="M174" s="39">
        <f t="shared" si="25"/>
        <v>2</v>
      </c>
      <c r="N174" s="40" t="s">
        <v>73</v>
      </c>
      <c r="O174" s="40" t="s">
        <v>74</v>
      </c>
      <c r="P174" s="40" t="e">
        <f>VLOOKUP([1]!Email_TaskV2[[#This Row],[PIC Dev]],[1]Organization!C:D,2,FALSE)</f>
        <v>#REF!</v>
      </c>
      <c r="Q174" s="40"/>
      <c r="R174" s="32">
        <v>16</v>
      </c>
      <c r="S174" s="32" t="s">
        <v>75</v>
      </c>
      <c r="T174" s="32" t="s">
        <v>1217</v>
      </c>
      <c r="U174" s="38" t="s">
        <v>1218</v>
      </c>
      <c r="V174" s="33"/>
      <c r="W174" s="33"/>
      <c r="X174" s="33"/>
      <c r="Y174" s="33"/>
      <c r="Z174" s="32" t="s">
        <v>58</v>
      </c>
      <c r="AA174" s="32" t="s">
        <v>59</v>
      </c>
      <c r="AB174" s="32" t="s">
        <v>76</v>
      </c>
      <c r="AC174" s="32" t="s">
        <v>71</v>
      </c>
      <c r="AD174" s="53" t="s">
        <v>132</v>
      </c>
      <c r="AE174" s="44"/>
      <c r="AF174" s="44"/>
      <c r="AG174" s="32"/>
      <c r="AH174" s="32"/>
      <c r="AI174" s="32" t="s">
        <v>64</v>
      </c>
      <c r="AJ174" s="46" t="str">
        <f t="shared" si="26"/>
        <v/>
      </c>
      <c r="AK174" s="46"/>
      <c r="AL174" s="46"/>
      <c r="AM174" s="46"/>
      <c r="AN174" s="46"/>
      <c r="AO174" s="46"/>
      <c r="AP174" s="46"/>
      <c r="AQ174" s="47" t="e">
        <f ca="1">IF(AND([1]!Email_TaskV2[[#This Row],[Status]]="ON PROGRESS"),TODAY()-[1]!Email_TaskV2[[#This Row],[Tanggal nodin RFS/RFI]],0)</f>
        <v>#REF!</v>
      </c>
      <c r="AR174" s="47" t="e">
        <f ca="1">IF(AND([1]!Email_TaskV2[[#This Row],[Status]]="ON PROGRESS"),IF(TODAY()-[1]!Email_TaskV2[[#This Row],[Start FUT]]&gt;100,"Testing not started yet",TODAY()-[1]!Email_TaskV2[[#This Row],[Start FUT]]),0)</f>
        <v>#REF!</v>
      </c>
      <c r="AS174" s="47" t="e">
        <f>IF([1]!Email_TaskV2[[#This Row],[Aging_Start_Testing]]="Testing not started yet","Testing not started yet",[1]!Email_TaskV2[[#This Row],[Aging]]-[1]!Email_TaskV2[[#This Row],[Aging_Start_Testing]])</f>
        <v>#REF!</v>
      </c>
      <c r="AT174" s="47" t="e">
        <f ca="1">IF(AND([1]!Email_TaskV2[[#This Row],[Status]]="ON PROGRESS",[1]!Email_TaskV2[[#This Row],[Type]]="RFI"),TODAY()-[1]!Email_TaskV2[[#This Row],[Tanggal nodin RFS/RFI]],0)</f>
        <v>#REF!</v>
      </c>
      <c r="AU174" s="47" t="e">
        <f>IF([1]!Email_TaskV2[[#This Row],[Aging]]&gt;7,"Warning","")</f>
        <v>#REF!</v>
      </c>
      <c r="AV174" s="48"/>
      <c r="AW174" s="48"/>
      <c r="AX174" s="48"/>
      <c r="AY174" s="48" t="e">
        <f>IF(AND([1]!Email_TaskV2[[#This Row],[Status]]="ON PROGRESS",[1]!Email_TaskV2[[#This Row],[Type]]="RFS"),"YES","")</f>
        <v>#REF!</v>
      </c>
      <c r="AZ174" s="127" t="e">
        <f>IF(AND([1]!Email_TaskV2[[#This Row],[Status]]="ON PROGRESS",[1]!Email_TaskV2[[#This Row],[Type]]="RFI"),"YES","")</f>
        <v>#REF!</v>
      </c>
      <c r="BA174" s="48" t="e">
        <f>IF([1]!Email_TaskV2[[#This Row],[Nomor Nodin RFS/RFI]]="","",DAY([1]!Email_TaskV2[[#This Row],[Tanggal nodin RFS/RFI]]))</f>
        <v>#REF!</v>
      </c>
      <c r="BB174" s="54" t="e">
        <f>IF([1]!Email_TaskV2[[#This Row],[Nomor Nodin RFS/RFI]]="","",TEXT([1]!Email_TaskV2[[#This Row],[Tanggal nodin RFS/RFI]],"MMM"))</f>
        <v>#REF!</v>
      </c>
      <c r="BC174" s="49" t="e">
        <f>IF([1]!Email_TaskV2[[#This Row],[Nodin BO]]="","No","Yes")</f>
        <v>#REF!</v>
      </c>
      <c r="BD174" s="50" t="e">
        <f>YEAR([1]!Email_TaskV2[[#This Row],[Tanggal nodin RFS/RFI]])</f>
        <v>#REF!</v>
      </c>
      <c r="BE174" s="56" t="e">
        <f>IF([1]!Email_TaskV2[[#This Row],[Month]]="",13,MONTH([1]!Email_TaskV2[[#This Row],[Tanggal nodin RFS/RFI]]))</f>
        <v>#REF!</v>
      </c>
    </row>
    <row r="175" spans="1:57" ht="15" customHeight="1" x14ac:dyDescent="0.3">
      <c r="A175" s="51">
        <v>174</v>
      </c>
      <c r="B175" s="32" t="s">
        <v>1219</v>
      </c>
      <c r="C175" s="34">
        <v>44966</v>
      </c>
      <c r="D175" s="80" t="s">
        <v>1220</v>
      </c>
      <c r="E175" s="32" t="s">
        <v>55</v>
      </c>
      <c r="F175" s="63" t="s">
        <v>78</v>
      </c>
      <c r="G175" s="35">
        <v>44972</v>
      </c>
      <c r="H175" s="35">
        <v>44974</v>
      </c>
      <c r="I175" s="32" t="s">
        <v>1221</v>
      </c>
      <c r="J175" s="35">
        <v>44974</v>
      </c>
      <c r="K175" s="37" t="s">
        <v>1222</v>
      </c>
      <c r="L175" s="39">
        <f t="shared" si="24"/>
        <v>8</v>
      </c>
      <c r="M175" s="39">
        <f t="shared" si="25"/>
        <v>2</v>
      </c>
      <c r="N175" s="40" t="s">
        <v>114</v>
      </c>
      <c r="O175" s="40" t="s">
        <v>115</v>
      </c>
      <c r="P175" s="40" t="e">
        <f>VLOOKUP([1]!Email_TaskV2[[#This Row],[PIC Dev]],[1]Organization!C:D,2,FALSE)</f>
        <v>#REF!</v>
      </c>
      <c r="Q175" s="40"/>
      <c r="R175" s="32">
        <v>30</v>
      </c>
      <c r="S175" s="32" t="s">
        <v>75</v>
      </c>
      <c r="T175" s="32" t="s">
        <v>1223</v>
      </c>
      <c r="U175" s="37" t="s">
        <v>1224</v>
      </c>
      <c r="V175" s="41">
        <v>44952</v>
      </c>
      <c r="W175" s="32" t="s">
        <v>166</v>
      </c>
      <c r="X175" s="32" t="s">
        <v>191</v>
      </c>
      <c r="Y175" s="32" t="s">
        <v>1147</v>
      </c>
      <c r="Z175" s="32" t="s">
        <v>58</v>
      </c>
      <c r="AA175" s="32" t="s">
        <v>59</v>
      </c>
      <c r="AB175" s="32" t="s">
        <v>60</v>
      </c>
      <c r="AC175" s="32" t="s">
        <v>71</v>
      </c>
      <c r="AD175" s="53" t="s">
        <v>106</v>
      </c>
      <c r="AE175" s="44"/>
      <c r="AF175" s="44"/>
      <c r="AG175" s="32"/>
      <c r="AH175" s="32"/>
      <c r="AI175" s="32" t="s">
        <v>64</v>
      </c>
      <c r="AJ175" s="46" t="str">
        <f t="shared" si="26"/>
        <v/>
      </c>
      <c r="AK175" s="46"/>
      <c r="AL175" s="46"/>
      <c r="AM175" s="46"/>
      <c r="AN175" s="46"/>
      <c r="AO175" s="46"/>
      <c r="AP175" s="46"/>
      <c r="AQ175" s="47" t="e">
        <f ca="1">IF(AND([1]!Email_TaskV2[[#This Row],[Status]]="ON PROGRESS"),TODAY()-[1]!Email_TaskV2[[#This Row],[Tanggal nodin RFS/RFI]],0)</f>
        <v>#REF!</v>
      </c>
      <c r="AR175" s="47" t="e">
        <f ca="1">IF(AND([1]!Email_TaskV2[[#This Row],[Status]]="ON PROGRESS"),IF(TODAY()-[1]!Email_TaskV2[[#This Row],[Start FUT]]&gt;100,"Testing not started yet",TODAY()-[1]!Email_TaskV2[[#This Row],[Start FUT]]),0)</f>
        <v>#REF!</v>
      </c>
      <c r="AS175" s="47" t="e">
        <f>IF([1]!Email_TaskV2[[#This Row],[Aging_Start_Testing]]="Testing not started yet","Testing not started yet",[1]!Email_TaskV2[[#This Row],[Aging]]-[1]!Email_TaskV2[[#This Row],[Aging_Start_Testing]])</f>
        <v>#REF!</v>
      </c>
      <c r="AT175" s="47" t="e">
        <f ca="1">IF(AND([1]!Email_TaskV2[[#This Row],[Status]]="ON PROGRESS",[1]!Email_TaskV2[[#This Row],[Type]]="RFI"),TODAY()-[1]!Email_TaskV2[[#This Row],[Tanggal nodin RFS/RFI]],0)</f>
        <v>#REF!</v>
      </c>
      <c r="AU175" s="47" t="e">
        <f>IF([1]!Email_TaskV2[[#This Row],[Aging]]&gt;7,"Warning","")</f>
        <v>#REF!</v>
      </c>
      <c r="AV175" s="48"/>
      <c r="AW175" s="48"/>
      <c r="AX175" s="48"/>
      <c r="AY175" s="48" t="e">
        <f>IF(AND([1]!Email_TaskV2[[#This Row],[Status]]="ON PROGRESS",[1]!Email_TaskV2[[#This Row],[Type]]="RFS"),"YES","")</f>
        <v>#REF!</v>
      </c>
      <c r="AZ175" s="127" t="e">
        <f>IF(AND([1]!Email_TaskV2[[#This Row],[Status]]="ON PROGRESS",[1]!Email_TaskV2[[#This Row],[Type]]="RFI"),"YES","")</f>
        <v>#REF!</v>
      </c>
      <c r="BA175" s="48" t="e">
        <f>IF([1]!Email_TaskV2[[#This Row],[Nomor Nodin RFS/RFI]]="","",DAY([1]!Email_TaskV2[[#This Row],[Tanggal nodin RFS/RFI]]))</f>
        <v>#REF!</v>
      </c>
      <c r="BB175" s="54" t="e">
        <f>IF([1]!Email_TaskV2[[#This Row],[Nomor Nodin RFS/RFI]]="","",TEXT([1]!Email_TaskV2[[#This Row],[Tanggal nodin RFS/RFI]],"MMM"))</f>
        <v>#REF!</v>
      </c>
      <c r="BC175" s="49" t="e">
        <f>IF([1]!Email_TaskV2[[#This Row],[Nodin BO]]="","No","Yes")</f>
        <v>#REF!</v>
      </c>
      <c r="BD175" s="50" t="e">
        <f>YEAR([1]!Email_TaskV2[[#This Row],[Tanggal nodin RFS/RFI]])</f>
        <v>#REF!</v>
      </c>
      <c r="BE175" s="56" t="e">
        <f>IF([1]!Email_TaskV2[[#This Row],[Month]]="",13,MONTH([1]!Email_TaskV2[[#This Row],[Tanggal nodin RFS/RFI]]))</f>
        <v>#REF!</v>
      </c>
    </row>
    <row r="176" spans="1:57" ht="15" customHeight="1" x14ac:dyDescent="0.3">
      <c r="A176" s="51">
        <v>175</v>
      </c>
      <c r="B176" s="32" t="s">
        <v>1225</v>
      </c>
      <c r="C176" s="34">
        <v>44971</v>
      </c>
      <c r="D176" s="80" t="s">
        <v>1226</v>
      </c>
      <c r="E176" s="32" t="s">
        <v>55</v>
      </c>
      <c r="F176" s="63" t="s">
        <v>78</v>
      </c>
      <c r="G176" s="35">
        <v>44979</v>
      </c>
      <c r="H176" s="35">
        <v>44979</v>
      </c>
      <c r="I176" s="32" t="s">
        <v>1227</v>
      </c>
      <c r="J176" s="35">
        <v>44979</v>
      </c>
      <c r="K176" s="37" t="s">
        <v>1228</v>
      </c>
      <c r="L176" s="39">
        <f t="shared" si="24"/>
        <v>8</v>
      </c>
      <c r="M176" s="39">
        <f t="shared" si="25"/>
        <v>0</v>
      </c>
      <c r="N176" s="40" t="s">
        <v>1229</v>
      </c>
      <c r="O176" s="40" t="s">
        <v>117</v>
      </c>
      <c r="P176" s="40" t="e">
        <f>VLOOKUP([1]!Email_TaskV2[[#This Row],[PIC Dev]],[1]Organization!C:D,2,FALSE)</f>
        <v>#REF!</v>
      </c>
      <c r="Q176" s="40"/>
      <c r="R176" s="32">
        <v>30</v>
      </c>
      <c r="S176" s="32" t="s">
        <v>75</v>
      </c>
      <c r="T176" s="32"/>
      <c r="U176" s="32"/>
      <c r="V176" s="32"/>
      <c r="W176" s="32"/>
      <c r="X176" s="32"/>
      <c r="Y176" s="32"/>
      <c r="Z176" s="32" t="s">
        <v>58</v>
      </c>
      <c r="AA176" s="32" t="s">
        <v>59</v>
      </c>
      <c r="AB176" s="32" t="s">
        <v>60</v>
      </c>
      <c r="AC176" s="32" t="s">
        <v>71</v>
      </c>
      <c r="AD176" s="53" t="s">
        <v>150</v>
      </c>
      <c r="AE176" s="44"/>
      <c r="AF176" s="44"/>
      <c r="AG176" s="32"/>
      <c r="AH176" s="32"/>
      <c r="AI176" s="32" t="s">
        <v>64</v>
      </c>
      <c r="AJ176" s="46" t="str">
        <f t="shared" si="26"/>
        <v/>
      </c>
      <c r="AK176" s="46"/>
      <c r="AL176" s="46"/>
      <c r="AM176" s="46"/>
      <c r="AN176" s="46"/>
      <c r="AO176" s="46"/>
      <c r="AP176" s="46"/>
      <c r="AQ176" s="47" t="e">
        <f ca="1">IF(AND([1]!Email_TaskV2[[#This Row],[Status]]="ON PROGRESS"),TODAY()-[1]!Email_TaskV2[[#This Row],[Tanggal nodin RFS/RFI]],0)</f>
        <v>#REF!</v>
      </c>
      <c r="AR176" s="47" t="e">
        <f ca="1">IF(AND([1]!Email_TaskV2[[#This Row],[Status]]="ON PROGRESS"),IF(TODAY()-[1]!Email_TaskV2[[#This Row],[Start FUT]]&gt;100,"Testing not started yet",TODAY()-[1]!Email_TaskV2[[#This Row],[Start FUT]]),0)</f>
        <v>#REF!</v>
      </c>
      <c r="AS176" s="47" t="e">
        <f>IF([1]!Email_TaskV2[[#This Row],[Aging_Start_Testing]]="Testing not started yet","Testing not started yet",[1]!Email_TaskV2[[#This Row],[Aging]]-[1]!Email_TaskV2[[#This Row],[Aging_Start_Testing]])</f>
        <v>#REF!</v>
      </c>
      <c r="AT176" s="47" t="e">
        <f ca="1">IF(AND([1]!Email_TaskV2[[#This Row],[Status]]="ON PROGRESS",[1]!Email_TaskV2[[#This Row],[Type]]="RFI"),TODAY()-[1]!Email_TaskV2[[#This Row],[Tanggal nodin RFS/RFI]],0)</f>
        <v>#REF!</v>
      </c>
      <c r="AU176" s="47" t="e">
        <f>IF([1]!Email_TaskV2[[#This Row],[Aging]]&gt;7,"Warning","")</f>
        <v>#REF!</v>
      </c>
      <c r="AV176" s="48"/>
      <c r="AW176" s="48"/>
      <c r="AX176" s="48"/>
      <c r="AY176" s="48" t="e">
        <f>IF(AND([1]!Email_TaskV2[[#This Row],[Status]]="ON PROGRESS",[1]!Email_TaskV2[[#This Row],[Type]]="RFS"),"YES","")</f>
        <v>#REF!</v>
      </c>
      <c r="AZ176" s="127" t="e">
        <f>IF(AND([1]!Email_TaskV2[[#This Row],[Status]]="ON PROGRESS",[1]!Email_TaskV2[[#This Row],[Type]]="RFI"),"YES","")</f>
        <v>#REF!</v>
      </c>
      <c r="BA176" s="48" t="e">
        <f>IF([1]!Email_TaskV2[[#This Row],[Nomor Nodin RFS/RFI]]="","",DAY([1]!Email_TaskV2[[#This Row],[Tanggal nodin RFS/RFI]]))</f>
        <v>#REF!</v>
      </c>
      <c r="BB176" s="54" t="e">
        <f>IF([1]!Email_TaskV2[[#This Row],[Nomor Nodin RFS/RFI]]="","",TEXT([1]!Email_TaskV2[[#This Row],[Tanggal nodin RFS/RFI]],"MMM"))</f>
        <v>#REF!</v>
      </c>
      <c r="BC176" s="49" t="e">
        <f>IF([1]!Email_TaskV2[[#This Row],[Nodin BO]]="","No","Yes")</f>
        <v>#REF!</v>
      </c>
      <c r="BD176" s="50" t="e">
        <f>YEAR([1]!Email_TaskV2[[#This Row],[Tanggal nodin RFS/RFI]])</f>
        <v>#REF!</v>
      </c>
      <c r="BE176" s="56" t="e">
        <f>IF([1]!Email_TaskV2[[#This Row],[Month]]="",13,MONTH([1]!Email_TaskV2[[#This Row],[Tanggal nodin RFS/RFI]]))</f>
        <v>#REF!</v>
      </c>
    </row>
    <row r="177" spans="1:57" ht="15" customHeight="1" x14ac:dyDescent="0.3">
      <c r="A177" s="51">
        <v>176</v>
      </c>
      <c r="B177" s="32" t="s">
        <v>1230</v>
      </c>
      <c r="C177" s="34">
        <v>44971</v>
      </c>
      <c r="D177" s="80" t="s">
        <v>1231</v>
      </c>
      <c r="E177" s="32" t="s">
        <v>55</v>
      </c>
      <c r="F177" s="32" t="s">
        <v>92</v>
      </c>
      <c r="G177" s="35">
        <v>44972</v>
      </c>
      <c r="H177" s="35">
        <v>44974</v>
      </c>
      <c r="I177" s="32" t="s">
        <v>1232</v>
      </c>
      <c r="J177" s="35">
        <v>44977</v>
      </c>
      <c r="K177" s="37" t="s">
        <v>1233</v>
      </c>
      <c r="L177" s="39">
        <f t="shared" si="24"/>
        <v>3</v>
      </c>
      <c r="M177" s="39">
        <f t="shared" si="25"/>
        <v>5</v>
      </c>
      <c r="N177" s="53" t="s">
        <v>99</v>
      </c>
      <c r="O177" s="40" t="s">
        <v>100</v>
      </c>
      <c r="P177" s="40" t="e">
        <f>VLOOKUP([1]!Email_TaskV2[[#This Row],[PIC Dev]],[1]Organization!C:D,2,FALSE)</f>
        <v>#REF!</v>
      </c>
      <c r="Q177" s="40"/>
      <c r="R177" s="32">
        <v>25</v>
      </c>
      <c r="S177" s="32" t="s">
        <v>75</v>
      </c>
      <c r="T177" s="32" t="s">
        <v>1234</v>
      </c>
      <c r="U177" s="32" t="s">
        <v>1235</v>
      </c>
      <c r="V177" s="41">
        <v>44971</v>
      </c>
      <c r="W177" s="32" t="s">
        <v>166</v>
      </c>
      <c r="X177" s="32" t="s">
        <v>172</v>
      </c>
      <c r="Y177" s="32" t="s">
        <v>173</v>
      </c>
      <c r="Z177" s="32" t="s">
        <v>58</v>
      </c>
      <c r="AA177" s="32" t="s">
        <v>59</v>
      </c>
      <c r="AB177" s="32" t="s">
        <v>94</v>
      </c>
      <c r="AC177" s="43" t="s">
        <v>84</v>
      </c>
      <c r="AD177" s="53" t="s">
        <v>89</v>
      </c>
      <c r="AE177" s="44"/>
      <c r="AF177" s="44"/>
      <c r="AG177" s="32"/>
      <c r="AH177" s="32"/>
      <c r="AI177" s="32" t="s">
        <v>64</v>
      </c>
      <c r="AJ177" s="46" t="str">
        <f t="shared" si="26"/>
        <v/>
      </c>
      <c r="AK177" s="46"/>
      <c r="AL177" s="46"/>
      <c r="AM177" s="46"/>
      <c r="AN177" s="46"/>
      <c r="AO177" s="46"/>
      <c r="AP177" s="46"/>
      <c r="AQ177" s="47" t="e">
        <f ca="1">IF(AND([1]!Email_TaskV2[[#This Row],[Status]]="ON PROGRESS"),TODAY()-[1]!Email_TaskV2[[#This Row],[Tanggal nodin RFS/RFI]],0)</f>
        <v>#REF!</v>
      </c>
      <c r="AR177" s="47" t="e">
        <f ca="1">IF(AND([1]!Email_TaskV2[[#This Row],[Status]]="ON PROGRESS"),IF(TODAY()-[1]!Email_TaskV2[[#This Row],[Start FUT]]&gt;100,"Testing not started yet",TODAY()-[1]!Email_TaskV2[[#This Row],[Start FUT]]),0)</f>
        <v>#REF!</v>
      </c>
      <c r="AS177" s="47" t="e">
        <f>IF([1]!Email_TaskV2[[#This Row],[Aging_Start_Testing]]="Testing not started yet","Testing not started yet",[1]!Email_TaskV2[[#This Row],[Aging]]-[1]!Email_TaskV2[[#This Row],[Aging_Start_Testing]])</f>
        <v>#REF!</v>
      </c>
      <c r="AT177" s="47" t="e">
        <f ca="1">IF(AND([1]!Email_TaskV2[[#This Row],[Status]]="ON PROGRESS",[1]!Email_TaskV2[[#This Row],[Type]]="RFI"),TODAY()-[1]!Email_TaskV2[[#This Row],[Tanggal nodin RFS/RFI]],0)</f>
        <v>#REF!</v>
      </c>
      <c r="AU177" s="47" t="e">
        <f>IF([1]!Email_TaskV2[[#This Row],[Aging]]&gt;7,"Warning","")</f>
        <v>#REF!</v>
      </c>
      <c r="AV177" s="127"/>
      <c r="AW177" s="127"/>
      <c r="AX177" s="127"/>
      <c r="AY177" s="48" t="e">
        <f>IF(AND([1]!Email_TaskV2[[#This Row],[Status]]="ON PROGRESS",[1]!Email_TaskV2[[#This Row],[Type]]="RFS"),"YES","")</f>
        <v>#REF!</v>
      </c>
      <c r="AZ177" s="127" t="e">
        <f>IF(AND([1]!Email_TaskV2[[#This Row],[Status]]="ON PROGRESS",[1]!Email_TaskV2[[#This Row],[Type]]="RFI"),"YES","")</f>
        <v>#REF!</v>
      </c>
      <c r="BA177" s="48" t="e">
        <f>IF([1]!Email_TaskV2[[#This Row],[Nomor Nodin RFS/RFI]]="","",DAY([1]!Email_TaskV2[[#This Row],[Tanggal nodin RFS/RFI]]))</f>
        <v>#REF!</v>
      </c>
      <c r="BB177" s="54" t="e">
        <f>IF([1]!Email_TaskV2[[#This Row],[Nomor Nodin RFS/RFI]]="","",TEXT([1]!Email_TaskV2[[#This Row],[Tanggal nodin RFS/RFI]],"MMM"))</f>
        <v>#REF!</v>
      </c>
      <c r="BC177" s="128" t="e">
        <f>IF([1]!Email_TaskV2[[#This Row],[Nodin BO]]="","No","Yes")</f>
        <v>#REF!</v>
      </c>
      <c r="BD177" s="129" t="e">
        <f>YEAR([1]!Email_TaskV2[[#This Row],[Tanggal nodin RFS/RFI]])</f>
        <v>#REF!</v>
      </c>
      <c r="BE177" s="56" t="e">
        <f>IF([1]!Email_TaskV2[[#This Row],[Month]]="",13,MONTH([1]!Email_TaskV2[[#This Row],[Tanggal nodin RFS/RFI]]))</f>
        <v>#REF!</v>
      </c>
    </row>
    <row r="178" spans="1:57" ht="15" customHeight="1" x14ac:dyDescent="0.3">
      <c r="A178" s="51">
        <v>177</v>
      </c>
      <c r="B178" s="39" t="s">
        <v>1236</v>
      </c>
      <c r="C178" s="114">
        <v>44971</v>
      </c>
      <c r="D178" s="80" t="s">
        <v>1237</v>
      </c>
      <c r="E178" s="81" t="s">
        <v>79</v>
      </c>
      <c r="F178" s="82" t="s">
        <v>80</v>
      </c>
      <c r="G178" s="36">
        <v>44977</v>
      </c>
      <c r="H178" s="36">
        <v>44999</v>
      </c>
      <c r="I178" s="39"/>
      <c r="J178" s="36"/>
      <c r="K178" s="32"/>
      <c r="L178" s="59"/>
      <c r="M178" s="58"/>
      <c r="N178" s="40" t="s">
        <v>107</v>
      </c>
      <c r="O178" s="40" t="s">
        <v>108</v>
      </c>
      <c r="P178" s="58" t="e">
        <f>VLOOKUP([1]!Email_TaskV2[[#This Row],[PIC Dev]],[1]Organization!C:D,2,FALSE)</f>
        <v>#REF!</v>
      </c>
      <c r="Q178" s="57" t="s">
        <v>1603</v>
      </c>
      <c r="R178" s="39"/>
      <c r="S178" s="39" t="s">
        <v>57</v>
      </c>
      <c r="T178" s="39" t="s">
        <v>1238</v>
      </c>
      <c r="U178" s="37" t="s">
        <v>1239</v>
      </c>
      <c r="V178" s="32"/>
      <c r="W178" s="32" t="s">
        <v>156</v>
      </c>
      <c r="X178" s="32"/>
      <c r="Y178" s="32"/>
      <c r="Z178" s="32" t="s">
        <v>58</v>
      </c>
      <c r="AA178" s="32" t="s">
        <v>59</v>
      </c>
      <c r="AB178" s="32" t="s">
        <v>70</v>
      </c>
      <c r="AC178" s="32" t="s">
        <v>71</v>
      </c>
      <c r="AD178" s="53" t="s">
        <v>1604</v>
      </c>
      <c r="AE178" s="59"/>
      <c r="AF178" s="59"/>
      <c r="AG178" s="39"/>
      <c r="AH178" s="39"/>
      <c r="AI178" s="61" t="s">
        <v>64</v>
      </c>
      <c r="AJ178" s="126" t="str">
        <f t="shared" si="26"/>
        <v/>
      </c>
      <c r="AK178" s="46"/>
      <c r="AL178" s="46"/>
      <c r="AM178" s="46"/>
      <c r="AN178" s="46"/>
      <c r="AO178" s="46"/>
      <c r="AP178" s="46"/>
      <c r="AQ178" s="47" t="e">
        <f ca="1">IF(AND([1]!Email_TaskV2[[#This Row],[Status]]="ON PROGRESS"),TODAY()-[1]!Email_TaskV2[[#This Row],[Tanggal nodin RFS/RFI]],0)</f>
        <v>#REF!</v>
      </c>
      <c r="AR178" s="47" t="e">
        <f ca="1">IF(AND([1]!Email_TaskV2[[#This Row],[Status]]="ON PROGRESS"),IF(TODAY()-[1]!Email_TaskV2[[#This Row],[Start FUT]]&gt;100,"Testing not started yet",TODAY()-[1]!Email_TaskV2[[#This Row],[Start FUT]]),0)</f>
        <v>#REF!</v>
      </c>
      <c r="AS178" s="47" t="e">
        <f>IF([1]!Email_TaskV2[[#This Row],[Aging_Start_Testing]]="Testing not started yet","Testing not started yet",[1]!Email_TaskV2[[#This Row],[Aging]]-[1]!Email_TaskV2[[#This Row],[Aging_Start_Testing]])</f>
        <v>#REF!</v>
      </c>
      <c r="AT178" s="47" t="e">
        <f ca="1">IF(AND([1]!Email_TaskV2[[#This Row],[Status]]="ON PROGRESS",[1]!Email_TaskV2[[#This Row],[Type]]="RFI"),TODAY()-[1]!Email_TaskV2[[#This Row],[Tanggal nodin RFS/RFI]],0)</f>
        <v>#REF!</v>
      </c>
      <c r="AU178" s="47" t="e">
        <f>IF([1]!Email_TaskV2[[#This Row],[Aging]]&gt;7,"Warning","")</f>
        <v>#REF!</v>
      </c>
      <c r="AV178" s="48"/>
      <c r="AW178" s="48"/>
      <c r="AX178" s="48"/>
      <c r="AY178" s="48" t="e">
        <f>IF(AND([1]!Email_TaskV2[[#This Row],[Status]]="ON PROGRESS",[1]!Email_TaskV2[[#This Row],[Type]]="RFS"),"YES","")</f>
        <v>#REF!</v>
      </c>
      <c r="AZ178" s="16" t="e">
        <f>IF(AND([1]!Email_TaskV2[[#This Row],[Status]]="ON PROGRESS",[1]!Email_TaskV2[[#This Row],[Type]]="RFI"),"YES","")</f>
        <v>#REF!</v>
      </c>
      <c r="BA178" s="48" t="e">
        <f>IF([1]!Email_TaskV2[[#This Row],[Nomor Nodin RFS/RFI]]="","",DAY([1]!Email_TaskV2[[#This Row],[Tanggal nodin RFS/RFI]]))</f>
        <v>#REF!</v>
      </c>
      <c r="BB178" s="54" t="e">
        <f>IF([1]!Email_TaskV2[[#This Row],[Nomor Nodin RFS/RFI]]="","",TEXT([1]!Email_TaskV2[[#This Row],[Tanggal nodin RFS/RFI]],"MMM"))</f>
        <v>#REF!</v>
      </c>
      <c r="BC178" s="49" t="e">
        <f>IF([1]!Email_TaskV2[[#This Row],[Nodin BO]]="","No","Yes")</f>
        <v>#REF!</v>
      </c>
      <c r="BD178" s="50" t="e">
        <f>YEAR([1]!Email_TaskV2[[#This Row],[Tanggal nodin RFS/RFI]])</f>
        <v>#REF!</v>
      </c>
      <c r="BE178" s="56" t="e">
        <f>IF([1]!Email_TaskV2[[#This Row],[Month]]="",13,MONTH([1]!Email_TaskV2[[#This Row],[Tanggal nodin RFS/RFI]]))</f>
        <v>#REF!</v>
      </c>
    </row>
    <row r="179" spans="1:57" ht="15" customHeight="1" x14ac:dyDescent="0.3">
      <c r="A179" s="51">
        <v>178</v>
      </c>
      <c r="B179" s="39" t="s">
        <v>1240</v>
      </c>
      <c r="C179" s="114">
        <v>44971</v>
      </c>
      <c r="D179" s="80" t="s">
        <v>1241</v>
      </c>
      <c r="E179" s="39" t="s">
        <v>55</v>
      </c>
      <c r="F179" s="32" t="s">
        <v>90</v>
      </c>
      <c r="G179" s="35">
        <v>44971</v>
      </c>
      <c r="H179" s="35">
        <v>45005</v>
      </c>
      <c r="I179" s="39" t="s">
        <v>1910</v>
      </c>
      <c r="J179" s="35">
        <v>45005</v>
      </c>
      <c r="K179" s="38" t="s">
        <v>1911</v>
      </c>
      <c r="L179" s="39">
        <f t="shared" ref="L179:L196" si="27">H179-C179</f>
        <v>34</v>
      </c>
      <c r="M179" s="39">
        <f t="shared" ref="M179:M196" si="28">J179-G179</f>
        <v>34</v>
      </c>
      <c r="N179" s="40" t="s">
        <v>107</v>
      </c>
      <c r="O179" s="40" t="s">
        <v>108</v>
      </c>
      <c r="P179" s="58" t="e">
        <f>VLOOKUP([1]!Email_TaskV2[[#This Row],[PIC Dev]],[1]Organization!C:D,2,FALSE)</f>
        <v>#REF!</v>
      </c>
      <c r="Q179" s="57" t="s">
        <v>1912</v>
      </c>
      <c r="R179" s="39">
        <v>604</v>
      </c>
      <c r="S179" s="39" t="s">
        <v>57</v>
      </c>
      <c r="T179" s="39"/>
      <c r="U179" s="33"/>
      <c r="V179" s="33"/>
      <c r="W179" s="33" t="s">
        <v>156</v>
      </c>
      <c r="X179" s="33"/>
      <c r="Y179" s="33"/>
      <c r="Z179" s="32" t="s">
        <v>58</v>
      </c>
      <c r="AA179" s="32" t="s">
        <v>59</v>
      </c>
      <c r="AB179" s="32" t="s">
        <v>70</v>
      </c>
      <c r="AC179" s="32" t="s">
        <v>71</v>
      </c>
      <c r="AD179" s="53" t="s">
        <v>129</v>
      </c>
      <c r="AE179" s="53" t="s">
        <v>109</v>
      </c>
      <c r="AF179" s="59"/>
      <c r="AG179" s="39"/>
      <c r="AH179" s="39"/>
      <c r="AI179" s="32" t="s">
        <v>62</v>
      </c>
      <c r="AJ179" s="46" t="str">
        <f t="shared" si="26"/>
        <v>(Prima Automation)</v>
      </c>
      <c r="AK179" s="46"/>
      <c r="AL179" s="46">
        <v>2</v>
      </c>
      <c r="AM179" s="46"/>
      <c r="AN179" s="46"/>
      <c r="AO179" s="46"/>
      <c r="AP179" s="46"/>
      <c r="AQ179" s="47" t="e">
        <f ca="1">IF(AND([1]!Email_TaskV2[[#This Row],[Status]]="ON PROGRESS"),TODAY()-[1]!Email_TaskV2[[#This Row],[Tanggal nodin RFS/RFI]],0)</f>
        <v>#REF!</v>
      </c>
      <c r="AR179" s="47" t="e">
        <f ca="1">IF(AND([1]!Email_TaskV2[[#This Row],[Status]]="ON PROGRESS"),IF(TODAY()-[1]!Email_TaskV2[[#This Row],[Start FUT]]&gt;100,"Testing not started yet",TODAY()-[1]!Email_TaskV2[[#This Row],[Start FUT]]),0)</f>
        <v>#REF!</v>
      </c>
      <c r="AS179" s="47" t="e">
        <f>IF([1]!Email_TaskV2[[#This Row],[Aging_Start_Testing]]="Testing not started yet","Testing not started yet",[1]!Email_TaskV2[[#This Row],[Aging]]-[1]!Email_TaskV2[[#This Row],[Aging_Start_Testing]])</f>
        <v>#REF!</v>
      </c>
      <c r="AT179" s="47" t="e">
        <f ca="1">IF(AND([1]!Email_TaskV2[[#This Row],[Status]]="ON PROGRESS",[1]!Email_TaskV2[[#This Row],[Type]]="RFI"),TODAY()-[1]!Email_TaskV2[[#This Row],[Tanggal nodin RFS/RFI]],0)</f>
        <v>#REF!</v>
      </c>
      <c r="AU179" s="47" t="e">
        <f>IF([1]!Email_TaskV2[[#This Row],[Aging]]&gt;7,"Warning","")</f>
        <v>#REF!</v>
      </c>
      <c r="AV179" s="48"/>
      <c r="AW179" s="48"/>
      <c r="AX179" s="48"/>
      <c r="AY179" s="48" t="e">
        <f>IF(AND([1]!Email_TaskV2[[#This Row],[Status]]="ON PROGRESS",[1]!Email_TaskV2[[#This Row],[Type]]="RFS"),"YES","")</f>
        <v>#REF!</v>
      </c>
      <c r="AZ179" s="16" t="e">
        <f>IF(AND([1]!Email_TaskV2[[#This Row],[Status]]="ON PROGRESS",[1]!Email_TaskV2[[#This Row],[Type]]="RFI"),"YES","")</f>
        <v>#REF!</v>
      </c>
      <c r="BA179" s="48" t="e">
        <f>IF([1]!Email_TaskV2[[#This Row],[Nomor Nodin RFS/RFI]]="","",DAY([1]!Email_TaskV2[[#This Row],[Tanggal nodin RFS/RFI]]))</f>
        <v>#REF!</v>
      </c>
      <c r="BB179" s="54" t="e">
        <f>IF([1]!Email_TaskV2[[#This Row],[Nomor Nodin RFS/RFI]]="","",TEXT([1]!Email_TaskV2[[#This Row],[Tanggal nodin RFS/RFI]],"MMM"))</f>
        <v>#REF!</v>
      </c>
      <c r="BC179" s="49" t="e">
        <f>IF([1]!Email_TaskV2[[#This Row],[Nodin BO]]="","No","Yes")</f>
        <v>#REF!</v>
      </c>
      <c r="BD179" s="50" t="e">
        <f>YEAR([1]!Email_TaskV2[[#This Row],[Tanggal nodin RFS/RFI]])</f>
        <v>#REF!</v>
      </c>
      <c r="BE179" s="56" t="e">
        <f>IF([1]!Email_TaskV2[[#This Row],[Month]]="",13,MONTH([1]!Email_TaskV2[[#This Row],[Tanggal nodin RFS/RFI]]))</f>
        <v>#REF!</v>
      </c>
    </row>
    <row r="180" spans="1:57" ht="15" customHeight="1" x14ac:dyDescent="0.3">
      <c r="A180" s="51">
        <v>179</v>
      </c>
      <c r="B180" s="39" t="s">
        <v>1242</v>
      </c>
      <c r="C180" s="114">
        <v>44971</v>
      </c>
      <c r="D180" s="80" t="s">
        <v>1243</v>
      </c>
      <c r="E180" s="39" t="s">
        <v>55</v>
      </c>
      <c r="F180" s="83" t="s">
        <v>78</v>
      </c>
      <c r="G180" s="36">
        <v>44980</v>
      </c>
      <c r="H180" s="36">
        <v>44987</v>
      </c>
      <c r="I180" s="39" t="s">
        <v>1605</v>
      </c>
      <c r="J180" s="36">
        <v>44988</v>
      </c>
      <c r="K180" s="38" t="s">
        <v>1606</v>
      </c>
      <c r="L180" s="39">
        <f t="shared" si="27"/>
        <v>16</v>
      </c>
      <c r="M180" s="39">
        <f t="shared" si="28"/>
        <v>8</v>
      </c>
      <c r="N180" s="40" t="s">
        <v>107</v>
      </c>
      <c r="O180" s="40" t="s">
        <v>108</v>
      </c>
      <c r="P180" s="58" t="e">
        <f>VLOOKUP([1]!Email_TaskV2[[#This Row],[PIC Dev]],[1]Organization!C:D,2,FALSE)</f>
        <v>#REF!</v>
      </c>
      <c r="Q180" s="58"/>
      <c r="R180" s="39">
        <v>23</v>
      </c>
      <c r="S180" s="39" t="s">
        <v>57</v>
      </c>
      <c r="T180" s="39" t="s">
        <v>1244</v>
      </c>
      <c r="U180" s="38" t="s">
        <v>1245</v>
      </c>
      <c r="V180" s="42">
        <v>44952</v>
      </c>
      <c r="W180" s="33" t="s">
        <v>156</v>
      </c>
      <c r="X180" s="33" t="s">
        <v>205</v>
      </c>
      <c r="Y180" s="33" t="s">
        <v>157</v>
      </c>
      <c r="Z180" s="32" t="s">
        <v>58</v>
      </c>
      <c r="AA180" s="32" t="s">
        <v>59</v>
      </c>
      <c r="AB180" s="32" t="s">
        <v>94</v>
      </c>
      <c r="AC180" s="32" t="s">
        <v>71</v>
      </c>
      <c r="AD180" s="53" t="s">
        <v>95</v>
      </c>
      <c r="AE180" s="59"/>
      <c r="AF180" s="59"/>
      <c r="AG180" s="39"/>
      <c r="AH180" s="39"/>
      <c r="AI180" s="32" t="s">
        <v>64</v>
      </c>
      <c r="AJ180" s="46" t="str">
        <f t="shared" si="26"/>
        <v/>
      </c>
      <c r="AK180" s="46"/>
      <c r="AL180" s="46"/>
      <c r="AM180" s="46"/>
      <c r="AN180" s="46"/>
      <c r="AO180" s="46"/>
      <c r="AP180" s="46"/>
      <c r="AQ180" s="47" t="e">
        <f ca="1">IF(AND([1]!Email_TaskV2[[#This Row],[Status]]="ON PROGRESS"),TODAY()-[1]!Email_TaskV2[[#This Row],[Tanggal nodin RFS/RFI]],0)</f>
        <v>#REF!</v>
      </c>
      <c r="AR180" s="47" t="e">
        <f ca="1">IF(AND([1]!Email_TaskV2[[#This Row],[Status]]="ON PROGRESS"),IF(TODAY()-[1]!Email_TaskV2[[#This Row],[Start FUT]]&gt;100,"Testing not started yet",TODAY()-[1]!Email_TaskV2[[#This Row],[Start FUT]]),0)</f>
        <v>#REF!</v>
      </c>
      <c r="AS180" s="47" t="e">
        <f>IF([1]!Email_TaskV2[[#This Row],[Aging_Start_Testing]]="Testing not started yet","Testing not started yet",[1]!Email_TaskV2[[#This Row],[Aging]]-[1]!Email_TaskV2[[#This Row],[Aging_Start_Testing]])</f>
        <v>#REF!</v>
      </c>
      <c r="AT180" s="47" t="e">
        <f ca="1">IF(AND([1]!Email_TaskV2[[#This Row],[Status]]="ON PROGRESS",[1]!Email_TaskV2[[#This Row],[Type]]="RFI"),TODAY()-[1]!Email_TaskV2[[#This Row],[Tanggal nodin RFS/RFI]],0)</f>
        <v>#REF!</v>
      </c>
      <c r="AU180" s="47" t="e">
        <f>IF([1]!Email_TaskV2[[#This Row],[Aging]]&gt;7,"Warning","")</f>
        <v>#REF!</v>
      </c>
      <c r="AV180" s="48"/>
      <c r="AW180" s="48"/>
      <c r="AX180" s="48"/>
      <c r="AY180" s="48" t="e">
        <f>IF(AND([1]!Email_TaskV2[[#This Row],[Status]]="ON PROGRESS",[1]!Email_TaskV2[[#This Row],[Type]]="RFS"),"YES","")</f>
        <v>#REF!</v>
      </c>
      <c r="AZ180" s="16" t="e">
        <f>IF(AND([1]!Email_TaskV2[[#This Row],[Status]]="ON PROGRESS",[1]!Email_TaskV2[[#This Row],[Type]]="RFI"),"YES","")</f>
        <v>#REF!</v>
      </c>
      <c r="BA180" s="48" t="e">
        <f>IF([1]!Email_TaskV2[[#This Row],[Nomor Nodin RFS/RFI]]="","",DAY([1]!Email_TaskV2[[#This Row],[Tanggal nodin RFS/RFI]]))</f>
        <v>#REF!</v>
      </c>
      <c r="BB180" s="54" t="e">
        <f>IF([1]!Email_TaskV2[[#This Row],[Nomor Nodin RFS/RFI]]="","",TEXT([1]!Email_TaskV2[[#This Row],[Tanggal nodin RFS/RFI]],"MMM"))</f>
        <v>#REF!</v>
      </c>
      <c r="BC180" s="49" t="e">
        <f>IF([1]!Email_TaskV2[[#This Row],[Nodin BO]]="","No","Yes")</f>
        <v>#REF!</v>
      </c>
      <c r="BD180" s="50" t="e">
        <f>YEAR([1]!Email_TaskV2[[#This Row],[Tanggal nodin RFS/RFI]])</f>
        <v>#REF!</v>
      </c>
      <c r="BE180" s="56" t="e">
        <f>IF([1]!Email_TaskV2[[#This Row],[Month]]="",13,MONTH([1]!Email_TaskV2[[#This Row],[Tanggal nodin RFS/RFI]]))</f>
        <v>#REF!</v>
      </c>
    </row>
    <row r="181" spans="1:57" ht="15" customHeight="1" x14ac:dyDescent="0.3">
      <c r="A181" s="51">
        <v>180</v>
      </c>
      <c r="B181" s="32" t="s">
        <v>1246</v>
      </c>
      <c r="C181" s="34">
        <v>44971</v>
      </c>
      <c r="D181" s="80" t="s">
        <v>1247</v>
      </c>
      <c r="E181" s="32" t="s">
        <v>55</v>
      </c>
      <c r="F181" s="32" t="s">
        <v>90</v>
      </c>
      <c r="G181" s="35">
        <v>44971</v>
      </c>
      <c r="H181" s="35">
        <v>45005</v>
      </c>
      <c r="I181" s="32" t="s">
        <v>1913</v>
      </c>
      <c r="J181" s="35">
        <v>45005</v>
      </c>
      <c r="K181" s="38" t="s">
        <v>1914</v>
      </c>
      <c r="L181" s="39">
        <f t="shared" si="27"/>
        <v>34</v>
      </c>
      <c r="M181" s="39">
        <f t="shared" si="28"/>
        <v>34</v>
      </c>
      <c r="N181" s="40" t="s">
        <v>107</v>
      </c>
      <c r="O181" s="40" t="s">
        <v>108</v>
      </c>
      <c r="P181" s="40" t="e">
        <f>VLOOKUP([1]!Email_TaskV2[[#This Row],[PIC Dev]],[1]Organization!C:D,2,FALSE)</f>
        <v>#REF!</v>
      </c>
      <c r="Q181" s="52" t="s">
        <v>1915</v>
      </c>
      <c r="R181" s="32">
        <v>436</v>
      </c>
      <c r="S181" s="32" t="s">
        <v>57</v>
      </c>
      <c r="T181" s="32"/>
      <c r="U181" s="33"/>
      <c r="V181" s="33"/>
      <c r="W181" s="33" t="s">
        <v>156</v>
      </c>
      <c r="X181" s="33"/>
      <c r="Y181" s="33"/>
      <c r="Z181" s="32" t="s">
        <v>58</v>
      </c>
      <c r="AA181" s="32" t="s">
        <v>59</v>
      </c>
      <c r="AB181" s="32" t="s">
        <v>70</v>
      </c>
      <c r="AC181" s="32" t="s">
        <v>71</v>
      </c>
      <c r="AD181" s="44" t="s">
        <v>1909</v>
      </c>
      <c r="AE181" s="44"/>
      <c r="AF181" s="44"/>
      <c r="AG181" s="32"/>
      <c r="AH181" s="32"/>
      <c r="AI181" s="32" t="s">
        <v>62</v>
      </c>
      <c r="AJ181" s="46" t="str">
        <f t="shared" si="26"/>
        <v>(Prima Automation)</v>
      </c>
      <c r="AK181" s="46"/>
      <c r="AL181" s="46">
        <v>2</v>
      </c>
      <c r="AM181" s="46"/>
      <c r="AN181" s="46"/>
      <c r="AO181" s="46"/>
      <c r="AP181" s="46"/>
      <c r="AQ181" s="47" t="e">
        <f ca="1">IF(AND([1]!Email_TaskV2[[#This Row],[Status]]="ON PROGRESS"),TODAY()-[1]!Email_TaskV2[[#This Row],[Tanggal nodin RFS/RFI]],0)</f>
        <v>#REF!</v>
      </c>
      <c r="AR181" s="47" t="e">
        <f ca="1">IF(AND([1]!Email_TaskV2[[#This Row],[Status]]="ON PROGRESS"),IF(TODAY()-[1]!Email_TaskV2[[#This Row],[Start FUT]]&gt;100,"Testing not started yet",TODAY()-[1]!Email_TaskV2[[#This Row],[Start FUT]]),0)</f>
        <v>#REF!</v>
      </c>
      <c r="AS181" s="47" t="e">
        <f>IF([1]!Email_TaskV2[[#This Row],[Aging_Start_Testing]]="Testing not started yet","Testing not started yet",[1]!Email_TaskV2[[#This Row],[Aging]]-[1]!Email_TaskV2[[#This Row],[Aging_Start_Testing]])</f>
        <v>#REF!</v>
      </c>
      <c r="AT181" s="47" t="e">
        <f ca="1">IF(AND([1]!Email_TaskV2[[#This Row],[Status]]="ON PROGRESS",[1]!Email_TaskV2[[#This Row],[Type]]="RFI"),TODAY()-[1]!Email_TaskV2[[#This Row],[Tanggal nodin RFS/RFI]],0)</f>
        <v>#REF!</v>
      </c>
      <c r="AU181" s="47" t="e">
        <f>IF([1]!Email_TaskV2[[#This Row],[Aging]]&gt;7,"Warning","")</f>
        <v>#REF!</v>
      </c>
      <c r="AV181" s="48"/>
      <c r="AW181" s="48"/>
      <c r="AX181" s="48"/>
      <c r="AY181" s="48" t="e">
        <f>IF(AND([1]!Email_TaskV2[[#This Row],[Status]]="ON PROGRESS",[1]!Email_TaskV2[[#This Row],[Type]]="RFS"),"YES","")</f>
        <v>#REF!</v>
      </c>
      <c r="AZ181" s="16" t="e">
        <f>IF(AND([1]!Email_TaskV2[[#This Row],[Status]]="ON PROGRESS",[1]!Email_TaskV2[[#This Row],[Type]]="RFI"),"YES","")</f>
        <v>#REF!</v>
      </c>
      <c r="BA181" s="48" t="e">
        <f>IF([1]!Email_TaskV2[[#This Row],[Nomor Nodin RFS/RFI]]="","",DAY([1]!Email_TaskV2[[#This Row],[Tanggal nodin RFS/RFI]]))</f>
        <v>#REF!</v>
      </c>
      <c r="BB181" s="54" t="e">
        <f>IF([1]!Email_TaskV2[[#This Row],[Nomor Nodin RFS/RFI]]="","",TEXT([1]!Email_TaskV2[[#This Row],[Tanggal nodin RFS/RFI]],"MMM"))</f>
        <v>#REF!</v>
      </c>
      <c r="BC181" s="49" t="e">
        <f>IF([1]!Email_TaskV2[[#This Row],[Nodin BO]]="","No","Yes")</f>
        <v>#REF!</v>
      </c>
      <c r="BD181" s="50" t="e">
        <f>YEAR([1]!Email_TaskV2[[#This Row],[Tanggal nodin RFS/RFI]])</f>
        <v>#REF!</v>
      </c>
      <c r="BE181" s="56" t="e">
        <f>IF([1]!Email_TaskV2[[#This Row],[Month]]="",13,MONTH([1]!Email_TaskV2[[#This Row],[Tanggal nodin RFS/RFI]]))</f>
        <v>#REF!</v>
      </c>
    </row>
    <row r="182" spans="1:57" ht="15" customHeight="1" x14ac:dyDescent="0.3">
      <c r="A182" s="51">
        <v>181</v>
      </c>
      <c r="B182" s="32" t="s">
        <v>1248</v>
      </c>
      <c r="C182" s="34">
        <v>44972</v>
      </c>
      <c r="D182" s="80" t="s">
        <v>1249</v>
      </c>
      <c r="E182" s="32" t="s">
        <v>55</v>
      </c>
      <c r="F182" s="63" t="s">
        <v>78</v>
      </c>
      <c r="G182" s="35">
        <v>44973</v>
      </c>
      <c r="H182" s="35">
        <v>44974</v>
      </c>
      <c r="I182" s="32" t="s">
        <v>1250</v>
      </c>
      <c r="J182" s="35">
        <v>44974</v>
      </c>
      <c r="K182" s="37" t="s">
        <v>1251</v>
      </c>
      <c r="L182" s="39">
        <f t="shared" si="27"/>
        <v>2</v>
      </c>
      <c r="M182" s="39">
        <f t="shared" si="28"/>
        <v>1</v>
      </c>
      <c r="N182" s="40" t="s">
        <v>498</v>
      </c>
      <c r="O182" s="40" t="s">
        <v>135</v>
      </c>
      <c r="P182" s="40" t="e">
        <f>VLOOKUP([1]!Email_TaskV2[[#This Row],[PIC Dev]],[1]Organization!C:D,2,FALSE)</f>
        <v>#REF!</v>
      </c>
      <c r="Q182" s="40"/>
      <c r="R182" s="32">
        <v>238</v>
      </c>
      <c r="S182" s="32" t="s">
        <v>75</v>
      </c>
      <c r="T182" s="32" t="s">
        <v>700</v>
      </c>
      <c r="U182" s="37" t="s">
        <v>870</v>
      </c>
      <c r="V182" s="32"/>
      <c r="W182" s="32" t="s">
        <v>169</v>
      </c>
      <c r="X182" s="32"/>
      <c r="Y182" s="32"/>
      <c r="Z182" s="32" t="s">
        <v>58</v>
      </c>
      <c r="AA182" s="32" t="s">
        <v>59</v>
      </c>
      <c r="AB182" s="32" t="s">
        <v>119</v>
      </c>
      <c r="AC182" s="32" t="s">
        <v>71</v>
      </c>
      <c r="AD182" s="53" t="s">
        <v>128</v>
      </c>
      <c r="AE182" s="44"/>
      <c r="AF182" s="44"/>
      <c r="AG182" s="32"/>
      <c r="AH182" s="32"/>
      <c r="AI182" s="32" t="s">
        <v>110</v>
      </c>
      <c r="AJ182" s="46" t="str">
        <f t="shared" si="26"/>
        <v>(Prima Automation)</v>
      </c>
      <c r="AK182" s="46"/>
      <c r="AL182" s="46">
        <v>2</v>
      </c>
      <c r="AM182" s="46"/>
      <c r="AN182" s="46"/>
      <c r="AO182" s="46"/>
      <c r="AP182" s="46"/>
      <c r="AQ182" s="47" t="e">
        <f ca="1">IF(AND([1]!Email_TaskV2[[#This Row],[Status]]="ON PROGRESS"),TODAY()-[1]!Email_TaskV2[[#This Row],[Tanggal nodin RFS/RFI]],0)</f>
        <v>#REF!</v>
      </c>
      <c r="AR182" s="47" t="e">
        <f ca="1">IF(AND([1]!Email_TaskV2[[#This Row],[Status]]="ON PROGRESS"),IF(TODAY()-[1]!Email_TaskV2[[#This Row],[Start FUT]]&gt;100,"Testing not started yet",TODAY()-[1]!Email_TaskV2[[#This Row],[Start FUT]]),0)</f>
        <v>#REF!</v>
      </c>
      <c r="AS182" s="47" t="e">
        <f>IF([1]!Email_TaskV2[[#This Row],[Aging_Start_Testing]]="Testing not started yet","Testing not started yet",[1]!Email_TaskV2[[#This Row],[Aging]]-[1]!Email_TaskV2[[#This Row],[Aging_Start_Testing]])</f>
        <v>#REF!</v>
      </c>
      <c r="AT182" s="47" t="e">
        <f ca="1">IF(AND([1]!Email_TaskV2[[#This Row],[Status]]="ON PROGRESS",[1]!Email_TaskV2[[#This Row],[Type]]="RFI"),TODAY()-[1]!Email_TaskV2[[#This Row],[Tanggal nodin RFS/RFI]],0)</f>
        <v>#REF!</v>
      </c>
      <c r="AU182" s="47" t="e">
        <f>IF([1]!Email_TaskV2[[#This Row],[Aging]]&gt;7,"Warning","")</f>
        <v>#REF!</v>
      </c>
      <c r="AV182" s="48"/>
      <c r="AW182" s="48"/>
      <c r="AX182" s="48"/>
      <c r="AY182" s="48" t="e">
        <f>IF(AND([1]!Email_TaskV2[[#This Row],[Status]]="ON PROGRESS",[1]!Email_TaskV2[[#This Row],[Type]]="RFS"),"YES","")</f>
        <v>#REF!</v>
      </c>
      <c r="AZ182" s="16" t="e">
        <f>IF(AND([1]!Email_TaskV2[[#This Row],[Status]]="ON PROGRESS",[1]!Email_TaskV2[[#This Row],[Type]]="RFI"),"YES","")</f>
        <v>#REF!</v>
      </c>
      <c r="BA182" s="48" t="e">
        <f>IF([1]!Email_TaskV2[[#This Row],[Nomor Nodin RFS/RFI]]="","",DAY([1]!Email_TaskV2[[#This Row],[Tanggal nodin RFS/RFI]]))</f>
        <v>#REF!</v>
      </c>
      <c r="BB182" s="54" t="e">
        <f>IF([1]!Email_TaskV2[[#This Row],[Nomor Nodin RFS/RFI]]="","",TEXT([1]!Email_TaskV2[[#This Row],[Tanggal nodin RFS/RFI]],"MMM"))</f>
        <v>#REF!</v>
      </c>
      <c r="BC182" s="49" t="e">
        <f>IF([1]!Email_TaskV2[[#This Row],[Nodin BO]]="","No","Yes")</f>
        <v>#REF!</v>
      </c>
      <c r="BD182" s="50" t="e">
        <f>YEAR([1]!Email_TaskV2[[#This Row],[Tanggal nodin RFS/RFI]])</f>
        <v>#REF!</v>
      </c>
      <c r="BE182" s="56" t="e">
        <f>IF([1]!Email_TaskV2[[#This Row],[Month]]="",13,MONTH([1]!Email_TaskV2[[#This Row],[Tanggal nodin RFS/RFI]]))</f>
        <v>#REF!</v>
      </c>
    </row>
    <row r="183" spans="1:57" ht="15" customHeight="1" x14ac:dyDescent="0.3">
      <c r="A183" s="51">
        <v>182</v>
      </c>
      <c r="B183" s="32" t="s">
        <v>1252</v>
      </c>
      <c r="C183" s="34">
        <v>44972</v>
      </c>
      <c r="D183" s="80" t="s">
        <v>1253</v>
      </c>
      <c r="E183" s="32" t="s">
        <v>55</v>
      </c>
      <c r="F183" s="32" t="s">
        <v>92</v>
      </c>
      <c r="G183" s="35">
        <v>44972</v>
      </c>
      <c r="H183" s="35">
        <v>44974</v>
      </c>
      <c r="I183" s="32" t="s">
        <v>1254</v>
      </c>
      <c r="J183" s="35">
        <v>44977</v>
      </c>
      <c r="K183" s="37" t="s">
        <v>1255</v>
      </c>
      <c r="L183" s="39">
        <f t="shared" si="27"/>
        <v>2</v>
      </c>
      <c r="M183" s="39">
        <f t="shared" si="28"/>
        <v>5</v>
      </c>
      <c r="N183" s="40" t="s">
        <v>87</v>
      </c>
      <c r="O183" s="40" t="s">
        <v>88</v>
      </c>
      <c r="P183" s="40" t="e">
        <f>VLOOKUP([1]!Email_TaskV2[[#This Row],[PIC Dev]],[1]Organization!C:D,2,FALSE)</f>
        <v>#REF!</v>
      </c>
      <c r="Q183" s="40"/>
      <c r="R183" s="32">
        <v>55</v>
      </c>
      <c r="S183" s="32" t="s">
        <v>75</v>
      </c>
      <c r="T183" s="32" t="s">
        <v>1256</v>
      </c>
      <c r="U183" s="37" t="s">
        <v>1257</v>
      </c>
      <c r="V183" s="41">
        <v>44971</v>
      </c>
      <c r="W183" s="32" t="s">
        <v>190</v>
      </c>
      <c r="X183" s="32" t="s">
        <v>159</v>
      </c>
      <c r="Y183" s="32" t="s">
        <v>154</v>
      </c>
      <c r="Z183" s="32" t="s">
        <v>58</v>
      </c>
      <c r="AA183" s="32" t="s">
        <v>59</v>
      </c>
      <c r="AB183" s="32" t="s">
        <v>60</v>
      </c>
      <c r="AC183" s="32" t="s">
        <v>61</v>
      </c>
      <c r="AD183" s="53" t="s">
        <v>89</v>
      </c>
      <c r="AE183" s="44"/>
      <c r="AF183" s="44"/>
      <c r="AG183" s="32"/>
      <c r="AH183" s="32"/>
      <c r="AI183" s="32" t="s">
        <v>64</v>
      </c>
      <c r="AJ183" s="46" t="str">
        <f t="shared" si="26"/>
        <v/>
      </c>
      <c r="AK183" s="46"/>
      <c r="AL183" s="46"/>
      <c r="AM183" s="46"/>
      <c r="AN183" s="46"/>
      <c r="AO183" s="46"/>
      <c r="AP183" s="46"/>
      <c r="AQ183" s="47" t="e">
        <f ca="1">IF(AND([1]!Email_TaskV2[[#This Row],[Status]]="ON PROGRESS"),TODAY()-[1]!Email_TaskV2[[#This Row],[Tanggal nodin RFS/RFI]],0)</f>
        <v>#REF!</v>
      </c>
      <c r="AR183" s="47" t="e">
        <f ca="1">IF(AND([1]!Email_TaskV2[[#This Row],[Status]]="ON PROGRESS"),IF(TODAY()-[1]!Email_TaskV2[[#This Row],[Start FUT]]&gt;100,"Testing not started yet",TODAY()-[1]!Email_TaskV2[[#This Row],[Start FUT]]),0)</f>
        <v>#REF!</v>
      </c>
      <c r="AS183" s="47" t="e">
        <f>IF([1]!Email_TaskV2[[#This Row],[Aging_Start_Testing]]="Testing not started yet","Testing not started yet",[1]!Email_TaskV2[[#This Row],[Aging]]-[1]!Email_TaskV2[[#This Row],[Aging_Start_Testing]])</f>
        <v>#REF!</v>
      </c>
      <c r="AT183" s="47" t="e">
        <f ca="1">IF(AND([1]!Email_TaskV2[[#This Row],[Status]]="ON PROGRESS",[1]!Email_TaskV2[[#This Row],[Type]]="RFI"),TODAY()-[1]!Email_TaskV2[[#This Row],[Tanggal nodin RFS/RFI]],0)</f>
        <v>#REF!</v>
      </c>
      <c r="AU183" s="47" t="e">
        <f>IF([1]!Email_TaskV2[[#This Row],[Aging]]&gt;7,"Warning","")</f>
        <v>#REF!</v>
      </c>
      <c r="AV183" s="127"/>
      <c r="AW183" s="127"/>
      <c r="AX183" s="127"/>
      <c r="AY183" s="48" t="e">
        <f>IF(AND([1]!Email_TaskV2[[#This Row],[Status]]="ON PROGRESS",[1]!Email_TaskV2[[#This Row],[Type]]="RFS"),"YES","")</f>
        <v>#REF!</v>
      </c>
      <c r="AZ183" s="127" t="e">
        <f>IF(AND([1]!Email_TaskV2[[#This Row],[Status]]="ON PROGRESS",[1]!Email_TaskV2[[#This Row],[Type]]="RFI"),"YES","")</f>
        <v>#REF!</v>
      </c>
      <c r="BA183" s="48" t="e">
        <f>IF([1]!Email_TaskV2[[#This Row],[Nomor Nodin RFS/RFI]]="","",DAY([1]!Email_TaskV2[[#This Row],[Tanggal nodin RFS/RFI]]))</f>
        <v>#REF!</v>
      </c>
      <c r="BB183" s="54" t="e">
        <f>IF([1]!Email_TaskV2[[#This Row],[Nomor Nodin RFS/RFI]]="","",TEXT([1]!Email_TaskV2[[#This Row],[Tanggal nodin RFS/RFI]],"MMM"))</f>
        <v>#REF!</v>
      </c>
      <c r="BC183" s="128" t="e">
        <f>IF([1]!Email_TaskV2[[#This Row],[Nodin BO]]="","No","Yes")</f>
        <v>#REF!</v>
      </c>
      <c r="BD183" s="129" t="e">
        <f>YEAR([1]!Email_TaskV2[[#This Row],[Tanggal nodin RFS/RFI]])</f>
        <v>#REF!</v>
      </c>
      <c r="BE183" s="56" t="e">
        <f>IF([1]!Email_TaskV2[[#This Row],[Month]]="",13,MONTH([1]!Email_TaskV2[[#This Row],[Tanggal nodin RFS/RFI]]))</f>
        <v>#REF!</v>
      </c>
    </row>
    <row r="184" spans="1:57" ht="15" customHeight="1" x14ac:dyDescent="0.3">
      <c r="A184" s="51">
        <v>183</v>
      </c>
      <c r="B184" s="32" t="s">
        <v>1258</v>
      </c>
      <c r="C184" s="34">
        <v>44972</v>
      </c>
      <c r="D184" s="80" t="s">
        <v>1259</v>
      </c>
      <c r="E184" s="32" t="s">
        <v>55</v>
      </c>
      <c r="F184" s="83" t="s">
        <v>78</v>
      </c>
      <c r="G184" s="35">
        <v>44987</v>
      </c>
      <c r="H184" s="35">
        <v>44991</v>
      </c>
      <c r="I184" s="32" t="s">
        <v>1607</v>
      </c>
      <c r="J184" s="35">
        <v>44991</v>
      </c>
      <c r="K184" s="37" t="s">
        <v>1608</v>
      </c>
      <c r="L184" s="39">
        <f t="shared" si="27"/>
        <v>19</v>
      </c>
      <c r="M184" s="39">
        <f t="shared" si="28"/>
        <v>4</v>
      </c>
      <c r="N184" s="40" t="s">
        <v>87</v>
      </c>
      <c r="O184" s="40" t="s">
        <v>88</v>
      </c>
      <c r="P184" s="40" t="e">
        <f>VLOOKUP([1]!Email_TaskV2[[#This Row],[PIC Dev]],[1]Organization!C:D,2,FALSE)</f>
        <v>#REF!</v>
      </c>
      <c r="Q184" s="40"/>
      <c r="R184" s="32">
        <v>25</v>
      </c>
      <c r="S184" s="32" t="s">
        <v>75</v>
      </c>
      <c r="T184" s="32" t="s">
        <v>1260</v>
      </c>
      <c r="U184" s="37" t="s">
        <v>1261</v>
      </c>
      <c r="V184" s="41">
        <v>44963</v>
      </c>
      <c r="W184" s="32" t="s">
        <v>190</v>
      </c>
      <c r="X184" s="32" t="s">
        <v>159</v>
      </c>
      <c r="Y184" s="32" t="s">
        <v>154</v>
      </c>
      <c r="Z184" s="32" t="s">
        <v>58</v>
      </c>
      <c r="AA184" s="32" t="s">
        <v>59</v>
      </c>
      <c r="AB184" s="32" t="s">
        <v>1262</v>
      </c>
      <c r="AC184" s="32" t="s">
        <v>61</v>
      </c>
      <c r="AD184" s="53" t="s">
        <v>124</v>
      </c>
      <c r="AE184" s="44"/>
      <c r="AF184" s="44"/>
      <c r="AG184" s="32"/>
      <c r="AH184" s="32"/>
      <c r="AI184" s="32" t="s">
        <v>62</v>
      </c>
      <c r="AJ184" s="46" t="str">
        <f t="shared" si="26"/>
        <v>(FUT Simulator)</v>
      </c>
      <c r="AK184" s="46"/>
      <c r="AL184" s="46"/>
      <c r="AM184" s="46">
        <v>3</v>
      </c>
      <c r="AN184" s="46"/>
      <c r="AO184" s="46"/>
      <c r="AP184" s="46"/>
      <c r="AQ184" s="47" t="e">
        <f ca="1">IF(AND([1]!Email_TaskV2[[#This Row],[Status]]="ON PROGRESS"),TODAY()-[1]!Email_TaskV2[[#This Row],[Tanggal nodin RFS/RFI]],0)</f>
        <v>#REF!</v>
      </c>
      <c r="AR184" s="47" t="e">
        <f ca="1">IF(AND([1]!Email_TaskV2[[#This Row],[Status]]="ON PROGRESS"),IF(TODAY()-[1]!Email_TaskV2[[#This Row],[Start FUT]]&gt;100,"Testing not started yet",TODAY()-[1]!Email_TaskV2[[#This Row],[Start FUT]]),0)</f>
        <v>#REF!</v>
      </c>
      <c r="AS184" s="47" t="e">
        <f>IF([1]!Email_TaskV2[[#This Row],[Aging_Start_Testing]]="Testing not started yet","Testing not started yet",[1]!Email_TaskV2[[#This Row],[Aging]]-[1]!Email_TaskV2[[#This Row],[Aging_Start_Testing]])</f>
        <v>#REF!</v>
      </c>
      <c r="AT184" s="47" t="e">
        <f ca="1">IF(AND([1]!Email_TaskV2[[#This Row],[Status]]="ON PROGRESS",[1]!Email_TaskV2[[#This Row],[Type]]="RFI"),TODAY()-[1]!Email_TaskV2[[#This Row],[Tanggal nodin RFS/RFI]],0)</f>
        <v>#REF!</v>
      </c>
      <c r="AU184" s="47" t="e">
        <f>IF([1]!Email_TaskV2[[#This Row],[Aging]]&gt;7,"Warning","")</f>
        <v>#REF!</v>
      </c>
      <c r="AV184" s="48"/>
      <c r="AW184" s="48"/>
      <c r="AX184" s="48"/>
      <c r="AY184" s="48" t="e">
        <f>IF(AND([1]!Email_TaskV2[[#This Row],[Status]]="ON PROGRESS",[1]!Email_TaskV2[[#This Row],[Type]]="RFS"),"YES","")</f>
        <v>#REF!</v>
      </c>
      <c r="AZ184" s="16" t="e">
        <f>IF(AND([1]!Email_TaskV2[[#This Row],[Status]]="ON PROGRESS",[1]!Email_TaskV2[[#This Row],[Type]]="RFI"),"YES","")</f>
        <v>#REF!</v>
      </c>
      <c r="BA184" s="48" t="e">
        <f>IF([1]!Email_TaskV2[[#This Row],[Nomor Nodin RFS/RFI]]="","",DAY([1]!Email_TaskV2[[#This Row],[Tanggal nodin RFS/RFI]]))</f>
        <v>#REF!</v>
      </c>
      <c r="BB184" s="54" t="e">
        <f>IF([1]!Email_TaskV2[[#This Row],[Nomor Nodin RFS/RFI]]="","",TEXT([1]!Email_TaskV2[[#This Row],[Tanggal nodin RFS/RFI]],"MMM"))</f>
        <v>#REF!</v>
      </c>
      <c r="BC184" s="49" t="e">
        <f>IF([1]!Email_TaskV2[[#This Row],[Nodin BO]]="","No","Yes")</f>
        <v>#REF!</v>
      </c>
      <c r="BD184" s="50" t="e">
        <f>YEAR([1]!Email_TaskV2[[#This Row],[Tanggal nodin RFS/RFI]])</f>
        <v>#REF!</v>
      </c>
      <c r="BE184" s="56" t="e">
        <f>IF([1]!Email_TaskV2[[#This Row],[Month]]="",13,MONTH([1]!Email_TaskV2[[#This Row],[Tanggal nodin RFS/RFI]]))</f>
        <v>#REF!</v>
      </c>
    </row>
    <row r="185" spans="1:57" ht="15" customHeight="1" x14ac:dyDescent="0.3">
      <c r="A185" s="51">
        <v>184</v>
      </c>
      <c r="B185" s="32" t="s">
        <v>1263</v>
      </c>
      <c r="C185" s="34">
        <v>44972</v>
      </c>
      <c r="D185" s="80" t="s">
        <v>338</v>
      </c>
      <c r="E185" s="32" t="s">
        <v>55</v>
      </c>
      <c r="F185" s="32" t="s">
        <v>90</v>
      </c>
      <c r="G185" s="35">
        <v>44972</v>
      </c>
      <c r="H185" s="35">
        <v>44978</v>
      </c>
      <c r="I185" s="32" t="s">
        <v>1264</v>
      </c>
      <c r="J185" s="35">
        <v>44978</v>
      </c>
      <c r="K185" s="32" t="s">
        <v>1265</v>
      </c>
      <c r="L185" s="39">
        <f t="shared" si="27"/>
        <v>6</v>
      </c>
      <c r="M185" s="39">
        <f t="shared" si="28"/>
        <v>6</v>
      </c>
      <c r="N185" s="40" t="s">
        <v>138</v>
      </c>
      <c r="O185" s="40" t="s">
        <v>104</v>
      </c>
      <c r="P185" s="40" t="e">
        <f>VLOOKUP([1]!Email_TaskV2[[#This Row],[PIC Dev]],[1]Organization!C:D,2,FALSE)</f>
        <v>#REF!</v>
      </c>
      <c r="Q185" s="52" t="s">
        <v>1266</v>
      </c>
      <c r="R185" s="32">
        <v>249</v>
      </c>
      <c r="S185" s="32" t="s">
        <v>57</v>
      </c>
      <c r="T185" s="32" t="s">
        <v>227</v>
      </c>
      <c r="U185" s="37" t="s">
        <v>1267</v>
      </c>
      <c r="V185" s="32"/>
      <c r="W185" s="32" t="s">
        <v>166</v>
      </c>
      <c r="X185" s="32"/>
      <c r="Y185" s="32"/>
      <c r="Z185" s="32" t="s">
        <v>58</v>
      </c>
      <c r="AA185" s="32" t="s">
        <v>59</v>
      </c>
      <c r="AB185" s="32" t="s">
        <v>94</v>
      </c>
      <c r="AC185" s="43" t="s">
        <v>84</v>
      </c>
      <c r="AD185" s="53" t="s">
        <v>85</v>
      </c>
      <c r="AE185" s="44" t="s">
        <v>72</v>
      </c>
      <c r="AF185" s="44"/>
      <c r="AG185" s="32"/>
      <c r="AH185" s="32"/>
      <c r="AI185" s="32" t="s">
        <v>64</v>
      </c>
      <c r="AJ185" s="46" t="str">
        <f t="shared" si="26"/>
        <v/>
      </c>
      <c r="AK185" s="46"/>
      <c r="AL185" s="46"/>
      <c r="AM185" s="46"/>
      <c r="AN185" s="46"/>
      <c r="AO185" s="46"/>
      <c r="AP185" s="46"/>
      <c r="AQ185" s="47" t="e">
        <f ca="1">IF(AND([1]!Email_TaskV2[[#This Row],[Status]]="ON PROGRESS"),TODAY()-[1]!Email_TaskV2[[#This Row],[Tanggal nodin RFS/RFI]],0)</f>
        <v>#REF!</v>
      </c>
      <c r="AR185" s="47" t="e">
        <f ca="1">IF(AND([1]!Email_TaskV2[[#This Row],[Status]]="ON PROGRESS"),IF(TODAY()-[1]!Email_TaskV2[[#This Row],[Start FUT]]&gt;100,"Testing not started yet",TODAY()-[1]!Email_TaskV2[[#This Row],[Start FUT]]),0)</f>
        <v>#REF!</v>
      </c>
      <c r="AS185" s="47" t="e">
        <f>IF([1]!Email_TaskV2[[#This Row],[Aging_Start_Testing]]="Testing not started yet","Testing not started yet",[1]!Email_TaskV2[[#This Row],[Aging]]-[1]!Email_TaskV2[[#This Row],[Aging_Start_Testing]])</f>
        <v>#REF!</v>
      </c>
      <c r="AT185" s="47" t="e">
        <f ca="1">IF(AND([1]!Email_TaskV2[[#This Row],[Status]]="ON PROGRESS",[1]!Email_TaskV2[[#This Row],[Type]]="RFI"),TODAY()-[1]!Email_TaskV2[[#This Row],[Tanggal nodin RFS/RFI]],0)</f>
        <v>#REF!</v>
      </c>
      <c r="AU185" s="47" t="e">
        <f>IF([1]!Email_TaskV2[[#This Row],[Aging]]&gt;7,"Warning","")</f>
        <v>#REF!</v>
      </c>
      <c r="AV185" s="48"/>
      <c r="AW185" s="48"/>
      <c r="AX185" s="48"/>
      <c r="AY185" s="48" t="e">
        <f>IF(AND([1]!Email_TaskV2[[#This Row],[Status]]="ON PROGRESS",[1]!Email_TaskV2[[#This Row],[Type]]="RFS"),"YES","")</f>
        <v>#REF!</v>
      </c>
      <c r="AZ185" s="16" t="e">
        <f>IF(AND([1]!Email_TaskV2[[#This Row],[Status]]="ON PROGRESS",[1]!Email_TaskV2[[#This Row],[Type]]="RFI"),"YES","")</f>
        <v>#REF!</v>
      </c>
      <c r="BA185" s="48" t="e">
        <f>IF([1]!Email_TaskV2[[#This Row],[Nomor Nodin RFS/RFI]]="","",DAY([1]!Email_TaskV2[[#This Row],[Tanggal nodin RFS/RFI]]))</f>
        <v>#REF!</v>
      </c>
      <c r="BB185" s="54" t="e">
        <f>IF([1]!Email_TaskV2[[#This Row],[Nomor Nodin RFS/RFI]]="","",TEXT([1]!Email_TaskV2[[#This Row],[Tanggal nodin RFS/RFI]],"MMM"))</f>
        <v>#REF!</v>
      </c>
      <c r="BC185" s="49" t="e">
        <f>IF([1]!Email_TaskV2[[#This Row],[Nodin BO]]="","No","Yes")</f>
        <v>#REF!</v>
      </c>
      <c r="BD185" s="50" t="e">
        <f>YEAR([1]!Email_TaskV2[[#This Row],[Tanggal nodin RFS/RFI]])</f>
        <v>#REF!</v>
      </c>
      <c r="BE185" s="56" t="e">
        <f>IF([1]!Email_TaskV2[[#This Row],[Month]]="",13,MONTH([1]!Email_TaskV2[[#This Row],[Tanggal nodin RFS/RFI]]))</f>
        <v>#REF!</v>
      </c>
    </row>
    <row r="186" spans="1:57" ht="15" customHeight="1" x14ac:dyDescent="0.3">
      <c r="A186" s="51">
        <v>185</v>
      </c>
      <c r="B186" s="32" t="s">
        <v>1268</v>
      </c>
      <c r="C186" s="34">
        <v>44973</v>
      </c>
      <c r="D186" s="80" t="s">
        <v>1269</v>
      </c>
      <c r="E186" s="32" t="s">
        <v>55</v>
      </c>
      <c r="F186" s="63" t="s">
        <v>78</v>
      </c>
      <c r="G186" s="35">
        <v>44974</v>
      </c>
      <c r="H186" s="35">
        <v>44978</v>
      </c>
      <c r="I186" s="32" t="s">
        <v>1270</v>
      </c>
      <c r="J186" s="35">
        <v>44979</v>
      </c>
      <c r="K186" s="37" t="s">
        <v>1271</v>
      </c>
      <c r="L186" s="39">
        <f t="shared" si="27"/>
        <v>5</v>
      </c>
      <c r="M186" s="39">
        <f t="shared" si="28"/>
        <v>5</v>
      </c>
      <c r="N186" s="53" t="s">
        <v>99</v>
      </c>
      <c r="O186" s="40" t="s">
        <v>100</v>
      </c>
      <c r="P186" s="40" t="e">
        <f>VLOOKUP([1]!Email_TaskV2[[#This Row],[PIC Dev]],[1]Organization!C:D,2,FALSE)</f>
        <v>#REF!</v>
      </c>
      <c r="Q186" s="40"/>
      <c r="R186" s="32">
        <v>73</v>
      </c>
      <c r="S186" s="32" t="s">
        <v>75</v>
      </c>
      <c r="T186" s="32"/>
      <c r="U186" s="32"/>
      <c r="V186" s="32"/>
      <c r="W186" s="32" t="s">
        <v>166</v>
      </c>
      <c r="X186" s="32"/>
      <c r="Y186" s="32"/>
      <c r="Z186" s="32" t="s">
        <v>58</v>
      </c>
      <c r="AA186" s="32" t="s">
        <v>59</v>
      </c>
      <c r="AB186" s="32" t="s">
        <v>60</v>
      </c>
      <c r="AC186" s="43" t="s">
        <v>84</v>
      </c>
      <c r="AD186" s="53" t="s">
        <v>106</v>
      </c>
      <c r="AE186" s="44"/>
      <c r="AF186" s="44"/>
      <c r="AG186" s="32"/>
      <c r="AH186" s="32"/>
      <c r="AI186" s="32" t="s">
        <v>64</v>
      </c>
      <c r="AJ186" s="46" t="str">
        <f t="shared" si="26"/>
        <v/>
      </c>
      <c r="AK186" s="46"/>
      <c r="AL186" s="46"/>
      <c r="AM186" s="46"/>
      <c r="AN186" s="46"/>
      <c r="AO186" s="46"/>
      <c r="AP186" s="46"/>
      <c r="AQ186" s="47" t="e">
        <f ca="1">IF(AND([1]!Email_TaskV2[[#This Row],[Status]]="ON PROGRESS"),TODAY()-[1]!Email_TaskV2[[#This Row],[Tanggal nodin RFS/RFI]],0)</f>
        <v>#REF!</v>
      </c>
      <c r="AR186" s="47" t="e">
        <f ca="1">IF(AND([1]!Email_TaskV2[[#This Row],[Status]]="ON PROGRESS"),IF(TODAY()-[1]!Email_TaskV2[[#This Row],[Start FUT]]&gt;100,"Testing not started yet",TODAY()-[1]!Email_TaskV2[[#This Row],[Start FUT]]),0)</f>
        <v>#REF!</v>
      </c>
      <c r="AS186" s="47" t="e">
        <f>IF([1]!Email_TaskV2[[#This Row],[Aging_Start_Testing]]="Testing not started yet","Testing not started yet",[1]!Email_TaskV2[[#This Row],[Aging]]-[1]!Email_TaskV2[[#This Row],[Aging_Start_Testing]])</f>
        <v>#REF!</v>
      </c>
      <c r="AT186" s="47" t="e">
        <f ca="1">IF(AND([1]!Email_TaskV2[[#This Row],[Status]]="ON PROGRESS",[1]!Email_TaskV2[[#This Row],[Type]]="RFI"),TODAY()-[1]!Email_TaskV2[[#This Row],[Tanggal nodin RFS/RFI]],0)</f>
        <v>#REF!</v>
      </c>
      <c r="AU186" s="47" t="e">
        <f>IF([1]!Email_TaskV2[[#This Row],[Aging]]&gt;7,"Warning","")</f>
        <v>#REF!</v>
      </c>
      <c r="AV186" s="48"/>
      <c r="AW186" s="48"/>
      <c r="AX186" s="48"/>
      <c r="AY186" s="48" t="e">
        <f>IF(AND([1]!Email_TaskV2[[#This Row],[Status]]="ON PROGRESS",[1]!Email_TaskV2[[#This Row],[Type]]="RFS"),"YES","")</f>
        <v>#REF!</v>
      </c>
      <c r="AZ186" s="16" t="e">
        <f>IF(AND([1]!Email_TaskV2[[#This Row],[Status]]="ON PROGRESS",[1]!Email_TaskV2[[#This Row],[Type]]="RFI"),"YES","")</f>
        <v>#REF!</v>
      </c>
      <c r="BA186" s="48" t="e">
        <f>IF([1]!Email_TaskV2[[#This Row],[Nomor Nodin RFS/RFI]]="","",DAY([1]!Email_TaskV2[[#This Row],[Tanggal nodin RFS/RFI]]))</f>
        <v>#REF!</v>
      </c>
      <c r="BB186" s="54" t="e">
        <f>IF([1]!Email_TaskV2[[#This Row],[Nomor Nodin RFS/RFI]]="","",TEXT([1]!Email_TaskV2[[#This Row],[Tanggal nodin RFS/RFI]],"MMM"))</f>
        <v>#REF!</v>
      </c>
      <c r="BC186" s="49" t="e">
        <f>IF([1]!Email_TaskV2[[#This Row],[Nodin BO]]="","No","Yes")</f>
        <v>#REF!</v>
      </c>
      <c r="BD186" s="50" t="e">
        <f>YEAR([1]!Email_TaskV2[[#This Row],[Tanggal nodin RFS/RFI]])</f>
        <v>#REF!</v>
      </c>
      <c r="BE186" s="56" t="e">
        <f>IF([1]!Email_TaskV2[[#This Row],[Month]]="",13,MONTH([1]!Email_TaskV2[[#This Row],[Tanggal nodin RFS/RFI]]))</f>
        <v>#REF!</v>
      </c>
    </row>
    <row r="187" spans="1:57" ht="15" customHeight="1" x14ac:dyDescent="0.3">
      <c r="A187" s="51">
        <v>186</v>
      </c>
      <c r="B187" s="32" t="s">
        <v>1272</v>
      </c>
      <c r="C187" s="34">
        <v>44973</v>
      </c>
      <c r="D187" s="80" t="s">
        <v>1273</v>
      </c>
      <c r="E187" s="32" t="s">
        <v>55</v>
      </c>
      <c r="F187" s="32" t="s">
        <v>90</v>
      </c>
      <c r="G187" s="35">
        <v>44974</v>
      </c>
      <c r="H187" s="35">
        <v>44978</v>
      </c>
      <c r="I187" s="32" t="s">
        <v>1274</v>
      </c>
      <c r="J187" s="35">
        <v>44978</v>
      </c>
      <c r="K187" s="37" t="s">
        <v>1275</v>
      </c>
      <c r="L187" s="39">
        <f t="shared" si="27"/>
        <v>5</v>
      </c>
      <c r="M187" s="39">
        <f t="shared" si="28"/>
        <v>4</v>
      </c>
      <c r="N187" s="53" t="s">
        <v>99</v>
      </c>
      <c r="O187" s="40" t="s">
        <v>100</v>
      </c>
      <c r="P187" s="40" t="e">
        <f>VLOOKUP([1]!Email_TaskV2[[#This Row],[PIC Dev]],[1]Organization!C:D,2,FALSE)</f>
        <v>#REF!</v>
      </c>
      <c r="Q187" s="52" t="s">
        <v>1276</v>
      </c>
      <c r="R187" s="32">
        <v>35</v>
      </c>
      <c r="S187" s="32" t="s">
        <v>57</v>
      </c>
      <c r="T187" s="32" t="s">
        <v>1277</v>
      </c>
      <c r="U187" s="32" t="s">
        <v>1278</v>
      </c>
      <c r="V187" s="41">
        <v>44971</v>
      </c>
      <c r="W187" s="32" t="s">
        <v>166</v>
      </c>
      <c r="X187" s="32"/>
      <c r="Y187" s="32"/>
      <c r="Z187" s="32" t="s">
        <v>58</v>
      </c>
      <c r="AA187" s="32" t="s">
        <v>59</v>
      </c>
      <c r="AB187" s="32" t="s">
        <v>60</v>
      </c>
      <c r="AC187" s="43" t="s">
        <v>84</v>
      </c>
      <c r="AD187" s="53" t="s">
        <v>85</v>
      </c>
      <c r="AE187" s="44" t="s">
        <v>72</v>
      </c>
      <c r="AF187" s="44"/>
      <c r="AG187" s="32"/>
      <c r="AH187" s="32"/>
      <c r="AI187" s="32" t="s">
        <v>64</v>
      </c>
      <c r="AJ187" s="46" t="str">
        <f t="shared" si="26"/>
        <v/>
      </c>
      <c r="AK187" s="46"/>
      <c r="AL187" s="46"/>
      <c r="AM187" s="46"/>
      <c r="AN187" s="46"/>
      <c r="AO187" s="46"/>
      <c r="AP187" s="46"/>
      <c r="AQ187" s="47" t="e">
        <f ca="1">IF(AND([1]!Email_TaskV2[[#This Row],[Status]]="ON PROGRESS"),TODAY()-[1]!Email_TaskV2[[#This Row],[Tanggal nodin RFS/RFI]],0)</f>
        <v>#REF!</v>
      </c>
      <c r="AR187" s="47" t="e">
        <f ca="1">IF(AND([1]!Email_TaskV2[[#This Row],[Status]]="ON PROGRESS"),IF(TODAY()-[1]!Email_TaskV2[[#This Row],[Start FUT]]&gt;100,"Testing not started yet",TODAY()-[1]!Email_TaskV2[[#This Row],[Start FUT]]),0)</f>
        <v>#REF!</v>
      </c>
      <c r="AS187" s="47" t="e">
        <f>IF([1]!Email_TaskV2[[#This Row],[Aging_Start_Testing]]="Testing not started yet","Testing not started yet",[1]!Email_TaskV2[[#This Row],[Aging]]-[1]!Email_TaskV2[[#This Row],[Aging_Start_Testing]])</f>
        <v>#REF!</v>
      </c>
      <c r="AT187" s="47" t="e">
        <f ca="1">IF(AND([1]!Email_TaskV2[[#This Row],[Status]]="ON PROGRESS",[1]!Email_TaskV2[[#This Row],[Type]]="RFI"),TODAY()-[1]!Email_TaskV2[[#This Row],[Tanggal nodin RFS/RFI]],0)</f>
        <v>#REF!</v>
      </c>
      <c r="AU187" s="47" t="e">
        <f>IF([1]!Email_TaskV2[[#This Row],[Aging]]&gt;7,"Warning","")</f>
        <v>#REF!</v>
      </c>
      <c r="AV187" s="48"/>
      <c r="AW187" s="48"/>
      <c r="AX187" s="48"/>
      <c r="AY187" s="48" t="e">
        <f>IF(AND([1]!Email_TaskV2[[#This Row],[Status]]="ON PROGRESS",[1]!Email_TaskV2[[#This Row],[Type]]="RFS"),"YES","")</f>
        <v>#REF!</v>
      </c>
      <c r="AZ187" s="16" t="e">
        <f>IF(AND([1]!Email_TaskV2[[#This Row],[Status]]="ON PROGRESS",[1]!Email_TaskV2[[#This Row],[Type]]="RFI"),"YES","")</f>
        <v>#REF!</v>
      </c>
      <c r="BA187" s="48" t="e">
        <f>IF([1]!Email_TaskV2[[#This Row],[Nomor Nodin RFS/RFI]]="","",DAY([1]!Email_TaskV2[[#This Row],[Tanggal nodin RFS/RFI]]))</f>
        <v>#REF!</v>
      </c>
      <c r="BB187" s="54" t="e">
        <f>IF([1]!Email_TaskV2[[#This Row],[Nomor Nodin RFS/RFI]]="","",TEXT([1]!Email_TaskV2[[#This Row],[Tanggal nodin RFS/RFI]],"MMM"))</f>
        <v>#REF!</v>
      </c>
      <c r="BC187" s="49" t="e">
        <f>IF([1]!Email_TaskV2[[#This Row],[Nodin BO]]="","No","Yes")</f>
        <v>#REF!</v>
      </c>
      <c r="BD187" s="50" t="e">
        <f>YEAR([1]!Email_TaskV2[[#This Row],[Tanggal nodin RFS/RFI]])</f>
        <v>#REF!</v>
      </c>
      <c r="BE187" s="56" t="e">
        <f>IF([1]!Email_TaskV2[[#This Row],[Month]]="",13,MONTH([1]!Email_TaskV2[[#This Row],[Tanggal nodin RFS/RFI]]))</f>
        <v>#REF!</v>
      </c>
    </row>
    <row r="188" spans="1:57" ht="15" customHeight="1" x14ac:dyDescent="0.3">
      <c r="A188" s="51">
        <v>187</v>
      </c>
      <c r="B188" s="32" t="s">
        <v>1279</v>
      </c>
      <c r="C188" s="34">
        <v>44973</v>
      </c>
      <c r="D188" s="80" t="s">
        <v>1280</v>
      </c>
      <c r="E188" s="32" t="s">
        <v>55</v>
      </c>
      <c r="F188" s="32" t="s">
        <v>90</v>
      </c>
      <c r="G188" s="35">
        <v>44977</v>
      </c>
      <c r="H188" s="35">
        <v>44993</v>
      </c>
      <c r="I188" s="32" t="s">
        <v>1609</v>
      </c>
      <c r="J188" s="35">
        <v>44993</v>
      </c>
      <c r="K188" s="37" t="s">
        <v>1610</v>
      </c>
      <c r="L188" s="39">
        <f t="shared" si="27"/>
        <v>20</v>
      </c>
      <c r="M188" s="39">
        <f t="shared" si="28"/>
        <v>16</v>
      </c>
      <c r="N188" s="40" t="s">
        <v>68</v>
      </c>
      <c r="O188" s="40" t="s">
        <v>69</v>
      </c>
      <c r="P188" s="40" t="e">
        <f>VLOOKUP([1]!Email_TaskV2[[#This Row],[PIC Dev]],[1]Organization!C:D,2,FALSE)</f>
        <v>#REF!</v>
      </c>
      <c r="Q188" s="52" t="s">
        <v>1611</v>
      </c>
      <c r="R188" s="32">
        <v>21</v>
      </c>
      <c r="S188" s="32" t="s">
        <v>57</v>
      </c>
      <c r="T188" s="32" t="s">
        <v>967</v>
      </c>
      <c r="U188" s="37" t="s">
        <v>1281</v>
      </c>
      <c r="V188" s="41">
        <v>44944</v>
      </c>
      <c r="W188" s="32" t="s">
        <v>139</v>
      </c>
      <c r="X188" s="32" t="s">
        <v>211</v>
      </c>
      <c r="Y188" s="32" t="s">
        <v>212</v>
      </c>
      <c r="Z188" s="32" t="s">
        <v>58</v>
      </c>
      <c r="AA188" s="32" t="s">
        <v>59</v>
      </c>
      <c r="AB188" s="32" t="s">
        <v>105</v>
      </c>
      <c r="AC188" s="32" t="s">
        <v>71</v>
      </c>
      <c r="AD188" s="53" t="s">
        <v>95</v>
      </c>
      <c r="AE188" s="44"/>
      <c r="AF188" s="44"/>
      <c r="AG188" s="32"/>
      <c r="AH188" s="32"/>
      <c r="AI188" s="32" t="s">
        <v>62</v>
      </c>
      <c r="AJ188" s="46" t="str">
        <f t="shared" si="26"/>
        <v>(Prima Automation)</v>
      </c>
      <c r="AK188" s="46"/>
      <c r="AL188" s="46">
        <v>2</v>
      </c>
      <c r="AM188" s="46"/>
      <c r="AN188" s="46"/>
      <c r="AO188" s="46"/>
      <c r="AP188" s="46"/>
      <c r="AQ188" s="47" t="e">
        <f ca="1">IF(AND([1]!Email_TaskV2[[#This Row],[Status]]="ON PROGRESS"),TODAY()-[1]!Email_TaskV2[[#This Row],[Tanggal nodin RFS/RFI]],0)</f>
        <v>#REF!</v>
      </c>
      <c r="AR188" s="47" t="e">
        <f ca="1">IF(AND([1]!Email_TaskV2[[#This Row],[Status]]="ON PROGRESS"),IF(TODAY()-[1]!Email_TaskV2[[#This Row],[Start FUT]]&gt;100,"Testing not started yet",TODAY()-[1]!Email_TaskV2[[#This Row],[Start FUT]]),0)</f>
        <v>#REF!</v>
      </c>
      <c r="AS188" s="47" t="e">
        <f>IF([1]!Email_TaskV2[[#This Row],[Aging_Start_Testing]]="Testing not started yet","Testing not started yet",[1]!Email_TaskV2[[#This Row],[Aging]]-[1]!Email_TaskV2[[#This Row],[Aging_Start_Testing]])</f>
        <v>#REF!</v>
      </c>
      <c r="AT188" s="47" t="e">
        <f ca="1">IF(AND([1]!Email_TaskV2[[#This Row],[Status]]="ON PROGRESS",[1]!Email_TaskV2[[#This Row],[Type]]="RFI"),TODAY()-[1]!Email_TaskV2[[#This Row],[Tanggal nodin RFS/RFI]],0)</f>
        <v>#REF!</v>
      </c>
      <c r="AU188" s="47" t="e">
        <f>IF([1]!Email_TaskV2[[#This Row],[Aging]]&gt;7,"Warning","")</f>
        <v>#REF!</v>
      </c>
      <c r="AV188" s="48"/>
      <c r="AW188" s="48"/>
      <c r="AX188" s="48"/>
      <c r="AY188" s="48" t="e">
        <f>IF(AND([1]!Email_TaskV2[[#This Row],[Status]]="ON PROGRESS",[1]!Email_TaskV2[[#This Row],[Type]]="RFS"),"YES","")</f>
        <v>#REF!</v>
      </c>
      <c r="AZ188" s="16" t="e">
        <f>IF(AND([1]!Email_TaskV2[[#This Row],[Status]]="ON PROGRESS",[1]!Email_TaskV2[[#This Row],[Type]]="RFI"),"YES","")</f>
        <v>#REF!</v>
      </c>
      <c r="BA188" s="48" t="e">
        <f>IF([1]!Email_TaskV2[[#This Row],[Nomor Nodin RFS/RFI]]="","",DAY([1]!Email_TaskV2[[#This Row],[Tanggal nodin RFS/RFI]]))</f>
        <v>#REF!</v>
      </c>
      <c r="BB188" s="54" t="e">
        <f>IF([1]!Email_TaskV2[[#This Row],[Nomor Nodin RFS/RFI]]="","",TEXT([1]!Email_TaskV2[[#This Row],[Tanggal nodin RFS/RFI]],"MMM"))</f>
        <v>#REF!</v>
      </c>
      <c r="BC188" s="49" t="e">
        <f>IF([1]!Email_TaskV2[[#This Row],[Nodin BO]]="","No","Yes")</f>
        <v>#REF!</v>
      </c>
      <c r="BD188" s="50" t="e">
        <f>YEAR([1]!Email_TaskV2[[#This Row],[Tanggal nodin RFS/RFI]])</f>
        <v>#REF!</v>
      </c>
      <c r="BE188" s="56" t="e">
        <f>IF([1]!Email_TaskV2[[#This Row],[Month]]="",13,MONTH([1]!Email_TaskV2[[#This Row],[Tanggal nodin RFS/RFI]]))</f>
        <v>#REF!</v>
      </c>
    </row>
    <row r="189" spans="1:57" ht="15" customHeight="1" x14ac:dyDescent="0.3">
      <c r="A189" s="51">
        <v>188</v>
      </c>
      <c r="B189" s="32" t="s">
        <v>1282</v>
      </c>
      <c r="C189" s="34">
        <v>44972</v>
      </c>
      <c r="D189" s="80" t="s">
        <v>1283</v>
      </c>
      <c r="E189" s="32" t="s">
        <v>55</v>
      </c>
      <c r="F189" s="84" t="s">
        <v>122</v>
      </c>
      <c r="G189" s="35">
        <v>44975</v>
      </c>
      <c r="H189" s="35">
        <v>44988</v>
      </c>
      <c r="I189" s="32" t="s">
        <v>1612</v>
      </c>
      <c r="J189" s="35">
        <v>44991</v>
      </c>
      <c r="K189" s="37" t="s">
        <v>1613</v>
      </c>
      <c r="L189" s="39">
        <f t="shared" si="27"/>
        <v>16</v>
      </c>
      <c r="M189" s="39">
        <f t="shared" si="28"/>
        <v>16</v>
      </c>
      <c r="N189" s="40" t="s">
        <v>68</v>
      </c>
      <c r="O189" s="40" t="s">
        <v>69</v>
      </c>
      <c r="P189" s="40" t="e">
        <f>VLOOKUP([1]!Email_TaskV2[[#This Row],[PIC Dev]],[1]Organization!C:D,2,FALSE)</f>
        <v>#REF!</v>
      </c>
      <c r="Q189" s="52" t="s">
        <v>1614</v>
      </c>
      <c r="R189" s="32">
        <v>465</v>
      </c>
      <c r="S189" s="32" t="s">
        <v>75</v>
      </c>
      <c r="T189" s="32" t="s">
        <v>1284</v>
      </c>
      <c r="U189" s="37" t="s">
        <v>1285</v>
      </c>
      <c r="V189" s="41">
        <v>44959</v>
      </c>
      <c r="W189" s="32" t="s">
        <v>139</v>
      </c>
      <c r="X189" s="32" t="s">
        <v>162</v>
      </c>
      <c r="Y189" s="32" t="s">
        <v>158</v>
      </c>
      <c r="Z189" s="32" t="s">
        <v>58</v>
      </c>
      <c r="AA189" s="32" t="s">
        <v>59</v>
      </c>
      <c r="AB189" s="32" t="s">
        <v>105</v>
      </c>
      <c r="AC189" s="32" t="s">
        <v>71</v>
      </c>
      <c r="AD189" s="53" t="s">
        <v>150</v>
      </c>
      <c r="AE189" s="44"/>
      <c r="AF189" s="44"/>
      <c r="AG189" s="32"/>
      <c r="AH189" s="32"/>
      <c r="AI189" s="32" t="s">
        <v>64</v>
      </c>
      <c r="AJ189" s="46" t="str">
        <f t="shared" si="26"/>
        <v/>
      </c>
      <c r="AK189" s="46"/>
      <c r="AL189" s="46"/>
      <c r="AM189" s="46"/>
      <c r="AN189" s="46"/>
      <c r="AO189" s="46"/>
      <c r="AP189" s="46"/>
      <c r="AQ189" s="47" t="e">
        <f ca="1">IF(AND([1]!Email_TaskV2[[#This Row],[Status]]="ON PROGRESS"),TODAY()-[1]!Email_TaskV2[[#This Row],[Tanggal nodin RFS/RFI]],0)</f>
        <v>#REF!</v>
      </c>
      <c r="AR189" s="47" t="e">
        <f ca="1">IF(AND([1]!Email_TaskV2[[#This Row],[Status]]="ON PROGRESS"),IF(TODAY()-[1]!Email_TaskV2[[#This Row],[Start FUT]]&gt;100,"Testing not started yet",TODAY()-[1]!Email_TaskV2[[#This Row],[Start FUT]]),0)</f>
        <v>#REF!</v>
      </c>
      <c r="AS189" s="47" t="e">
        <f>IF([1]!Email_TaskV2[[#This Row],[Aging_Start_Testing]]="Testing not started yet","Testing not started yet",[1]!Email_TaskV2[[#This Row],[Aging]]-[1]!Email_TaskV2[[#This Row],[Aging_Start_Testing]])</f>
        <v>#REF!</v>
      </c>
      <c r="AT189" s="47" t="e">
        <f ca="1">IF(AND([1]!Email_TaskV2[[#This Row],[Status]]="ON PROGRESS",[1]!Email_TaskV2[[#This Row],[Type]]="RFI"),TODAY()-[1]!Email_TaskV2[[#This Row],[Tanggal nodin RFS/RFI]],0)</f>
        <v>#REF!</v>
      </c>
      <c r="AU189" s="47" t="e">
        <f>IF([1]!Email_TaskV2[[#This Row],[Aging]]&gt;7,"Warning","")</f>
        <v>#REF!</v>
      </c>
      <c r="AV189" s="48"/>
      <c r="AW189" s="48"/>
      <c r="AX189" s="48"/>
      <c r="AY189" s="48" t="e">
        <f>IF(AND([1]!Email_TaskV2[[#This Row],[Status]]="ON PROGRESS",[1]!Email_TaskV2[[#This Row],[Type]]="RFS"),"YES","")</f>
        <v>#REF!</v>
      </c>
      <c r="AZ189" s="16" t="e">
        <f>IF(AND([1]!Email_TaskV2[[#This Row],[Status]]="ON PROGRESS",[1]!Email_TaskV2[[#This Row],[Type]]="RFI"),"YES","")</f>
        <v>#REF!</v>
      </c>
      <c r="BA189" s="48" t="e">
        <f>IF([1]!Email_TaskV2[[#This Row],[Nomor Nodin RFS/RFI]]="","",DAY([1]!Email_TaskV2[[#This Row],[Tanggal nodin RFS/RFI]]))</f>
        <v>#REF!</v>
      </c>
      <c r="BB189" s="54" t="e">
        <f>IF([1]!Email_TaskV2[[#This Row],[Nomor Nodin RFS/RFI]]="","",TEXT([1]!Email_TaskV2[[#This Row],[Tanggal nodin RFS/RFI]],"MMM"))</f>
        <v>#REF!</v>
      </c>
      <c r="BC189" s="49" t="e">
        <f>IF([1]!Email_TaskV2[[#This Row],[Nodin BO]]="","No","Yes")</f>
        <v>#REF!</v>
      </c>
      <c r="BD189" s="50" t="e">
        <f>YEAR([1]!Email_TaskV2[[#This Row],[Tanggal nodin RFS/RFI]])</f>
        <v>#REF!</v>
      </c>
      <c r="BE189" s="56" t="e">
        <f>IF([1]!Email_TaskV2[[#This Row],[Month]]="",13,MONTH([1]!Email_TaskV2[[#This Row],[Tanggal nodin RFS/RFI]]))</f>
        <v>#REF!</v>
      </c>
    </row>
    <row r="190" spans="1:57" ht="15" customHeight="1" x14ac:dyDescent="0.3">
      <c r="A190" s="51">
        <v>189</v>
      </c>
      <c r="B190" s="32" t="s">
        <v>1286</v>
      </c>
      <c r="C190" s="34">
        <v>44972</v>
      </c>
      <c r="D190" s="80" t="s">
        <v>1287</v>
      </c>
      <c r="E190" s="32" t="s">
        <v>55</v>
      </c>
      <c r="F190" s="32" t="s">
        <v>78</v>
      </c>
      <c r="G190" s="35">
        <v>44973</v>
      </c>
      <c r="H190" s="35">
        <v>44974</v>
      </c>
      <c r="I190" s="32" t="s">
        <v>1288</v>
      </c>
      <c r="J190" s="35">
        <v>44978</v>
      </c>
      <c r="K190" s="37" t="s">
        <v>1289</v>
      </c>
      <c r="L190" s="39">
        <f t="shared" si="27"/>
        <v>2</v>
      </c>
      <c r="M190" s="39">
        <f t="shared" si="28"/>
        <v>5</v>
      </c>
      <c r="N190" s="40" t="s">
        <v>498</v>
      </c>
      <c r="O190" s="40" t="s">
        <v>135</v>
      </c>
      <c r="P190" s="40" t="e">
        <f>VLOOKUP([1]!Email_TaskV2[[#This Row],[PIC Dev]],[1]Organization!C:D,2,FALSE)</f>
        <v>#REF!</v>
      </c>
      <c r="Q190" s="40"/>
      <c r="R190" s="32">
        <v>227</v>
      </c>
      <c r="S190" s="32" t="s">
        <v>75</v>
      </c>
      <c r="T190" s="32" t="s">
        <v>1074</v>
      </c>
      <c r="U190" s="37" t="s">
        <v>1290</v>
      </c>
      <c r="V190" s="32"/>
      <c r="W190" s="32"/>
      <c r="X190" s="32"/>
      <c r="Y190" s="32"/>
      <c r="Z190" s="32" t="s">
        <v>58</v>
      </c>
      <c r="AA190" s="32" t="s">
        <v>59</v>
      </c>
      <c r="AB190" s="32" t="s">
        <v>119</v>
      </c>
      <c r="AC190" s="32" t="s">
        <v>71</v>
      </c>
      <c r="AD190" s="53" t="s">
        <v>128</v>
      </c>
      <c r="AE190" s="44"/>
      <c r="AF190" s="44"/>
      <c r="AG190" s="32"/>
      <c r="AH190" s="32"/>
      <c r="AI190" s="32" t="s">
        <v>62</v>
      </c>
      <c r="AJ190" s="46" t="str">
        <f t="shared" si="26"/>
        <v>(Prima Automation)</v>
      </c>
      <c r="AK190" s="46"/>
      <c r="AL190" s="46">
        <v>2</v>
      </c>
      <c r="AM190" s="46"/>
      <c r="AN190" s="46"/>
      <c r="AO190" s="46"/>
      <c r="AP190" s="46"/>
      <c r="AQ190" s="47" t="e">
        <f ca="1">IF(AND([1]!Email_TaskV2[[#This Row],[Status]]="ON PROGRESS"),TODAY()-[1]!Email_TaskV2[[#This Row],[Tanggal nodin RFS/RFI]],0)</f>
        <v>#REF!</v>
      </c>
      <c r="AR190" s="47" t="e">
        <f ca="1">IF(AND([1]!Email_TaskV2[[#This Row],[Status]]="ON PROGRESS"),IF(TODAY()-[1]!Email_TaskV2[[#This Row],[Start FUT]]&gt;100,"Testing not started yet",TODAY()-[1]!Email_TaskV2[[#This Row],[Start FUT]]),0)</f>
        <v>#REF!</v>
      </c>
      <c r="AS190" s="47" t="e">
        <f>IF([1]!Email_TaskV2[[#This Row],[Aging_Start_Testing]]="Testing not started yet","Testing not started yet",[1]!Email_TaskV2[[#This Row],[Aging]]-[1]!Email_TaskV2[[#This Row],[Aging_Start_Testing]])</f>
        <v>#REF!</v>
      </c>
      <c r="AT190" s="47" t="e">
        <f ca="1">IF(AND([1]!Email_TaskV2[[#This Row],[Status]]="ON PROGRESS",[1]!Email_TaskV2[[#This Row],[Type]]="RFI"),TODAY()-[1]!Email_TaskV2[[#This Row],[Tanggal nodin RFS/RFI]],0)</f>
        <v>#REF!</v>
      </c>
      <c r="AU190" s="47" t="e">
        <f>IF([1]!Email_TaskV2[[#This Row],[Aging]]&gt;7,"Warning","")</f>
        <v>#REF!</v>
      </c>
      <c r="AV190" s="48"/>
      <c r="AW190" s="48"/>
      <c r="AX190" s="48"/>
      <c r="AY190" s="48" t="e">
        <f>IF(AND([1]!Email_TaskV2[[#This Row],[Status]]="ON PROGRESS",[1]!Email_TaskV2[[#This Row],[Type]]="RFS"),"YES","")</f>
        <v>#REF!</v>
      </c>
      <c r="AZ190" s="16" t="e">
        <f>IF(AND([1]!Email_TaskV2[[#This Row],[Status]]="ON PROGRESS",[1]!Email_TaskV2[[#This Row],[Type]]="RFI"),"YES","")</f>
        <v>#REF!</v>
      </c>
      <c r="BA190" s="48" t="e">
        <f>IF([1]!Email_TaskV2[[#This Row],[Nomor Nodin RFS/RFI]]="","",DAY([1]!Email_TaskV2[[#This Row],[Tanggal nodin RFS/RFI]]))</f>
        <v>#REF!</v>
      </c>
      <c r="BB190" s="54" t="e">
        <f>IF([1]!Email_TaskV2[[#This Row],[Nomor Nodin RFS/RFI]]="","",TEXT([1]!Email_TaskV2[[#This Row],[Tanggal nodin RFS/RFI]],"MMM"))</f>
        <v>#REF!</v>
      </c>
      <c r="BC190" s="49" t="e">
        <f>IF([1]!Email_TaskV2[[#This Row],[Nodin BO]]="","No","Yes")</f>
        <v>#REF!</v>
      </c>
      <c r="BD190" s="50" t="e">
        <f>YEAR([1]!Email_TaskV2[[#This Row],[Tanggal nodin RFS/RFI]])</f>
        <v>#REF!</v>
      </c>
      <c r="BE190" s="56" t="e">
        <f>IF([1]!Email_TaskV2[[#This Row],[Month]]="",13,MONTH([1]!Email_TaskV2[[#This Row],[Tanggal nodin RFS/RFI]]))</f>
        <v>#REF!</v>
      </c>
    </row>
    <row r="191" spans="1:57" ht="15" customHeight="1" x14ac:dyDescent="0.3">
      <c r="A191" s="51">
        <v>190</v>
      </c>
      <c r="B191" s="32" t="s">
        <v>1291</v>
      </c>
      <c r="C191" s="34">
        <v>44973</v>
      </c>
      <c r="D191" s="80" t="s">
        <v>1292</v>
      </c>
      <c r="E191" s="32" t="s">
        <v>55</v>
      </c>
      <c r="F191" s="32" t="s">
        <v>90</v>
      </c>
      <c r="G191" s="35">
        <v>44973</v>
      </c>
      <c r="H191" s="35">
        <v>44978</v>
      </c>
      <c r="I191" s="32" t="s">
        <v>1293</v>
      </c>
      <c r="J191" s="35">
        <v>44978</v>
      </c>
      <c r="K191" s="37" t="s">
        <v>1294</v>
      </c>
      <c r="L191" s="39">
        <f t="shared" si="27"/>
        <v>5</v>
      </c>
      <c r="M191" s="39">
        <f t="shared" si="28"/>
        <v>5</v>
      </c>
      <c r="N191" s="40" t="s">
        <v>127</v>
      </c>
      <c r="O191" s="40" t="s">
        <v>56</v>
      </c>
      <c r="P191" s="40" t="e">
        <f>VLOOKUP([1]!Email_TaskV2[[#This Row],[PIC Dev]],[1]Organization!C:D,2,FALSE)</f>
        <v>#REF!</v>
      </c>
      <c r="Q191" s="52" t="s">
        <v>1295</v>
      </c>
      <c r="R191" s="32">
        <v>80</v>
      </c>
      <c r="S191" s="32" t="s">
        <v>57</v>
      </c>
      <c r="T191" s="32" t="s">
        <v>1064</v>
      </c>
      <c r="U191" s="37" t="s">
        <v>1065</v>
      </c>
      <c r="V191" s="41">
        <v>44967</v>
      </c>
      <c r="W191" s="32" t="s">
        <v>165</v>
      </c>
      <c r="X191" s="32" t="s">
        <v>380</v>
      </c>
      <c r="Y191" s="32" t="s">
        <v>1097</v>
      </c>
      <c r="Z191" s="32" t="s">
        <v>58</v>
      </c>
      <c r="AA191" s="32" t="s">
        <v>59</v>
      </c>
      <c r="AB191" s="32" t="s">
        <v>65</v>
      </c>
      <c r="AC191" s="32" t="s">
        <v>61</v>
      </c>
      <c r="AD191" s="53" t="s">
        <v>141</v>
      </c>
      <c r="AE191" s="44" t="s">
        <v>140</v>
      </c>
      <c r="AF191" s="44" t="s">
        <v>600</v>
      </c>
      <c r="AG191" s="32" t="s">
        <v>599</v>
      </c>
      <c r="AH191" s="32"/>
      <c r="AI191" s="32" t="s">
        <v>62</v>
      </c>
      <c r="AJ191" s="46" t="str">
        <f t="shared" si="26"/>
        <v>(FUT Simulator)</v>
      </c>
      <c r="AK191" s="46"/>
      <c r="AL191" s="46"/>
      <c r="AM191" s="46">
        <v>3</v>
      </c>
      <c r="AN191" s="46"/>
      <c r="AO191" s="46"/>
      <c r="AP191" s="46"/>
      <c r="AQ191" s="47" t="e">
        <f ca="1">IF(AND([1]!Email_TaskV2[[#This Row],[Status]]="ON PROGRESS"),TODAY()-[1]!Email_TaskV2[[#This Row],[Tanggal nodin RFS/RFI]],0)</f>
        <v>#REF!</v>
      </c>
      <c r="AR191" s="47" t="e">
        <f ca="1">IF(AND([1]!Email_TaskV2[[#This Row],[Status]]="ON PROGRESS"),IF(TODAY()-[1]!Email_TaskV2[[#This Row],[Start FUT]]&gt;100,"Testing not started yet",TODAY()-[1]!Email_TaskV2[[#This Row],[Start FUT]]),0)</f>
        <v>#REF!</v>
      </c>
      <c r="AS191" s="47" t="e">
        <f>IF([1]!Email_TaskV2[[#This Row],[Aging_Start_Testing]]="Testing not started yet","Testing not started yet",[1]!Email_TaskV2[[#This Row],[Aging]]-[1]!Email_TaskV2[[#This Row],[Aging_Start_Testing]])</f>
        <v>#REF!</v>
      </c>
      <c r="AT191" s="47" t="e">
        <f ca="1">IF(AND([1]!Email_TaskV2[[#This Row],[Status]]="ON PROGRESS",[1]!Email_TaskV2[[#This Row],[Type]]="RFI"),TODAY()-[1]!Email_TaskV2[[#This Row],[Tanggal nodin RFS/RFI]],0)</f>
        <v>#REF!</v>
      </c>
      <c r="AU191" s="47" t="e">
        <f>IF([1]!Email_TaskV2[[#This Row],[Aging]]&gt;7,"Warning","")</f>
        <v>#REF!</v>
      </c>
      <c r="AV191" s="48"/>
      <c r="AW191" s="48"/>
      <c r="AX191" s="48"/>
      <c r="AY191" s="48" t="e">
        <f>IF(AND([1]!Email_TaskV2[[#This Row],[Status]]="ON PROGRESS",[1]!Email_TaskV2[[#This Row],[Type]]="RFS"),"YES","")</f>
        <v>#REF!</v>
      </c>
      <c r="AZ191" s="127" t="e">
        <f>IF(AND([1]!Email_TaskV2[[#This Row],[Status]]="ON PROGRESS",[1]!Email_TaskV2[[#This Row],[Type]]="RFI"),"YES","")</f>
        <v>#REF!</v>
      </c>
      <c r="BA191" s="48" t="e">
        <f>IF([1]!Email_TaskV2[[#This Row],[Nomor Nodin RFS/RFI]]="","",DAY([1]!Email_TaskV2[[#This Row],[Tanggal nodin RFS/RFI]]))</f>
        <v>#REF!</v>
      </c>
      <c r="BB191" s="54" t="e">
        <f>IF([1]!Email_TaskV2[[#This Row],[Nomor Nodin RFS/RFI]]="","",TEXT([1]!Email_TaskV2[[#This Row],[Tanggal nodin RFS/RFI]],"MMM"))</f>
        <v>#REF!</v>
      </c>
      <c r="BC191" s="49" t="e">
        <f>IF([1]!Email_TaskV2[[#This Row],[Nodin BO]]="","No","Yes")</f>
        <v>#REF!</v>
      </c>
      <c r="BD191" s="50" t="e">
        <f>YEAR([1]!Email_TaskV2[[#This Row],[Tanggal nodin RFS/RFI]])</f>
        <v>#REF!</v>
      </c>
      <c r="BE191" s="56" t="e">
        <f>IF([1]!Email_TaskV2[[#This Row],[Month]]="",13,MONTH([1]!Email_TaskV2[[#This Row],[Tanggal nodin RFS/RFI]]))</f>
        <v>#REF!</v>
      </c>
    </row>
    <row r="192" spans="1:57" ht="15" customHeight="1" x14ac:dyDescent="0.3">
      <c r="A192" s="51">
        <v>191</v>
      </c>
      <c r="B192" s="32" t="s">
        <v>1296</v>
      </c>
      <c r="C192" s="34">
        <v>44973</v>
      </c>
      <c r="D192" s="80" t="s">
        <v>1297</v>
      </c>
      <c r="E192" s="32" t="s">
        <v>55</v>
      </c>
      <c r="F192" s="32" t="s">
        <v>90</v>
      </c>
      <c r="G192" s="35">
        <v>44974</v>
      </c>
      <c r="H192" s="35">
        <v>44987</v>
      </c>
      <c r="I192" s="32" t="s">
        <v>1615</v>
      </c>
      <c r="J192" s="35">
        <v>44987</v>
      </c>
      <c r="K192" s="37" t="s">
        <v>1616</v>
      </c>
      <c r="L192" s="39">
        <f t="shared" si="27"/>
        <v>14</v>
      </c>
      <c r="M192" s="39">
        <f t="shared" si="28"/>
        <v>13</v>
      </c>
      <c r="N192" s="40" t="s">
        <v>133</v>
      </c>
      <c r="O192" s="40" t="s">
        <v>134</v>
      </c>
      <c r="P192" s="40" t="e">
        <f>VLOOKUP([1]!Email_TaskV2[[#This Row],[PIC Dev]],[1]Organization!C:D,2,FALSE)</f>
        <v>#REF!</v>
      </c>
      <c r="Q192" s="52" t="s">
        <v>1617</v>
      </c>
      <c r="R192" s="32">
        <v>50</v>
      </c>
      <c r="S192" s="32" t="s">
        <v>57</v>
      </c>
      <c r="T192" s="32" t="s">
        <v>1298</v>
      </c>
      <c r="U192" s="37" t="s">
        <v>1299</v>
      </c>
      <c r="V192" s="41">
        <v>44925</v>
      </c>
      <c r="W192" s="32" t="s">
        <v>120</v>
      </c>
      <c r="X192" s="32" t="s">
        <v>180</v>
      </c>
      <c r="Y192" s="32" t="s">
        <v>181</v>
      </c>
      <c r="Z192" s="32" t="s">
        <v>58</v>
      </c>
      <c r="AA192" s="32" t="s">
        <v>59</v>
      </c>
      <c r="AB192" s="32" t="s">
        <v>120</v>
      </c>
      <c r="AC192" s="32" t="s">
        <v>61</v>
      </c>
      <c r="AD192" s="53" t="s">
        <v>72</v>
      </c>
      <c r="AE192" s="44" t="s">
        <v>85</v>
      </c>
      <c r="AF192" s="44"/>
      <c r="AG192" s="32"/>
      <c r="AH192" s="32"/>
      <c r="AI192" s="32" t="s">
        <v>62</v>
      </c>
      <c r="AJ192" s="46" t="str">
        <f t="shared" si="26"/>
        <v>(FUT Simulator)</v>
      </c>
      <c r="AK192" s="46"/>
      <c r="AL192" s="46"/>
      <c r="AM192" s="46">
        <v>3</v>
      </c>
      <c r="AN192" s="46"/>
      <c r="AO192" s="46"/>
      <c r="AP192" s="46"/>
      <c r="AQ192" s="47" t="e">
        <f ca="1">IF(AND([1]!Email_TaskV2[[#This Row],[Status]]="ON PROGRESS"),TODAY()-[1]!Email_TaskV2[[#This Row],[Tanggal nodin RFS/RFI]],0)</f>
        <v>#REF!</v>
      </c>
      <c r="AR192" s="47" t="e">
        <f ca="1">IF(AND([1]!Email_TaskV2[[#This Row],[Status]]="ON PROGRESS"),IF(TODAY()-[1]!Email_TaskV2[[#This Row],[Start FUT]]&gt;100,"Testing not started yet",TODAY()-[1]!Email_TaskV2[[#This Row],[Start FUT]]),0)</f>
        <v>#REF!</v>
      </c>
      <c r="AS192" s="47" t="e">
        <f>IF([1]!Email_TaskV2[[#This Row],[Aging_Start_Testing]]="Testing not started yet","Testing not started yet",[1]!Email_TaskV2[[#This Row],[Aging]]-[1]!Email_TaskV2[[#This Row],[Aging_Start_Testing]])</f>
        <v>#REF!</v>
      </c>
      <c r="AT192" s="47" t="e">
        <f ca="1">IF(AND([1]!Email_TaskV2[[#This Row],[Status]]="ON PROGRESS",[1]!Email_TaskV2[[#This Row],[Type]]="RFI"),TODAY()-[1]!Email_TaskV2[[#This Row],[Tanggal nodin RFS/RFI]],0)</f>
        <v>#REF!</v>
      </c>
      <c r="AU192" s="47" t="e">
        <f>IF([1]!Email_TaskV2[[#This Row],[Aging]]&gt;7,"Warning","")</f>
        <v>#REF!</v>
      </c>
      <c r="AV192" s="48"/>
      <c r="AW192" s="48"/>
      <c r="AX192" s="48"/>
      <c r="AY192" s="48" t="e">
        <f>IF(AND([1]!Email_TaskV2[[#This Row],[Status]]="ON PROGRESS",[1]!Email_TaskV2[[#This Row],[Type]]="RFS"),"YES","")</f>
        <v>#REF!</v>
      </c>
      <c r="AZ192" s="127" t="e">
        <f>IF(AND([1]!Email_TaskV2[[#This Row],[Status]]="ON PROGRESS",[1]!Email_TaskV2[[#This Row],[Type]]="RFI"),"YES","")</f>
        <v>#REF!</v>
      </c>
      <c r="BA192" s="48" t="e">
        <f>IF([1]!Email_TaskV2[[#This Row],[Nomor Nodin RFS/RFI]]="","",DAY([1]!Email_TaskV2[[#This Row],[Tanggal nodin RFS/RFI]]))</f>
        <v>#REF!</v>
      </c>
      <c r="BB192" s="54" t="e">
        <f>IF([1]!Email_TaskV2[[#This Row],[Nomor Nodin RFS/RFI]]="","",TEXT([1]!Email_TaskV2[[#This Row],[Tanggal nodin RFS/RFI]],"MMM"))</f>
        <v>#REF!</v>
      </c>
      <c r="BC192" s="49" t="e">
        <f>IF([1]!Email_TaskV2[[#This Row],[Nodin BO]]="","No","Yes")</f>
        <v>#REF!</v>
      </c>
      <c r="BD192" s="50" t="e">
        <f>YEAR([1]!Email_TaskV2[[#This Row],[Tanggal nodin RFS/RFI]])</f>
        <v>#REF!</v>
      </c>
      <c r="BE192" s="56" t="e">
        <f>IF([1]!Email_TaskV2[[#This Row],[Month]]="",13,MONTH([1]!Email_TaskV2[[#This Row],[Tanggal nodin RFS/RFI]]))</f>
        <v>#REF!</v>
      </c>
    </row>
    <row r="193" spans="1:57" ht="15" customHeight="1" x14ac:dyDescent="0.3">
      <c r="A193" s="51">
        <v>192</v>
      </c>
      <c r="B193" s="32" t="s">
        <v>1300</v>
      </c>
      <c r="C193" s="34">
        <v>44973</v>
      </c>
      <c r="D193" s="80" t="s">
        <v>1301</v>
      </c>
      <c r="E193" s="32" t="s">
        <v>55</v>
      </c>
      <c r="F193" s="32" t="s">
        <v>90</v>
      </c>
      <c r="G193" s="35">
        <v>44973</v>
      </c>
      <c r="H193" s="35">
        <v>44979</v>
      </c>
      <c r="I193" s="32" t="s">
        <v>1302</v>
      </c>
      <c r="J193" s="35">
        <v>44979</v>
      </c>
      <c r="K193" s="37" t="s">
        <v>1303</v>
      </c>
      <c r="L193" s="39">
        <f t="shared" si="27"/>
        <v>6</v>
      </c>
      <c r="M193" s="39">
        <f t="shared" si="28"/>
        <v>6</v>
      </c>
      <c r="N193" s="40" t="s">
        <v>87</v>
      </c>
      <c r="O193" s="40" t="s">
        <v>88</v>
      </c>
      <c r="P193" s="40" t="e">
        <f>VLOOKUP([1]!Email_TaskV2[[#This Row],[PIC Dev]],[1]Organization!C:D,2,FALSE)</f>
        <v>#REF!</v>
      </c>
      <c r="Q193" s="52" t="s">
        <v>1156</v>
      </c>
      <c r="R193" s="32">
        <v>656</v>
      </c>
      <c r="S193" s="32" t="s">
        <v>57</v>
      </c>
      <c r="T193" s="32" t="s">
        <v>1304</v>
      </c>
      <c r="U193" s="37" t="s">
        <v>1305</v>
      </c>
      <c r="V193" s="41">
        <v>44971</v>
      </c>
      <c r="W193" s="32" t="s">
        <v>190</v>
      </c>
      <c r="X193" s="32" t="s">
        <v>191</v>
      </c>
      <c r="Y193" s="32" t="s">
        <v>1147</v>
      </c>
      <c r="Z193" s="32" t="s">
        <v>58</v>
      </c>
      <c r="AA193" s="32" t="s">
        <v>59</v>
      </c>
      <c r="AB193" s="32" t="s">
        <v>60</v>
      </c>
      <c r="AC193" s="32" t="s">
        <v>61</v>
      </c>
      <c r="AD193" s="53" t="s">
        <v>141</v>
      </c>
      <c r="AE193" s="44" t="s">
        <v>140</v>
      </c>
      <c r="AF193" s="44" t="s">
        <v>600</v>
      </c>
      <c r="AG193" s="32" t="s">
        <v>599</v>
      </c>
      <c r="AH193" s="32"/>
      <c r="AI193" s="32" t="s">
        <v>62</v>
      </c>
      <c r="AJ193" s="46" t="str">
        <f t="shared" si="26"/>
        <v>(FUT Simulator)</v>
      </c>
      <c r="AK193" s="46"/>
      <c r="AL193" s="46"/>
      <c r="AM193" s="46">
        <v>3</v>
      </c>
      <c r="AN193" s="46"/>
      <c r="AO193" s="46"/>
      <c r="AP193" s="46"/>
      <c r="AQ193" s="47" t="e">
        <f ca="1">IF(AND([1]!Email_TaskV2[[#This Row],[Status]]="ON PROGRESS"),TODAY()-[1]!Email_TaskV2[[#This Row],[Tanggal nodin RFS/RFI]],0)</f>
        <v>#REF!</v>
      </c>
      <c r="AR193" s="47" t="e">
        <f ca="1">IF(AND([1]!Email_TaskV2[[#This Row],[Status]]="ON PROGRESS"),IF(TODAY()-[1]!Email_TaskV2[[#This Row],[Start FUT]]&gt;100,"Testing not started yet",TODAY()-[1]!Email_TaskV2[[#This Row],[Start FUT]]),0)</f>
        <v>#REF!</v>
      </c>
      <c r="AS193" s="47" t="e">
        <f>IF([1]!Email_TaskV2[[#This Row],[Aging_Start_Testing]]="Testing not started yet","Testing not started yet",[1]!Email_TaskV2[[#This Row],[Aging]]-[1]!Email_TaskV2[[#This Row],[Aging_Start_Testing]])</f>
        <v>#REF!</v>
      </c>
      <c r="AT193" s="47" t="e">
        <f ca="1">IF(AND([1]!Email_TaskV2[[#This Row],[Status]]="ON PROGRESS",[1]!Email_TaskV2[[#This Row],[Type]]="RFI"),TODAY()-[1]!Email_TaskV2[[#This Row],[Tanggal nodin RFS/RFI]],0)</f>
        <v>#REF!</v>
      </c>
      <c r="AU193" s="47" t="e">
        <f>IF([1]!Email_TaskV2[[#This Row],[Aging]]&gt;7,"Warning","")</f>
        <v>#REF!</v>
      </c>
      <c r="AV193" s="48"/>
      <c r="AW193" s="48"/>
      <c r="AX193" s="48"/>
      <c r="AY193" s="48" t="e">
        <f>IF(AND([1]!Email_TaskV2[[#This Row],[Status]]="ON PROGRESS",[1]!Email_TaskV2[[#This Row],[Type]]="RFS"),"YES","")</f>
        <v>#REF!</v>
      </c>
      <c r="AZ193" s="127" t="e">
        <f>IF(AND([1]!Email_TaskV2[[#This Row],[Status]]="ON PROGRESS",[1]!Email_TaskV2[[#This Row],[Type]]="RFI"),"YES","")</f>
        <v>#REF!</v>
      </c>
      <c r="BA193" s="48" t="e">
        <f>IF([1]!Email_TaskV2[[#This Row],[Nomor Nodin RFS/RFI]]="","",DAY([1]!Email_TaskV2[[#This Row],[Tanggal nodin RFS/RFI]]))</f>
        <v>#REF!</v>
      </c>
      <c r="BB193" s="54" t="e">
        <f>IF([1]!Email_TaskV2[[#This Row],[Nomor Nodin RFS/RFI]]="","",TEXT([1]!Email_TaskV2[[#This Row],[Tanggal nodin RFS/RFI]],"MMM"))</f>
        <v>#REF!</v>
      </c>
      <c r="BC193" s="49" t="e">
        <f>IF([1]!Email_TaskV2[[#This Row],[Nodin BO]]="","No","Yes")</f>
        <v>#REF!</v>
      </c>
      <c r="BD193" s="50" t="e">
        <f>YEAR([1]!Email_TaskV2[[#This Row],[Tanggal nodin RFS/RFI]])</f>
        <v>#REF!</v>
      </c>
      <c r="BE193" s="56" t="e">
        <f>IF([1]!Email_TaskV2[[#This Row],[Month]]="",13,MONTH([1]!Email_TaskV2[[#This Row],[Tanggal nodin RFS/RFI]]))</f>
        <v>#REF!</v>
      </c>
    </row>
    <row r="194" spans="1:57" ht="15" customHeight="1" x14ac:dyDescent="0.3">
      <c r="A194" s="51">
        <v>193</v>
      </c>
      <c r="B194" s="32" t="s">
        <v>1306</v>
      </c>
      <c r="C194" s="34">
        <v>44973</v>
      </c>
      <c r="D194" s="80" t="s">
        <v>1307</v>
      </c>
      <c r="E194" s="32" t="s">
        <v>55</v>
      </c>
      <c r="F194" s="32" t="s">
        <v>66</v>
      </c>
      <c r="G194" s="35">
        <v>44973</v>
      </c>
      <c r="H194" s="35">
        <v>44977</v>
      </c>
      <c r="I194" s="32" t="s">
        <v>1308</v>
      </c>
      <c r="J194" s="35">
        <v>44977</v>
      </c>
      <c r="K194" s="37" t="s">
        <v>1309</v>
      </c>
      <c r="L194" s="39">
        <f t="shared" si="27"/>
        <v>4</v>
      </c>
      <c r="M194" s="39">
        <f t="shared" si="28"/>
        <v>4</v>
      </c>
      <c r="N194" s="40" t="s">
        <v>111</v>
      </c>
      <c r="O194" s="40" t="s">
        <v>112</v>
      </c>
      <c r="P194" s="40" t="e">
        <f>VLOOKUP([1]!Email_TaskV2[[#This Row],[PIC Dev]],[1]Organization!C:D,2,FALSE)</f>
        <v>#REF!</v>
      </c>
      <c r="Q194" s="40" t="s">
        <v>1310</v>
      </c>
      <c r="R194" s="32">
        <v>29</v>
      </c>
      <c r="S194" s="32" t="s">
        <v>57</v>
      </c>
      <c r="T194" s="32" t="s">
        <v>1311</v>
      </c>
      <c r="U194" s="37" t="s">
        <v>1312</v>
      </c>
      <c r="V194" s="41">
        <v>44967</v>
      </c>
      <c r="W194" s="32" t="s">
        <v>113</v>
      </c>
      <c r="X194" s="32" t="s">
        <v>160</v>
      </c>
      <c r="Y194" s="32" t="s">
        <v>161</v>
      </c>
      <c r="Z194" s="32" t="s">
        <v>58</v>
      </c>
      <c r="AA194" s="32" t="s">
        <v>59</v>
      </c>
      <c r="AB194" s="32" t="s">
        <v>113</v>
      </c>
      <c r="AC194" s="32" t="s">
        <v>71</v>
      </c>
      <c r="AD194" s="44" t="s">
        <v>1909</v>
      </c>
      <c r="AE194" s="44"/>
      <c r="AF194" s="44"/>
      <c r="AG194" s="32"/>
      <c r="AH194" s="32"/>
      <c r="AI194" s="32" t="s">
        <v>64</v>
      </c>
      <c r="AJ194" s="46" t="str">
        <f t="shared" si="26"/>
        <v/>
      </c>
      <c r="AK194" s="46"/>
      <c r="AL194" s="46"/>
      <c r="AM194" s="46"/>
      <c r="AN194" s="46"/>
      <c r="AO194" s="46"/>
      <c r="AP194" s="46"/>
      <c r="AQ194" s="47" t="e">
        <f ca="1">IF(AND([1]!Email_TaskV2[[#This Row],[Status]]="ON PROGRESS"),TODAY()-[1]!Email_TaskV2[[#This Row],[Tanggal nodin RFS/RFI]],0)</f>
        <v>#REF!</v>
      </c>
      <c r="AR194" s="47" t="e">
        <f ca="1">IF(AND([1]!Email_TaskV2[[#This Row],[Status]]="ON PROGRESS"),IF(TODAY()-[1]!Email_TaskV2[[#This Row],[Start FUT]]&gt;100,"Testing not started yet",TODAY()-[1]!Email_TaskV2[[#This Row],[Start FUT]]),0)</f>
        <v>#REF!</v>
      </c>
      <c r="AS194" s="47" t="e">
        <f>IF([1]!Email_TaskV2[[#This Row],[Aging_Start_Testing]]="Testing not started yet","Testing not started yet",[1]!Email_TaskV2[[#This Row],[Aging]]-[1]!Email_TaskV2[[#This Row],[Aging_Start_Testing]])</f>
        <v>#REF!</v>
      </c>
      <c r="AT194" s="47" t="e">
        <f ca="1">IF(AND([1]!Email_TaskV2[[#This Row],[Status]]="ON PROGRESS",[1]!Email_TaskV2[[#This Row],[Type]]="RFI"),TODAY()-[1]!Email_TaskV2[[#This Row],[Tanggal nodin RFS/RFI]],0)</f>
        <v>#REF!</v>
      </c>
      <c r="AU194" s="47" t="e">
        <f>IF([1]!Email_TaskV2[[#This Row],[Aging]]&gt;7,"Warning","")</f>
        <v>#REF!</v>
      </c>
      <c r="AV194" s="48"/>
      <c r="AW194" s="48"/>
      <c r="AX194" s="48"/>
      <c r="AY194" s="48" t="e">
        <f>IF(AND([1]!Email_TaskV2[[#This Row],[Status]]="ON PROGRESS",[1]!Email_TaskV2[[#This Row],[Type]]="RFS"),"YES","")</f>
        <v>#REF!</v>
      </c>
      <c r="AZ194" s="127" t="e">
        <f>IF(AND([1]!Email_TaskV2[[#This Row],[Status]]="ON PROGRESS",[1]!Email_TaskV2[[#This Row],[Type]]="RFI"),"YES","")</f>
        <v>#REF!</v>
      </c>
      <c r="BA194" s="48" t="e">
        <f>IF([1]!Email_TaskV2[[#This Row],[Nomor Nodin RFS/RFI]]="","",DAY([1]!Email_TaskV2[[#This Row],[Tanggal nodin RFS/RFI]]))</f>
        <v>#REF!</v>
      </c>
      <c r="BB194" s="54" t="e">
        <f>IF([1]!Email_TaskV2[[#This Row],[Nomor Nodin RFS/RFI]]="","",TEXT([1]!Email_TaskV2[[#This Row],[Tanggal nodin RFS/RFI]],"MMM"))</f>
        <v>#REF!</v>
      </c>
      <c r="BC194" s="49" t="e">
        <f>IF([1]!Email_TaskV2[[#This Row],[Nodin BO]]="","No","Yes")</f>
        <v>#REF!</v>
      </c>
      <c r="BD194" s="50" t="e">
        <f>YEAR([1]!Email_TaskV2[[#This Row],[Tanggal nodin RFS/RFI]])</f>
        <v>#REF!</v>
      </c>
      <c r="BE194" s="56" t="e">
        <f>IF([1]!Email_TaskV2[[#This Row],[Month]]="",13,MONTH([1]!Email_TaskV2[[#This Row],[Tanggal nodin RFS/RFI]]))</f>
        <v>#REF!</v>
      </c>
    </row>
    <row r="195" spans="1:57" ht="15" customHeight="1" x14ac:dyDescent="0.3">
      <c r="A195" s="51">
        <v>194</v>
      </c>
      <c r="B195" s="32" t="s">
        <v>1313</v>
      </c>
      <c r="C195" s="34">
        <v>44973</v>
      </c>
      <c r="D195" s="85" t="s">
        <v>1314</v>
      </c>
      <c r="E195" s="32" t="s">
        <v>55</v>
      </c>
      <c r="F195" s="63" t="s">
        <v>78</v>
      </c>
      <c r="G195" s="35">
        <v>44978</v>
      </c>
      <c r="H195" s="35">
        <v>44985</v>
      </c>
      <c r="I195" s="32" t="s">
        <v>1315</v>
      </c>
      <c r="J195" s="35">
        <v>44985</v>
      </c>
      <c r="K195" s="37" t="s">
        <v>1316</v>
      </c>
      <c r="L195" s="39">
        <f t="shared" si="27"/>
        <v>12</v>
      </c>
      <c r="M195" s="39">
        <f t="shared" si="28"/>
        <v>7</v>
      </c>
      <c r="N195" s="40" t="s">
        <v>127</v>
      </c>
      <c r="O195" s="40" t="s">
        <v>56</v>
      </c>
      <c r="P195" s="40" t="e">
        <f>VLOOKUP([1]!Email_TaskV2[[#This Row],[PIC Dev]],[1]Organization!C:D,2,FALSE)</f>
        <v>#REF!</v>
      </c>
      <c r="Q195" s="40"/>
      <c r="R195" s="32">
        <v>160</v>
      </c>
      <c r="S195" s="32" t="s">
        <v>75</v>
      </c>
      <c r="T195" s="32" t="s">
        <v>1317</v>
      </c>
      <c r="U195" s="32" t="s">
        <v>1318</v>
      </c>
      <c r="V195" s="35"/>
      <c r="W195" s="32" t="s">
        <v>165</v>
      </c>
      <c r="X195" s="32" t="s">
        <v>159</v>
      </c>
      <c r="Y195" s="32" t="s">
        <v>154</v>
      </c>
      <c r="Z195" s="32" t="s">
        <v>58</v>
      </c>
      <c r="AA195" s="32" t="s">
        <v>59</v>
      </c>
      <c r="AB195" s="32" t="s">
        <v>60</v>
      </c>
      <c r="AC195" s="32" t="s">
        <v>61</v>
      </c>
      <c r="AD195" s="53" t="s">
        <v>103</v>
      </c>
      <c r="AE195" s="44"/>
      <c r="AF195" s="44"/>
      <c r="AG195" s="32"/>
      <c r="AH195" s="32"/>
      <c r="AI195" s="32" t="s">
        <v>64</v>
      </c>
      <c r="AJ195" s="46" t="str">
        <f t="shared" si="26"/>
        <v/>
      </c>
      <c r="AK195" s="46"/>
      <c r="AL195" s="46"/>
      <c r="AM195" s="46"/>
      <c r="AN195" s="46"/>
      <c r="AO195" s="46"/>
      <c r="AP195" s="46"/>
      <c r="AQ195" s="47" t="e">
        <f ca="1">IF(AND([1]!Email_TaskV2[[#This Row],[Status]]="ON PROGRESS"),TODAY()-[1]!Email_TaskV2[[#This Row],[Tanggal nodin RFS/RFI]],0)</f>
        <v>#REF!</v>
      </c>
      <c r="AR195" s="47" t="e">
        <f ca="1">IF(AND([1]!Email_TaskV2[[#This Row],[Status]]="ON PROGRESS"),IF(TODAY()-[1]!Email_TaskV2[[#This Row],[Start FUT]]&gt;100,"Testing not started yet",TODAY()-[1]!Email_TaskV2[[#This Row],[Start FUT]]),0)</f>
        <v>#REF!</v>
      </c>
      <c r="AS195" s="47" t="e">
        <f>IF([1]!Email_TaskV2[[#This Row],[Aging_Start_Testing]]="Testing not started yet","Testing not started yet",[1]!Email_TaskV2[[#This Row],[Aging]]-[1]!Email_TaskV2[[#This Row],[Aging_Start_Testing]])</f>
        <v>#REF!</v>
      </c>
      <c r="AT195" s="47" t="e">
        <f ca="1">IF(AND([1]!Email_TaskV2[[#This Row],[Status]]="ON PROGRESS",[1]!Email_TaskV2[[#This Row],[Type]]="RFI"),TODAY()-[1]!Email_TaskV2[[#This Row],[Tanggal nodin RFS/RFI]],0)</f>
        <v>#REF!</v>
      </c>
      <c r="AU195" s="47" t="e">
        <f>IF([1]!Email_TaskV2[[#This Row],[Aging]]&gt;7,"Warning","")</f>
        <v>#REF!</v>
      </c>
      <c r="AV195" s="48"/>
      <c r="AW195" s="48"/>
      <c r="AX195" s="48"/>
      <c r="AY195" s="48" t="e">
        <f>IF(AND([1]!Email_TaskV2[[#This Row],[Status]]="ON PROGRESS",[1]!Email_TaskV2[[#This Row],[Type]]="RFS"),"YES","")</f>
        <v>#REF!</v>
      </c>
      <c r="AZ195" s="127" t="e">
        <f>IF(AND([1]!Email_TaskV2[[#This Row],[Status]]="ON PROGRESS",[1]!Email_TaskV2[[#This Row],[Type]]="RFI"),"YES","")</f>
        <v>#REF!</v>
      </c>
      <c r="BA195" s="48" t="e">
        <f>IF([1]!Email_TaskV2[[#This Row],[Nomor Nodin RFS/RFI]]="","",DAY([1]!Email_TaskV2[[#This Row],[Tanggal nodin RFS/RFI]]))</f>
        <v>#REF!</v>
      </c>
      <c r="BB195" s="54" t="e">
        <f>IF([1]!Email_TaskV2[[#This Row],[Nomor Nodin RFS/RFI]]="","",TEXT([1]!Email_TaskV2[[#This Row],[Tanggal nodin RFS/RFI]],"MMM"))</f>
        <v>#REF!</v>
      </c>
      <c r="BC195" s="49" t="e">
        <f>IF([1]!Email_TaskV2[[#This Row],[Nodin BO]]="","No","Yes")</f>
        <v>#REF!</v>
      </c>
      <c r="BD195" s="50" t="e">
        <f>YEAR([1]!Email_TaskV2[[#This Row],[Tanggal nodin RFS/RFI]])</f>
        <v>#REF!</v>
      </c>
      <c r="BE195" s="56" t="e">
        <f>IF([1]!Email_TaskV2[[#This Row],[Month]]="",13,MONTH([1]!Email_TaskV2[[#This Row],[Tanggal nodin RFS/RFI]]))</f>
        <v>#REF!</v>
      </c>
    </row>
    <row r="196" spans="1:57" ht="15" customHeight="1" x14ac:dyDescent="0.3">
      <c r="A196" s="51">
        <v>195</v>
      </c>
      <c r="B196" s="32" t="s">
        <v>1319</v>
      </c>
      <c r="C196" s="34">
        <v>44973</v>
      </c>
      <c r="D196" s="86" t="s">
        <v>334</v>
      </c>
      <c r="E196" s="32" t="s">
        <v>55</v>
      </c>
      <c r="F196" s="32" t="s">
        <v>90</v>
      </c>
      <c r="G196" s="35">
        <v>44973</v>
      </c>
      <c r="H196" s="35">
        <v>44977</v>
      </c>
      <c r="I196" s="32" t="s">
        <v>1320</v>
      </c>
      <c r="J196" s="35">
        <v>44977</v>
      </c>
      <c r="K196" s="32" t="s">
        <v>1321</v>
      </c>
      <c r="L196" s="39">
        <f t="shared" si="27"/>
        <v>4</v>
      </c>
      <c r="M196" s="39">
        <f t="shared" si="28"/>
        <v>4</v>
      </c>
      <c r="N196" s="40" t="s">
        <v>138</v>
      </c>
      <c r="O196" s="40" t="s">
        <v>104</v>
      </c>
      <c r="P196" s="40" t="e">
        <f>VLOOKUP([1]!Email_TaskV2[[#This Row],[PIC Dev]],[1]Organization!C:D,2,FALSE)</f>
        <v>#REF!</v>
      </c>
      <c r="Q196" s="52" t="s">
        <v>1322</v>
      </c>
      <c r="R196" s="32">
        <v>209</v>
      </c>
      <c r="S196" s="32" t="s">
        <v>57</v>
      </c>
      <c r="T196" s="32" t="s">
        <v>227</v>
      </c>
      <c r="U196" s="37" t="s">
        <v>1267</v>
      </c>
      <c r="V196" s="32"/>
      <c r="W196" s="32" t="s">
        <v>166</v>
      </c>
      <c r="X196" s="32"/>
      <c r="Y196" s="32"/>
      <c r="Z196" s="32" t="s">
        <v>58</v>
      </c>
      <c r="AA196" s="32" t="s">
        <v>59</v>
      </c>
      <c r="AB196" s="32" t="s">
        <v>94</v>
      </c>
      <c r="AC196" s="32" t="s">
        <v>71</v>
      </c>
      <c r="AD196" s="53" t="s">
        <v>72</v>
      </c>
      <c r="AE196" s="44" t="s">
        <v>85</v>
      </c>
      <c r="AF196" s="44"/>
      <c r="AG196" s="32"/>
      <c r="AH196" s="32"/>
      <c r="AI196" s="32" t="s">
        <v>64</v>
      </c>
      <c r="AJ196" s="46" t="str">
        <f t="shared" si="26"/>
        <v/>
      </c>
      <c r="AK196" s="46"/>
      <c r="AL196" s="46"/>
      <c r="AM196" s="46"/>
      <c r="AN196" s="46"/>
      <c r="AO196" s="46"/>
      <c r="AP196" s="46"/>
      <c r="AQ196" s="47" t="e">
        <f ca="1">IF(AND([1]!Email_TaskV2[[#This Row],[Status]]="ON PROGRESS"),TODAY()-[1]!Email_TaskV2[[#This Row],[Tanggal nodin RFS/RFI]],0)</f>
        <v>#REF!</v>
      </c>
      <c r="AR196" s="47" t="e">
        <f ca="1">IF(AND([1]!Email_TaskV2[[#This Row],[Status]]="ON PROGRESS"),IF(TODAY()-[1]!Email_TaskV2[[#This Row],[Start FUT]]&gt;100,"Testing not started yet",TODAY()-[1]!Email_TaskV2[[#This Row],[Start FUT]]),0)</f>
        <v>#REF!</v>
      </c>
      <c r="AS196" s="47" t="e">
        <f>IF([1]!Email_TaskV2[[#This Row],[Aging_Start_Testing]]="Testing not started yet","Testing not started yet",[1]!Email_TaskV2[[#This Row],[Aging]]-[1]!Email_TaskV2[[#This Row],[Aging_Start_Testing]])</f>
        <v>#REF!</v>
      </c>
      <c r="AT196" s="47" t="e">
        <f ca="1">IF(AND([1]!Email_TaskV2[[#This Row],[Status]]="ON PROGRESS",[1]!Email_TaskV2[[#This Row],[Type]]="RFI"),TODAY()-[1]!Email_TaskV2[[#This Row],[Tanggal nodin RFS/RFI]],0)</f>
        <v>#REF!</v>
      </c>
      <c r="AU196" s="47" t="e">
        <f>IF([1]!Email_TaskV2[[#This Row],[Aging]]&gt;7,"Warning","")</f>
        <v>#REF!</v>
      </c>
      <c r="AV196" s="48"/>
      <c r="AW196" s="48"/>
      <c r="AX196" s="48"/>
      <c r="AY196" s="48" t="e">
        <f>IF(AND([1]!Email_TaskV2[[#This Row],[Status]]="ON PROGRESS",[1]!Email_TaskV2[[#This Row],[Type]]="RFS"),"YES","")</f>
        <v>#REF!</v>
      </c>
      <c r="AZ196" s="16" t="e">
        <f>IF(AND([1]!Email_TaskV2[[#This Row],[Status]]="ON PROGRESS",[1]!Email_TaskV2[[#This Row],[Type]]="RFI"),"YES","")</f>
        <v>#REF!</v>
      </c>
      <c r="BA196" s="48" t="e">
        <f>IF([1]!Email_TaskV2[[#This Row],[Nomor Nodin RFS/RFI]]="","",DAY([1]!Email_TaskV2[[#This Row],[Tanggal nodin RFS/RFI]]))</f>
        <v>#REF!</v>
      </c>
      <c r="BB196" s="54" t="e">
        <f>IF([1]!Email_TaskV2[[#This Row],[Nomor Nodin RFS/RFI]]="","",TEXT([1]!Email_TaskV2[[#This Row],[Tanggal nodin RFS/RFI]],"MMM"))</f>
        <v>#REF!</v>
      </c>
      <c r="BC196" s="49" t="e">
        <f>IF([1]!Email_TaskV2[[#This Row],[Nodin BO]]="","No","Yes")</f>
        <v>#REF!</v>
      </c>
      <c r="BD196" s="50" t="e">
        <f>YEAR([1]!Email_TaskV2[[#This Row],[Tanggal nodin RFS/RFI]])</f>
        <v>#REF!</v>
      </c>
      <c r="BE196" s="56" t="e">
        <f>IF([1]!Email_TaskV2[[#This Row],[Month]]="",13,MONTH([1]!Email_TaskV2[[#This Row],[Tanggal nodin RFS/RFI]]))</f>
        <v>#REF!</v>
      </c>
    </row>
    <row r="197" spans="1:57" ht="15" customHeight="1" x14ac:dyDescent="0.3">
      <c r="A197" s="51">
        <v>196</v>
      </c>
      <c r="B197" s="32" t="s">
        <v>1323</v>
      </c>
      <c r="C197" s="34">
        <v>44973</v>
      </c>
      <c r="D197" s="86" t="s">
        <v>510</v>
      </c>
      <c r="E197" s="65" t="s">
        <v>79</v>
      </c>
      <c r="F197" s="70" t="s">
        <v>96</v>
      </c>
      <c r="G197" s="35">
        <v>44978</v>
      </c>
      <c r="H197" s="35">
        <v>44999</v>
      </c>
      <c r="I197" s="32"/>
      <c r="J197" s="35"/>
      <c r="K197" s="32"/>
      <c r="L197" s="44"/>
      <c r="M197" s="40"/>
      <c r="N197" s="40" t="s">
        <v>68</v>
      </c>
      <c r="O197" s="40" t="s">
        <v>69</v>
      </c>
      <c r="P197" s="40" t="e">
        <f>VLOOKUP([1]!Email_TaskV2[[#This Row],[PIC Dev]],[1]Organization!C:D,2,FALSE)</f>
        <v>#REF!</v>
      </c>
      <c r="Q197" s="40" t="s">
        <v>511</v>
      </c>
      <c r="R197" s="32"/>
      <c r="S197" s="32" t="s">
        <v>57</v>
      </c>
      <c r="T197" s="32" t="s">
        <v>221</v>
      </c>
      <c r="U197" s="37" t="s">
        <v>512</v>
      </c>
      <c r="V197" s="41">
        <v>44826</v>
      </c>
      <c r="W197" s="32" t="s">
        <v>139</v>
      </c>
      <c r="X197" s="32" t="s">
        <v>162</v>
      </c>
      <c r="Y197" s="32" t="s">
        <v>158</v>
      </c>
      <c r="Z197" s="32" t="s">
        <v>58</v>
      </c>
      <c r="AA197" s="32" t="s">
        <v>59</v>
      </c>
      <c r="AB197" s="32" t="s">
        <v>94</v>
      </c>
      <c r="AC197" s="32" t="s">
        <v>71</v>
      </c>
      <c r="AD197" s="53" t="s">
        <v>129</v>
      </c>
      <c r="AE197" s="44" t="s">
        <v>1095</v>
      </c>
      <c r="AF197" s="44" t="s">
        <v>95</v>
      </c>
      <c r="AG197" s="32"/>
      <c r="AH197" s="32"/>
      <c r="AI197" s="61" t="s">
        <v>62</v>
      </c>
      <c r="AJ197" s="126" t="str">
        <f t="shared" si="26"/>
        <v>(FUT Simulator)</v>
      </c>
      <c r="AK197" s="46"/>
      <c r="AL197" s="46"/>
      <c r="AM197" s="46">
        <v>3</v>
      </c>
      <c r="AN197" s="46"/>
      <c r="AO197" s="46"/>
      <c r="AP197" s="46"/>
      <c r="AQ197" s="47" t="e">
        <f ca="1">IF(AND([1]!Email_TaskV2[[#This Row],[Status]]="ON PROGRESS"),TODAY()-[1]!Email_TaskV2[[#This Row],[Tanggal nodin RFS/RFI]],0)</f>
        <v>#REF!</v>
      </c>
      <c r="AR197" s="47" t="e">
        <f ca="1">IF(AND([1]!Email_TaskV2[[#This Row],[Status]]="ON PROGRESS"),IF(TODAY()-[1]!Email_TaskV2[[#This Row],[Start FUT]]&gt;100,"Testing not started yet",TODAY()-[1]!Email_TaskV2[[#This Row],[Start FUT]]),0)</f>
        <v>#REF!</v>
      </c>
      <c r="AS197" s="47" t="e">
        <f>IF([1]!Email_TaskV2[[#This Row],[Aging_Start_Testing]]="Testing not started yet","Testing not started yet",[1]!Email_TaskV2[[#This Row],[Aging]]-[1]!Email_TaskV2[[#This Row],[Aging_Start_Testing]])</f>
        <v>#REF!</v>
      </c>
      <c r="AT197" s="47" t="e">
        <f ca="1">IF(AND([1]!Email_TaskV2[[#This Row],[Status]]="ON PROGRESS",[1]!Email_TaskV2[[#This Row],[Type]]="RFI"),TODAY()-[1]!Email_TaskV2[[#This Row],[Tanggal nodin RFS/RFI]],0)</f>
        <v>#REF!</v>
      </c>
      <c r="AU197" s="47" t="e">
        <f>IF([1]!Email_TaskV2[[#This Row],[Aging]]&gt;7,"Warning","")</f>
        <v>#REF!</v>
      </c>
      <c r="AV197" s="48"/>
      <c r="AW197" s="48"/>
      <c r="AX197" s="48"/>
      <c r="AY197" s="48" t="e">
        <f>IF(AND([1]!Email_TaskV2[[#This Row],[Status]]="ON PROGRESS",[1]!Email_TaskV2[[#This Row],[Type]]="RFS"),"YES","")</f>
        <v>#REF!</v>
      </c>
      <c r="AZ197" s="16" t="e">
        <f>IF(AND([1]!Email_TaskV2[[#This Row],[Status]]="ON PROGRESS",[1]!Email_TaskV2[[#This Row],[Type]]="RFI"),"YES","")</f>
        <v>#REF!</v>
      </c>
      <c r="BA197" s="48" t="e">
        <f>IF([1]!Email_TaskV2[[#This Row],[Nomor Nodin RFS/RFI]]="","",DAY([1]!Email_TaskV2[[#This Row],[Tanggal nodin RFS/RFI]]))</f>
        <v>#REF!</v>
      </c>
      <c r="BB197" s="54" t="e">
        <f>IF([1]!Email_TaskV2[[#This Row],[Nomor Nodin RFS/RFI]]="","",TEXT([1]!Email_TaskV2[[#This Row],[Tanggal nodin RFS/RFI]],"MMM"))</f>
        <v>#REF!</v>
      </c>
      <c r="BC197" s="49" t="e">
        <f>IF([1]!Email_TaskV2[[#This Row],[Nodin BO]]="","No","Yes")</f>
        <v>#REF!</v>
      </c>
      <c r="BD197" s="50" t="e">
        <f>YEAR([1]!Email_TaskV2[[#This Row],[Tanggal nodin RFS/RFI]])</f>
        <v>#REF!</v>
      </c>
      <c r="BE197" s="56" t="e">
        <f>IF([1]!Email_TaskV2[[#This Row],[Month]]="",13,MONTH([1]!Email_TaskV2[[#This Row],[Tanggal nodin RFS/RFI]]))</f>
        <v>#REF!</v>
      </c>
    </row>
    <row r="198" spans="1:57" ht="15" customHeight="1" x14ac:dyDescent="0.3">
      <c r="A198" s="51">
        <v>197</v>
      </c>
      <c r="B198" s="32" t="s">
        <v>1324</v>
      </c>
      <c r="C198" s="34">
        <v>44973</v>
      </c>
      <c r="D198" s="86" t="s">
        <v>1325</v>
      </c>
      <c r="E198" s="32" t="s">
        <v>55</v>
      </c>
      <c r="F198" s="32" t="s">
        <v>90</v>
      </c>
      <c r="G198" s="35">
        <v>44977</v>
      </c>
      <c r="H198" s="35">
        <v>44989</v>
      </c>
      <c r="I198" s="32" t="s">
        <v>1618</v>
      </c>
      <c r="J198" s="35">
        <v>44989</v>
      </c>
      <c r="K198" s="37" t="s">
        <v>1619</v>
      </c>
      <c r="L198" s="39">
        <f>H198-C198</f>
        <v>16</v>
      </c>
      <c r="M198" s="39">
        <f>J198-G198</f>
        <v>12</v>
      </c>
      <c r="N198" s="40" t="s">
        <v>68</v>
      </c>
      <c r="O198" s="40" t="s">
        <v>69</v>
      </c>
      <c r="P198" s="40" t="e">
        <f>VLOOKUP([1]!Email_TaskV2[[#This Row],[PIC Dev]],[1]Organization!C:D,2,FALSE)</f>
        <v>#REF!</v>
      </c>
      <c r="Q198" s="52" t="s">
        <v>1620</v>
      </c>
      <c r="R198" s="32">
        <v>16</v>
      </c>
      <c r="S198" s="32" t="s">
        <v>57</v>
      </c>
      <c r="T198" s="32" t="s">
        <v>1326</v>
      </c>
      <c r="U198" s="37" t="s">
        <v>1327</v>
      </c>
      <c r="V198" s="41">
        <v>44958</v>
      </c>
      <c r="W198" s="32" t="s">
        <v>139</v>
      </c>
      <c r="X198" s="32" t="s">
        <v>162</v>
      </c>
      <c r="Y198" s="32" t="s">
        <v>158</v>
      </c>
      <c r="Z198" s="32" t="s">
        <v>58</v>
      </c>
      <c r="AA198" s="32" t="s">
        <v>59</v>
      </c>
      <c r="AB198" s="32" t="s">
        <v>105</v>
      </c>
      <c r="AC198" s="32" t="s">
        <v>71</v>
      </c>
      <c r="AD198" s="53" t="s">
        <v>129</v>
      </c>
      <c r="AE198" s="44"/>
      <c r="AF198" s="44"/>
      <c r="AG198" s="32"/>
      <c r="AH198" s="32"/>
      <c r="AI198" s="32" t="s">
        <v>64</v>
      </c>
      <c r="AJ198" s="46" t="str">
        <f t="shared" si="26"/>
        <v/>
      </c>
      <c r="AK198" s="46"/>
      <c r="AL198" s="46"/>
      <c r="AM198" s="46"/>
      <c r="AN198" s="46"/>
      <c r="AO198" s="46"/>
      <c r="AP198" s="46"/>
      <c r="AQ198" s="47" t="e">
        <f ca="1">IF(AND([1]!Email_TaskV2[[#This Row],[Status]]="ON PROGRESS"),TODAY()-[1]!Email_TaskV2[[#This Row],[Tanggal nodin RFS/RFI]],0)</f>
        <v>#REF!</v>
      </c>
      <c r="AR198" s="47" t="e">
        <f ca="1">IF(AND([1]!Email_TaskV2[[#This Row],[Status]]="ON PROGRESS"),IF(TODAY()-[1]!Email_TaskV2[[#This Row],[Start FUT]]&gt;100,"Testing not started yet",TODAY()-[1]!Email_TaskV2[[#This Row],[Start FUT]]),0)</f>
        <v>#REF!</v>
      </c>
      <c r="AS198" s="47" t="e">
        <f>IF([1]!Email_TaskV2[[#This Row],[Aging_Start_Testing]]="Testing not started yet","Testing not started yet",[1]!Email_TaskV2[[#This Row],[Aging]]-[1]!Email_TaskV2[[#This Row],[Aging_Start_Testing]])</f>
        <v>#REF!</v>
      </c>
      <c r="AT198" s="47" t="e">
        <f ca="1">IF(AND([1]!Email_TaskV2[[#This Row],[Status]]="ON PROGRESS",[1]!Email_TaskV2[[#This Row],[Type]]="RFI"),TODAY()-[1]!Email_TaskV2[[#This Row],[Tanggal nodin RFS/RFI]],0)</f>
        <v>#REF!</v>
      </c>
      <c r="AU198" s="47" t="e">
        <f>IF([1]!Email_TaskV2[[#This Row],[Aging]]&gt;7,"Warning","")</f>
        <v>#REF!</v>
      </c>
      <c r="AV198" s="48"/>
      <c r="AW198" s="48"/>
      <c r="AX198" s="48"/>
      <c r="AY198" s="48" t="e">
        <f>IF(AND([1]!Email_TaskV2[[#This Row],[Status]]="ON PROGRESS",[1]!Email_TaskV2[[#This Row],[Type]]="RFS"),"YES","")</f>
        <v>#REF!</v>
      </c>
      <c r="AZ198" s="16" t="e">
        <f>IF(AND([1]!Email_TaskV2[[#This Row],[Status]]="ON PROGRESS",[1]!Email_TaskV2[[#This Row],[Type]]="RFI"),"YES","")</f>
        <v>#REF!</v>
      </c>
      <c r="BA198" s="48" t="e">
        <f>IF([1]!Email_TaskV2[[#This Row],[Nomor Nodin RFS/RFI]]="","",DAY([1]!Email_TaskV2[[#This Row],[Tanggal nodin RFS/RFI]]))</f>
        <v>#REF!</v>
      </c>
      <c r="BB198" s="54" t="e">
        <f>IF([1]!Email_TaskV2[[#This Row],[Nomor Nodin RFS/RFI]]="","",TEXT([1]!Email_TaskV2[[#This Row],[Tanggal nodin RFS/RFI]],"MMM"))</f>
        <v>#REF!</v>
      </c>
      <c r="BC198" s="49" t="e">
        <f>IF([1]!Email_TaskV2[[#This Row],[Nodin BO]]="","No","Yes")</f>
        <v>#REF!</v>
      </c>
      <c r="BD198" s="50" t="e">
        <f>YEAR([1]!Email_TaskV2[[#This Row],[Tanggal nodin RFS/RFI]])</f>
        <v>#REF!</v>
      </c>
      <c r="BE198" s="56" t="e">
        <f>IF([1]!Email_TaskV2[[#This Row],[Month]]="",13,MONTH([1]!Email_TaskV2[[#This Row],[Tanggal nodin RFS/RFI]]))</f>
        <v>#REF!</v>
      </c>
    </row>
    <row r="199" spans="1:57" ht="15" customHeight="1" x14ac:dyDescent="0.3">
      <c r="A199" s="51">
        <v>198</v>
      </c>
      <c r="B199" s="32" t="s">
        <v>1328</v>
      </c>
      <c r="C199" s="34">
        <v>44973</v>
      </c>
      <c r="D199" s="87" t="s">
        <v>1280</v>
      </c>
      <c r="E199" s="65" t="s">
        <v>79</v>
      </c>
      <c r="F199" s="70" t="s">
        <v>96</v>
      </c>
      <c r="G199" s="35">
        <v>44973</v>
      </c>
      <c r="H199" s="35">
        <v>44974</v>
      </c>
      <c r="I199" s="32"/>
      <c r="J199" s="35"/>
      <c r="K199" s="32"/>
      <c r="L199" s="44"/>
      <c r="M199" s="40"/>
      <c r="N199" s="40" t="s">
        <v>68</v>
      </c>
      <c r="O199" s="40" t="s">
        <v>69</v>
      </c>
      <c r="P199" s="40" t="e">
        <f>VLOOKUP([1]!Email_TaskV2[[#This Row],[PIC Dev]],[1]Organization!C:D,2,FALSE)</f>
        <v>#REF!</v>
      </c>
      <c r="Q199" s="52" t="s">
        <v>1329</v>
      </c>
      <c r="R199" s="32"/>
      <c r="S199" s="32" t="s">
        <v>57</v>
      </c>
      <c r="T199" s="32" t="s">
        <v>967</v>
      </c>
      <c r="U199" s="37" t="s">
        <v>1281</v>
      </c>
      <c r="V199" s="41">
        <v>44944</v>
      </c>
      <c r="W199" s="32" t="s">
        <v>139</v>
      </c>
      <c r="X199" s="32" t="s">
        <v>211</v>
      </c>
      <c r="Y199" s="32" t="s">
        <v>212</v>
      </c>
      <c r="Z199" s="32" t="s">
        <v>58</v>
      </c>
      <c r="AA199" s="32" t="s">
        <v>59</v>
      </c>
      <c r="AB199" s="32" t="s">
        <v>105</v>
      </c>
      <c r="AC199" s="32" t="s">
        <v>71</v>
      </c>
      <c r="AD199" s="53" t="s">
        <v>123</v>
      </c>
      <c r="AE199" s="44"/>
      <c r="AF199" s="44"/>
      <c r="AG199" s="32"/>
      <c r="AH199" s="32"/>
      <c r="AI199" s="61" t="s">
        <v>64</v>
      </c>
      <c r="AJ199" s="126" t="str">
        <f t="shared" si="26"/>
        <v/>
      </c>
      <c r="AK199" s="46"/>
      <c r="AL199" s="46"/>
      <c r="AM199" s="46"/>
      <c r="AN199" s="46"/>
      <c r="AO199" s="46"/>
      <c r="AP199" s="46"/>
      <c r="AQ199" s="47" t="e">
        <f ca="1">IF(AND([1]!Email_TaskV2[[#This Row],[Status]]="ON PROGRESS"),TODAY()-[1]!Email_TaskV2[[#This Row],[Tanggal nodin RFS/RFI]],0)</f>
        <v>#REF!</v>
      </c>
      <c r="AR199" s="47" t="e">
        <f ca="1">IF(AND([1]!Email_TaskV2[[#This Row],[Status]]="ON PROGRESS"),IF(TODAY()-[1]!Email_TaskV2[[#This Row],[Start FUT]]&gt;100,"Testing not started yet",TODAY()-[1]!Email_TaskV2[[#This Row],[Start FUT]]),0)</f>
        <v>#REF!</v>
      </c>
      <c r="AS199" s="47" t="e">
        <f>IF([1]!Email_TaskV2[[#This Row],[Aging_Start_Testing]]="Testing not started yet","Testing not started yet",[1]!Email_TaskV2[[#This Row],[Aging]]-[1]!Email_TaskV2[[#This Row],[Aging_Start_Testing]])</f>
        <v>#REF!</v>
      </c>
      <c r="AT199" s="47" t="e">
        <f ca="1">IF(AND([1]!Email_TaskV2[[#This Row],[Status]]="ON PROGRESS",[1]!Email_TaskV2[[#This Row],[Type]]="RFI"),TODAY()-[1]!Email_TaskV2[[#This Row],[Tanggal nodin RFS/RFI]],0)</f>
        <v>#REF!</v>
      </c>
      <c r="AU199" s="47" t="e">
        <f>IF([1]!Email_TaskV2[[#This Row],[Aging]]&gt;7,"Warning","")</f>
        <v>#REF!</v>
      </c>
      <c r="AV199" s="48"/>
      <c r="AW199" s="48"/>
      <c r="AX199" s="48"/>
      <c r="AY199" s="48" t="e">
        <f>IF(AND([1]!Email_TaskV2[[#This Row],[Status]]="ON PROGRESS",[1]!Email_TaskV2[[#This Row],[Type]]="RFS"),"YES","")</f>
        <v>#REF!</v>
      </c>
      <c r="AZ199" s="16" t="e">
        <f>IF(AND([1]!Email_TaskV2[[#This Row],[Status]]="ON PROGRESS",[1]!Email_TaskV2[[#This Row],[Type]]="RFI"),"YES","")</f>
        <v>#REF!</v>
      </c>
      <c r="BA199" s="48" t="e">
        <f>IF([1]!Email_TaskV2[[#This Row],[Nomor Nodin RFS/RFI]]="","",DAY([1]!Email_TaskV2[[#This Row],[Tanggal nodin RFS/RFI]]))</f>
        <v>#REF!</v>
      </c>
      <c r="BB199" s="54" t="e">
        <f>IF([1]!Email_TaskV2[[#This Row],[Nomor Nodin RFS/RFI]]="","",TEXT([1]!Email_TaskV2[[#This Row],[Tanggal nodin RFS/RFI]],"MMM"))</f>
        <v>#REF!</v>
      </c>
      <c r="BC199" s="49" t="e">
        <f>IF([1]!Email_TaskV2[[#This Row],[Nodin BO]]="","No","Yes")</f>
        <v>#REF!</v>
      </c>
      <c r="BD199" s="50" t="e">
        <f>YEAR([1]!Email_TaskV2[[#This Row],[Tanggal nodin RFS/RFI]])</f>
        <v>#REF!</v>
      </c>
      <c r="BE199" s="56" t="e">
        <f>IF([1]!Email_TaskV2[[#This Row],[Month]]="",13,MONTH([1]!Email_TaskV2[[#This Row],[Tanggal nodin RFS/RFI]]))</f>
        <v>#REF!</v>
      </c>
    </row>
    <row r="200" spans="1:57" ht="15" customHeight="1" x14ac:dyDescent="0.3">
      <c r="A200" s="51">
        <v>199</v>
      </c>
      <c r="B200" s="32" t="s">
        <v>1330</v>
      </c>
      <c r="C200" s="34">
        <v>44974</v>
      </c>
      <c r="D200" s="88" t="s">
        <v>1331</v>
      </c>
      <c r="E200" s="32" t="s">
        <v>55</v>
      </c>
      <c r="F200" s="32" t="s">
        <v>78</v>
      </c>
      <c r="G200" s="35">
        <v>44979</v>
      </c>
      <c r="H200" s="35">
        <v>44979</v>
      </c>
      <c r="I200" s="32" t="s">
        <v>1332</v>
      </c>
      <c r="J200" s="35">
        <v>44980</v>
      </c>
      <c r="K200" s="37" t="s">
        <v>1333</v>
      </c>
      <c r="L200" s="39">
        <f>H200-C200</f>
        <v>5</v>
      </c>
      <c r="M200" s="39">
        <f>J200-G200</f>
        <v>1</v>
      </c>
      <c r="N200" s="40" t="s">
        <v>133</v>
      </c>
      <c r="O200" s="40" t="s">
        <v>134</v>
      </c>
      <c r="P200" s="40" t="e">
        <f>VLOOKUP([1]!Email_TaskV2[[#This Row],[PIC Dev]],[1]Organization!C:D,2,FALSE)</f>
        <v>#REF!</v>
      </c>
      <c r="Q200" s="40"/>
      <c r="R200" s="32">
        <v>43</v>
      </c>
      <c r="S200" s="32" t="s">
        <v>75</v>
      </c>
      <c r="T200" s="32" t="s">
        <v>1334</v>
      </c>
      <c r="U200" s="37" t="s">
        <v>1335</v>
      </c>
      <c r="V200" s="41">
        <v>44971</v>
      </c>
      <c r="W200" s="32" t="s">
        <v>120</v>
      </c>
      <c r="X200" s="32" t="s">
        <v>1336</v>
      </c>
      <c r="Y200" s="31" t="s">
        <v>1337</v>
      </c>
      <c r="Z200" s="32" t="s">
        <v>58</v>
      </c>
      <c r="AA200" s="32" t="s">
        <v>59</v>
      </c>
      <c r="AB200" s="32" t="s">
        <v>120</v>
      </c>
      <c r="AC200" s="32" t="s">
        <v>71</v>
      </c>
      <c r="AD200" s="53" t="s">
        <v>150</v>
      </c>
      <c r="AE200" s="44"/>
      <c r="AF200" s="44"/>
      <c r="AG200" s="32"/>
      <c r="AH200" s="32"/>
      <c r="AI200" s="32" t="s">
        <v>64</v>
      </c>
      <c r="AJ200" s="46" t="str">
        <f t="shared" si="26"/>
        <v/>
      </c>
      <c r="AK200" s="46"/>
      <c r="AL200" s="46"/>
      <c r="AM200" s="46"/>
      <c r="AN200" s="46"/>
      <c r="AO200" s="46"/>
      <c r="AP200" s="46"/>
      <c r="AQ200" s="47" t="e">
        <f ca="1">IF(AND([1]!Email_TaskV2[[#This Row],[Status]]="ON PROGRESS"),TODAY()-[1]!Email_TaskV2[[#This Row],[Tanggal nodin RFS/RFI]],0)</f>
        <v>#REF!</v>
      </c>
      <c r="AR200" s="47" t="e">
        <f ca="1">IF(AND([1]!Email_TaskV2[[#This Row],[Status]]="ON PROGRESS"),IF(TODAY()-[1]!Email_TaskV2[[#This Row],[Start FUT]]&gt;100,"Testing not started yet",TODAY()-[1]!Email_TaskV2[[#This Row],[Start FUT]]),0)</f>
        <v>#REF!</v>
      </c>
      <c r="AS200" s="47" t="e">
        <f>IF([1]!Email_TaskV2[[#This Row],[Aging_Start_Testing]]="Testing not started yet","Testing not started yet",[1]!Email_TaskV2[[#This Row],[Aging]]-[1]!Email_TaskV2[[#This Row],[Aging_Start_Testing]])</f>
        <v>#REF!</v>
      </c>
      <c r="AT200" s="47" t="e">
        <f ca="1">IF(AND([1]!Email_TaskV2[[#This Row],[Status]]="ON PROGRESS",[1]!Email_TaskV2[[#This Row],[Type]]="RFI"),TODAY()-[1]!Email_TaskV2[[#This Row],[Tanggal nodin RFS/RFI]],0)</f>
        <v>#REF!</v>
      </c>
      <c r="AU200" s="47" t="e">
        <f>IF([1]!Email_TaskV2[[#This Row],[Aging]]&gt;7,"Warning","")</f>
        <v>#REF!</v>
      </c>
      <c r="AV200" s="48"/>
      <c r="AW200" s="48"/>
      <c r="AX200" s="48"/>
      <c r="AY200" s="48" t="e">
        <f>IF(AND([1]!Email_TaskV2[[#This Row],[Status]]="ON PROGRESS",[1]!Email_TaskV2[[#This Row],[Type]]="RFS"),"YES","")</f>
        <v>#REF!</v>
      </c>
      <c r="AZ200" s="127" t="e">
        <f>IF(AND([1]!Email_TaskV2[[#This Row],[Status]]="ON PROGRESS",[1]!Email_TaskV2[[#This Row],[Type]]="RFI"),"YES","")</f>
        <v>#REF!</v>
      </c>
      <c r="BA200" s="48" t="e">
        <f>IF([1]!Email_TaskV2[[#This Row],[Nomor Nodin RFS/RFI]]="","",DAY([1]!Email_TaskV2[[#This Row],[Tanggal nodin RFS/RFI]]))</f>
        <v>#REF!</v>
      </c>
      <c r="BB200" s="54" t="e">
        <f>IF([1]!Email_TaskV2[[#This Row],[Nomor Nodin RFS/RFI]]="","",TEXT([1]!Email_TaskV2[[#This Row],[Tanggal nodin RFS/RFI]],"MMM"))</f>
        <v>#REF!</v>
      </c>
      <c r="BC200" s="49" t="e">
        <f>IF([1]!Email_TaskV2[[#This Row],[Nodin BO]]="","No","Yes")</f>
        <v>#REF!</v>
      </c>
      <c r="BD200" s="50" t="e">
        <f>YEAR([1]!Email_TaskV2[[#This Row],[Tanggal nodin RFS/RFI]])</f>
        <v>#REF!</v>
      </c>
      <c r="BE200" s="56" t="e">
        <f>IF([1]!Email_TaskV2[[#This Row],[Month]]="",13,MONTH([1]!Email_TaskV2[[#This Row],[Tanggal nodin RFS/RFI]]))</f>
        <v>#REF!</v>
      </c>
    </row>
    <row r="201" spans="1:57" ht="15" customHeight="1" x14ac:dyDescent="0.3">
      <c r="A201" s="51">
        <v>200</v>
      </c>
      <c r="B201" s="32" t="s">
        <v>1338</v>
      </c>
      <c r="C201" s="34">
        <v>44974</v>
      </c>
      <c r="D201" s="86" t="s">
        <v>1339</v>
      </c>
      <c r="E201" s="32" t="s">
        <v>55</v>
      </c>
      <c r="F201" s="32" t="s">
        <v>90</v>
      </c>
      <c r="G201" s="35">
        <v>44980</v>
      </c>
      <c r="H201" s="35">
        <v>44985</v>
      </c>
      <c r="I201" s="32" t="s">
        <v>1340</v>
      </c>
      <c r="J201" s="35">
        <v>44985</v>
      </c>
      <c r="K201" s="37" t="s">
        <v>1341</v>
      </c>
      <c r="L201" s="39">
        <f>H201-C201</f>
        <v>11</v>
      </c>
      <c r="M201" s="39">
        <f>J201-G201</f>
        <v>5</v>
      </c>
      <c r="N201" s="40" t="s">
        <v>87</v>
      </c>
      <c r="O201" s="40" t="s">
        <v>88</v>
      </c>
      <c r="P201" s="40" t="e">
        <f>VLOOKUP([1]!Email_TaskV2[[#This Row],[PIC Dev]],[1]Organization!C:D,2,FALSE)</f>
        <v>#REF!</v>
      </c>
      <c r="Q201" s="52" t="s">
        <v>1342</v>
      </c>
      <c r="R201" s="32">
        <v>3</v>
      </c>
      <c r="S201" s="32" t="s">
        <v>75</v>
      </c>
      <c r="T201" s="32" t="s">
        <v>1343</v>
      </c>
      <c r="U201" s="32" t="s">
        <v>1344</v>
      </c>
      <c r="V201" s="41">
        <v>44946</v>
      </c>
      <c r="W201" s="32" t="s">
        <v>190</v>
      </c>
      <c r="X201" s="32" t="s">
        <v>1345</v>
      </c>
      <c r="Y201" s="32" t="s">
        <v>1346</v>
      </c>
      <c r="Z201" s="32" t="s">
        <v>58</v>
      </c>
      <c r="AA201" s="32" t="s">
        <v>59</v>
      </c>
      <c r="AB201" s="32" t="s">
        <v>60</v>
      </c>
      <c r="AC201" s="32" t="s">
        <v>61</v>
      </c>
      <c r="AD201" s="53" t="s">
        <v>77</v>
      </c>
      <c r="AE201" s="44"/>
      <c r="AF201" s="44"/>
      <c r="AG201" s="32"/>
      <c r="AH201" s="32"/>
      <c r="AI201" s="32" t="s">
        <v>62</v>
      </c>
      <c r="AJ201" s="46" t="str">
        <f t="shared" si="26"/>
        <v>(FUT Simulator)</v>
      </c>
      <c r="AK201" s="46"/>
      <c r="AL201" s="46"/>
      <c r="AM201" s="46">
        <v>3</v>
      </c>
      <c r="AN201" s="46"/>
      <c r="AO201" s="46"/>
      <c r="AP201" s="46"/>
      <c r="AQ201" s="47" t="e">
        <f ca="1">IF(AND([1]!Email_TaskV2[[#This Row],[Status]]="ON PROGRESS"),TODAY()-[1]!Email_TaskV2[[#This Row],[Tanggal nodin RFS/RFI]],0)</f>
        <v>#REF!</v>
      </c>
      <c r="AR201" s="47" t="e">
        <f ca="1">IF(AND([1]!Email_TaskV2[[#This Row],[Status]]="ON PROGRESS"),IF(TODAY()-[1]!Email_TaskV2[[#This Row],[Start FUT]]&gt;100,"Testing not started yet",TODAY()-[1]!Email_TaskV2[[#This Row],[Start FUT]]),0)</f>
        <v>#REF!</v>
      </c>
      <c r="AS201" s="47" t="e">
        <f>IF([1]!Email_TaskV2[[#This Row],[Aging_Start_Testing]]="Testing not started yet","Testing not started yet",[1]!Email_TaskV2[[#This Row],[Aging]]-[1]!Email_TaskV2[[#This Row],[Aging_Start_Testing]])</f>
        <v>#REF!</v>
      </c>
      <c r="AT201" s="47" t="e">
        <f ca="1">IF(AND([1]!Email_TaskV2[[#This Row],[Status]]="ON PROGRESS",[1]!Email_TaskV2[[#This Row],[Type]]="RFI"),TODAY()-[1]!Email_TaskV2[[#This Row],[Tanggal nodin RFS/RFI]],0)</f>
        <v>#REF!</v>
      </c>
      <c r="AU201" s="47" t="e">
        <f>IF([1]!Email_TaskV2[[#This Row],[Aging]]&gt;7,"Warning","")</f>
        <v>#REF!</v>
      </c>
      <c r="AV201" s="48"/>
      <c r="AW201" s="48"/>
      <c r="AX201" s="48"/>
      <c r="AY201" s="48" t="e">
        <f>IF(AND([1]!Email_TaskV2[[#This Row],[Status]]="ON PROGRESS",[1]!Email_TaskV2[[#This Row],[Type]]="RFS"),"YES","")</f>
        <v>#REF!</v>
      </c>
      <c r="AZ201" s="127" t="e">
        <f>IF(AND([1]!Email_TaskV2[[#This Row],[Status]]="ON PROGRESS",[1]!Email_TaskV2[[#This Row],[Type]]="RFI"),"YES","")</f>
        <v>#REF!</v>
      </c>
      <c r="BA201" s="48" t="e">
        <f>IF([1]!Email_TaskV2[[#This Row],[Nomor Nodin RFS/RFI]]="","",DAY([1]!Email_TaskV2[[#This Row],[Tanggal nodin RFS/RFI]]))</f>
        <v>#REF!</v>
      </c>
      <c r="BB201" s="54" t="e">
        <f>IF([1]!Email_TaskV2[[#This Row],[Nomor Nodin RFS/RFI]]="","",TEXT([1]!Email_TaskV2[[#This Row],[Tanggal nodin RFS/RFI]],"MMM"))</f>
        <v>#REF!</v>
      </c>
      <c r="BC201" s="49" t="e">
        <f>IF([1]!Email_TaskV2[[#This Row],[Nodin BO]]="","No","Yes")</f>
        <v>#REF!</v>
      </c>
      <c r="BD201" s="50" t="e">
        <f>YEAR([1]!Email_TaskV2[[#This Row],[Tanggal nodin RFS/RFI]])</f>
        <v>#REF!</v>
      </c>
      <c r="BE201" s="56" t="e">
        <f>IF([1]!Email_TaskV2[[#This Row],[Month]]="",13,MONTH([1]!Email_TaskV2[[#This Row],[Tanggal nodin RFS/RFI]]))</f>
        <v>#REF!</v>
      </c>
    </row>
    <row r="202" spans="1:57" ht="15" customHeight="1" x14ac:dyDescent="0.3">
      <c r="A202" s="51">
        <v>201</v>
      </c>
      <c r="B202" s="32" t="s">
        <v>1347</v>
      </c>
      <c r="C202" s="34">
        <v>44974</v>
      </c>
      <c r="D202" s="86" t="s">
        <v>1348</v>
      </c>
      <c r="E202" s="32" t="s">
        <v>55</v>
      </c>
      <c r="F202" s="32" t="s">
        <v>78</v>
      </c>
      <c r="G202" s="35">
        <v>44980</v>
      </c>
      <c r="H202" s="35">
        <v>44984</v>
      </c>
      <c r="I202" s="32" t="s">
        <v>1349</v>
      </c>
      <c r="J202" s="35">
        <v>44985</v>
      </c>
      <c r="K202" s="37" t="s">
        <v>1350</v>
      </c>
      <c r="L202" s="39">
        <f>H202-C202</f>
        <v>10</v>
      </c>
      <c r="M202" s="39">
        <f>J202-G202</f>
        <v>5</v>
      </c>
      <c r="N202" s="40" t="s">
        <v>127</v>
      </c>
      <c r="O202" s="40" t="s">
        <v>56</v>
      </c>
      <c r="P202" s="40" t="e">
        <f>VLOOKUP([1]!Email_TaskV2[[#This Row],[PIC Dev]],[1]Organization!C:D,2,FALSE)</f>
        <v>#REF!</v>
      </c>
      <c r="Q202" s="40"/>
      <c r="R202" s="32">
        <v>20</v>
      </c>
      <c r="S202" s="32" t="s">
        <v>75</v>
      </c>
      <c r="T202" s="32" t="s">
        <v>1351</v>
      </c>
      <c r="U202" s="37" t="s">
        <v>1352</v>
      </c>
      <c r="V202" s="41">
        <v>44971</v>
      </c>
      <c r="W202" s="32" t="s">
        <v>165</v>
      </c>
      <c r="X202" s="32" t="s">
        <v>214</v>
      </c>
      <c r="Y202" s="32" t="s">
        <v>215</v>
      </c>
      <c r="Z202" s="32" t="s">
        <v>58</v>
      </c>
      <c r="AA202" s="32" t="s">
        <v>59</v>
      </c>
      <c r="AB202" s="32" t="s">
        <v>60</v>
      </c>
      <c r="AC202" s="32" t="s">
        <v>61</v>
      </c>
      <c r="AD202" s="53" t="s">
        <v>132</v>
      </c>
      <c r="AE202" s="44"/>
      <c r="AF202" s="44"/>
      <c r="AG202" s="32"/>
      <c r="AH202" s="32"/>
      <c r="AI202" s="32" t="s">
        <v>64</v>
      </c>
      <c r="AJ202" s="46" t="str">
        <f t="shared" si="26"/>
        <v/>
      </c>
      <c r="AK202" s="46"/>
      <c r="AL202" s="46"/>
      <c r="AM202" s="46"/>
      <c r="AN202" s="46"/>
      <c r="AO202" s="46"/>
      <c r="AP202" s="46"/>
      <c r="AQ202" s="47" t="e">
        <f ca="1">IF(AND([1]!Email_TaskV2[[#This Row],[Status]]="ON PROGRESS"),TODAY()-[1]!Email_TaskV2[[#This Row],[Tanggal nodin RFS/RFI]],0)</f>
        <v>#REF!</v>
      </c>
      <c r="AR202" s="47" t="e">
        <f ca="1">IF(AND([1]!Email_TaskV2[[#This Row],[Status]]="ON PROGRESS"),IF(TODAY()-[1]!Email_TaskV2[[#This Row],[Start FUT]]&gt;100,"Testing not started yet",TODAY()-[1]!Email_TaskV2[[#This Row],[Start FUT]]),0)</f>
        <v>#REF!</v>
      </c>
      <c r="AS202" s="47" t="e">
        <f>IF([1]!Email_TaskV2[[#This Row],[Aging_Start_Testing]]="Testing not started yet","Testing not started yet",[1]!Email_TaskV2[[#This Row],[Aging]]-[1]!Email_TaskV2[[#This Row],[Aging_Start_Testing]])</f>
        <v>#REF!</v>
      </c>
      <c r="AT202" s="47" t="e">
        <f ca="1">IF(AND([1]!Email_TaskV2[[#This Row],[Status]]="ON PROGRESS",[1]!Email_TaskV2[[#This Row],[Type]]="RFI"),TODAY()-[1]!Email_TaskV2[[#This Row],[Tanggal nodin RFS/RFI]],0)</f>
        <v>#REF!</v>
      </c>
      <c r="AU202" s="47" t="e">
        <f>IF([1]!Email_TaskV2[[#This Row],[Aging]]&gt;7,"Warning","")</f>
        <v>#REF!</v>
      </c>
      <c r="AV202" s="48"/>
      <c r="AW202" s="48"/>
      <c r="AX202" s="48"/>
      <c r="AY202" s="48" t="e">
        <f>IF(AND([1]!Email_TaskV2[[#This Row],[Status]]="ON PROGRESS",[1]!Email_TaskV2[[#This Row],[Type]]="RFS"),"YES","")</f>
        <v>#REF!</v>
      </c>
      <c r="AZ202" s="127" t="e">
        <f>IF(AND([1]!Email_TaskV2[[#This Row],[Status]]="ON PROGRESS",[1]!Email_TaskV2[[#This Row],[Type]]="RFI"),"YES","")</f>
        <v>#REF!</v>
      </c>
      <c r="BA202" s="48" t="e">
        <f>IF([1]!Email_TaskV2[[#This Row],[Nomor Nodin RFS/RFI]]="","",DAY([1]!Email_TaskV2[[#This Row],[Tanggal nodin RFS/RFI]]))</f>
        <v>#REF!</v>
      </c>
      <c r="BB202" s="54" t="e">
        <f>IF([1]!Email_TaskV2[[#This Row],[Nomor Nodin RFS/RFI]]="","",TEXT([1]!Email_TaskV2[[#This Row],[Tanggal nodin RFS/RFI]],"MMM"))</f>
        <v>#REF!</v>
      </c>
      <c r="BC202" s="49" t="e">
        <f>IF([1]!Email_TaskV2[[#This Row],[Nodin BO]]="","No","Yes")</f>
        <v>#REF!</v>
      </c>
      <c r="BD202" s="50" t="e">
        <f>YEAR([1]!Email_TaskV2[[#This Row],[Tanggal nodin RFS/RFI]])</f>
        <v>#REF!</v>
      </c>
      <c r="BE202" s="56" t="e">
        <f>IF([1]!Email_TaskV2[[#This Row],[Month]]="",13,MONTH([1]!Email_TaskV2[[#This Row],[Tanggal nodin RFS/RFI]]))</f>
        <v>#REF!</v>
      </c>
    </row>
    <row r="203" spans="1:57" ht="15" customHeight="1" x14ac:dyDescent="0.3">
      <c r="A203" s="51">
        <v>202</v>
      </c>
      <c r="B203" s="32" t="s">
        <v>1353</v>
      </c>
      <c r="C203" s="34">
        <v>44974</v>
      </c>
      <c r="D203" s="86" t="s">
        <v>1354</v>
      </c>
      <c r="E203" s="65" t="s">
        <v>79</v>
      </c>
      <c r="F203" s="70" t="s">
        <v>96</v>
      </c>
      <c r="G203" s="35">
        <v>44977</v>
      </c>
      <c r="H203" s="35">
        <v>45000</v>
      </c>
      <c r="I203" s="32"/>
      <c r="J203" s="35"/>
      <c r="K203" s="32"/>
      <c r="L203" s="44"/>
      <c r="M203" s="40"/>
      <c r="N203" s="40" t="s">
        <v>133</v>
      </c>
      <c r="O203" s="40" t="s">
        <v>134</v>
      </c>
      <c r="P203" s="40" t="e">
        <f>VLOOKUP([1]!Email_TaskV2[[#This Row],[PIC Dev]],[1]Organization!C:D,2,FALSE)</f>
        <v>#REF!</v>
      </c>
      <c r="Q203" s="52" t="s">
        <v>1621</v>
      </c>
      <c r="R203" s="32"/>
      <c r="S203" s="32" t="s">
        <v>57</v>
      </c>
      <c r="T203" s="37" t="s">
        <v>1355</v>
      </c>
      <c r="U203" s="37" t="s">
        <v>1356</v>
      </c>
      <c r="V203" s="37" t="s">
        <v>1357</v>
      </c>
      <c r="W203" s="32" t="s">
        <v>120</v>
      </c>
      <c r="X203" s="32" t="s">
        <v>180</v>
      </c>
      <c r="Y203" s="32" t="s">
        <v>181</v>
      </c>
      <c r="Z203" s="32" t="s">
        <v>58</v>
      </c>
      <c r="AA203" s="32" t="s">
        <v>59</v>
      </c>
      <c r="AB203" s="32" t="s">
        <v>120</v>
      </c>
      <c r="AC203" s="32" t="s">
        <v>71</v>
      </c>
      <c r="AD203" s="53" t="s">
        <v>85</v>
      </c>
      <c r="AE203" s="44" t="s">
        <v>72</v>
      </c>
      <c r="AF203" s="44"/>
      <c r="AG203" s="32"/>
      <c r="AH203" s="32"/>
      <c r="AI203" s="61" t="s">
        <v>62</v>
      </c>
      <c r="AJ203" s="126" t="str">
        <f t="shared" si="26"/>
        <v>(FUT Simulator)</v>
      </c>
      <c r="AK203" s="46"/>
      <c r="AL203" s="46"/>
      <c r="AM203" s="46">
        <v>3</v>
      </c>
      <c r="AN203" s="46"/>
      <c r="AO203" s="46"/>
      <c r="AP203" s="46"/>
      <c r="AQ203" s="47" t="e">
        <f ca="1">IF(AND([1]!Email_TaskV2[[#This Row],[Status]]="ON PROGRESS"),TODAY()-[1]!Email_TaskV2[[#This Row],[Tanggal nodin RFS/RFI]],0)</f>
        <v>#REF!</v>
      </c>
      <c r="AR203" s="47" t="e">
        <f ca="1">IF(AND([1]!Email_TaskV2[[#This Row],[Status]]="ON PROGRESS"),IF(TODAY()-[1]!Email_TaskV2[[#This Row],[Start FUT]]&gt;100,"Testing not started yet",TODAY()-[1]!Email_TaskV2[[#This Row],[Start FUT]]),0)</f>
        <v>#REF!</v>
      </c>
      <c r="AS203" s="47" t="e">
        <f>IF([1]!Email_TaskV2[[#This Row],[Aging_Start_Testing]]="Testing not started yet","Testing not started yet",[1]!Email_TaskV2[[#This Row],[Aging]]-[1]!Email_TaskV2[[#This Row],[Aging_Start_Testing]])</f>
        <v>#REF!</v>
      </c>
      <c r="AT203" s="47" t="e">
        <f ca="1">IF(AND([1]!Email_TaskV2[[#This Row],[Status]]="ON PROGRESS",[1]!Email_TaskV2[[#This Row],[Type]]="RFI"),TODAY()-[1]!Email_TaskV2[[#This Row],[Tanggal nodin RFS/RFI]],0)</f>
        <v>#REF!</v>
      </c>
      <c r="AU203" s="47" t="e">
        <f>IF([1]!Email_TaskV2[[#This Row],[Aging]]&gt;7,"Warning","")</f>
        <v>#REF!</v>
      </c>
      <c r="AV203" s="48"/>
      <c r="AW203" s="48"/>
      <c r="AX203" s="48"/>
      <c r="AY203" s="48" t="e">
        <f>IF(AND([1]!Email_TaskV2[[#This Row],[Status]]="ON PROGRESS",[1]!Email_TaskV2[[#This Row],[Type]]="RFS"),"YES","")</f>
        <v>#REF!</v>
      </c>
      <c r="AZ203" s="127" t="e">
        <f>IF(AND([1]!Email_TaskV2[[#This Row],[Status]]="ON PROGRESS",[1]!Email_TaskV2[[#This Row],[Type]]="RFI"),"YES","")</f>
        <v>#REF!</v>
      </c>
      <c r="BA203" s="48" t="e">
        <f>IF([1]!Email_TaskV2[[#This Row],[Nomor Nodin RFS/RFI]]="","",DAY([1]!Email_TaskV2[[#This Row],[Tanggal nodin RFS/RFI]]))</f>
        <v>#REF!</v>
      </c>
      <c r="BB203" s="54" t="e">
        <f>IF([1]!Email_TaskV2[[#This Row],[Nomor Nodin RFS/RFI]]="","",TEXT([1]!Email_TaskV2[[#This Row],[Tanggal nodin RFS/RFI]],"MMM"))</f>
        <v>#REF!</v>
      </c>
      <c r="BC203" s="49" t="e">
        <f>IF([1]!Email_TaskV2[[#This Row],[Nodin BO]]="","No","Yes")</f>
        <v>#REF!</v>
      </c>
      <c r="BD203" s="50" t="e">
        <f>YEAR([1]!Email_TaskV2[[#This Row],[Tanggal nodin RFS/RFI]])</f>
        <v>#REF!</v>
      </c>
      <c r="BE203" s="56" t="e">
        <f>IF([1]!Email_TaskV2[[#This Row],[Month]]="",13,MONTH([1]!Email_TaskV2[[#This Row],[Tanggal nodin RFS/RFI]]))</f>
        <v>#REF!</v>
      </c>
    </row>
    <row r="204" spans="1:57" ht="15" customHeight="1" x14ac:dyDescent="0.3">
      <c r="A204" s="51">
        <v>203</v>
      </c>
      <c r="B204" s="32" t="s">
        <v>1358</v>
      </c>
      <c r="C204" s="34">
        <v>44974</v>
      </c>
      <c r="D204" s="86" t="s">
        <v>1359</v>
      </c>
      <c r="E204" s="32" t="s">
        <v>55</v>
      </c>
      <c r="F204" s="32" t="s">
        <v>78</v>
      </c>
      <c r="G204" s="35">
        <v>44980</v>
      </c>
      <c r="H204" s="35">
        <v>44985</v>
      </c>
      <c r="I204" s="32" t="s">
        <v>1360</v>
      </c>
      <c r="J204" s="35">
        <v>44985</v>
      </c>
      <c r="K204" s="37" t="s">
        <v>1361</v>
      </c>
      <c r="L204" s="39">
        <f t="shared" ref="L204:L214" si="29">H204-C204</f>
        <v>11</v>
      </c>
      <c r="M204" s="39">
        <f t="shared" ref="M204:M214" si="30">J204-G204</f>
        <v>5</v>
      </c>
      <c r="N204" s="40" t="s">
        <v>87</v>
      </c>
      <c r="O204" s="40" t="s">
        <v>88</v>
      </c>
      <c r="P204" s="40" t="e">
        <f>VLOOKUP([1]!Email_TaskV2[[#This Row],[PIC Dev]],[1]Organization!C:D,2,FALSE)</f>
        <v>#REF!</v>
      </c>
      <c r="Q204" s="40"/>
      <c r="R204" s="32">
        <v>533</v>
      </c>
      <c r="S204" s="32" t="s">
        <v>75</v>
      </c>
      <c r="T204" s="32" t="s">
        <v>1024</v>
      </c>
      <c r="U204" s="37" t="s">
        <v>1025</v>
      </c>
      <c r="V204" s="41">
        <v>44963</v>
      </c>
      <c r="W204" s="32" t="s">
        <v>190</v>
      </c>
      <c r="X204" s="37" t="s">
        <v>1362</v>
      </c>
      <c r="Y204" s="37" t="s">
        <v>285</v>
      </c>
      <c r="Z204" s="32" t="s">
        <v>58</v>
      </c>
      <c r="AA204" s="32" t="s">
        <v>59</v>
      </c>
      <c r="AB204" s="32" t="s">
        <v>118</v>
      </c>
      <c r="AC204" s="32" t="s">
        <v>61</v>
      </c>
      <c r="AD204" s="53" t="s">
        <v>124</v>
      </c>
      <c r="AE204" s="44"/>
      <c r="AF204" s="44"/>
      <c r="AG204" s="32"/>
      <c r="AH204" s="32"/>
      <c r="AI204" s="32" t="s">
        <v>62</v>
      </c>
      <c r="AJ204" s="46" t="str">
        <f t="shared" si="26"/>
        <v>(Cetho Automation)</v>
      </c>
      <c r="AK204" s="46"/>
      <c r="AL204" s="46"/>
      <c r="AM204" s="46"/>
      <c r="AN204" s="46"/>
      <c r="AO204" s="46">
        <v>5</v>
      </c>
      <c r="AP204" s="46"/>
      <c r="AQ204" s="47" t="e">
        <f ca="1">IF(AND([1]!Email_TaskV2[[#This Row],[Status]]="ON PROGRESS"),TODAY()-[1]!Email_TaskV2[[#This Row],[Tanggal nodin RFS/RFI]],0)</f>
        <v>#REF!</v>
      </c>
      <c r="AR204" s="47" t="e">
        <f ca="1">IF(AND([1]!Email_TaskV2[[#This Row],[Status]]="ON PROGRESS"),IF(TODAY()-[1]!Email_TaskV2[[#This Row],[Start FUT]]&gt;100,"Testing not started yet",TODAY()-[1]!Email_TaskV2[[#This Row],[Start FUT]]),0)</f>
        <v>#REF!</v>
      </c>
      <c r="AS204" s="47" t="e">
        <f>IF([1]!Email_TaskV2[[#This Row],[Aging_Start_Testing]]="Testing not started yet","Testing not started yet",[1]!Email_TaskV2[[#This Row],[Aging]]-[1]!Email_TaskV2[[#This Row],[Aging_Start_Testing]])</f>
        <v>#REF!</v>
      </c>
      <c r="AT204" s="47" t="e">
        <f ca="1">IF(AND([1]!Email_TaskV2[[#This Row],[Status]]="ON PROGRESS",[1]!Email_TaskV2[[#This Row],[Type]]="RFI"),TODAY()-[1]!Email_TaskV2[[#This Row],[Tanggal nodin RFS/RFI]],0)</f>
        <v>#REF!</v>
      </c>
      <c r="AU204" s="47" t="e">
        <f>IF([1]!Email_TaskV2[[#This Row],[Aging]]&gt;7,"Warning","")</f>
        <v>#REF!</v>
      </c>
      <c r="AV204" s="48"/>
      <c r="AW204" s="48"/>
      <c r="AX204" s="48"/>
      <c r="AY204" s="48" t="e">
        <f>IF(AND([1]!Email_TaskV2[[#This Row],[Status]]="ON PROGRESS",[1]!Email_TaskV2[[#This Row],[Type]]="RFS"),"YES","")</f>
        <v>#REF!</v>
      </c>
      <c r="AZ204" s="127" t="e">
        <f>IF(AND([1]!Email_TaskV2[[#This Row],[Status]]="ON PROGRESS",[1]!Email_TaskV2[[#This Row],[Type]]="RFI"),"YES","")</f>
        <v>#REF!</v>
      </c>
      <c r="BA204" s="48" t="e">
        <f>IF([1]!Email_TaskV2[[#This Row],[Nomor Nodin RFS/RFI]]="","",DAY([1]!Email_TaskV2[[#This Row],[Tanggal nodin RFS/RFI]]))</f>
        <v>#REF!</v>
      </c>
      <c r="BB204" s="54" t="e">
        <f>IF([1]!Email_TaskV2[[#This Row],[Nomor Nodin RFS/RFI]]="","",TEXT([1]!Email_TaskV2[[#This Row],[Tanggal nodin RFS/RFI]],"MMM"))</f>
        <v>#REF!</v>
      </c>
      <c r="BC204" s="49" t="e">
        <f>IF([1]!Email_TaskV2[[#This Row],[Nodin BO]]="","No","Yes")</f>
        <v>#REF!</v>
      </c>
      <c r="BD204" s="50" t="e">
        <f>YEAR([1]!Email_TaskV2[[#This Row],[Tanggal nodin RFS/RFI]])</f>
        <v>#REF!</v>
      </c>
      <c r="BE204" s="56" t="e">
        <f>IF([1]!Email_TaskV2[[#This Row],[Month]]="",13,MONTH([1]!Email_TaskV2[[#This Row],[Tanggal nodin RFS/RFI]]))</f>
        <v>#REF!</v>
      </c>
    </row>
    <row r="205" spans="1:57" ht="15" customHeight="1" x14ac:dyDescent="0.3">
      <c r="A205" s="51">
        <v>204</v>
      </c>
      <c r="B205" s="32" t="s">
        <v>1363</v>
      </c>
      <c r="C205" s="34">
        <v>44974</v>
      </c>
      <c r="D205" s="86" t="s">
        <v>1364</v>
      </c>
      <c r="E205" s="32" t="s">
        <v>55</v>
      </c>
      <c r="F205" s="63" t="s">
        <v>78</v>
      </c>
      <c r="G205" s="35">
        <v>44978</v>
      </c>
      <c r="H205" s="35">
        <v>44985</v>
      </c>
      <c r="I205" s="32" t="s">
        <v>1365</v>
      </c>
      <c r="J205" s="35">
        <v>44985</v>
      </c>
      <c r="K205" s="37" t="s">
        <v>1366</v>
      </c>
      <c r="L205" s="39">
        <f t="shared" si="29"/>
        <v>11</v>
      </c>
      <c r="M205" s="39">
        <f t="shared" si="30"/>
        <v>7</v>
      </c>
      <c r="N205" s="40" t="s">
        <v>68</v>
      </c>
      <c r="O205" s="40" t="s">
        <v>69</v>
      </c>
      <c r="P205" s="40" t="e">
        <f>VLOOKUP([1]!Email_TaskV2[[#This Row],[PIC Dev]],[1]Organization!C:D,2,FALSE)</f>
        <v>#REF!</v>
      </c>
      <c r="Q205" s="40"/>
      <c r="R205" s="32">
        <v>53</v>
      </c>
      <c r="S205" s="32" t="s">
        <v>75</v>
      </c>
      <c r="T205" s="37" t="s">
        <v>911</v>
      </c>
      <c r="U205" s="37" t="s">
        <v>1367</v>
      </c>
      <c r="V205" s="37" t="s">
        <v>1128</v>
      </c>
      <c r="W205" s="32" t="s">
        <v>139</v>
      </c>
      <c r="X205" s="32" t="s">
        <v>162</v>
      </c>
      <c r="Y205" s="32" t="s">
        <v>158</v>
      </c>
      <c r="Z205" s="32" t="s">
        <v>58</v>
      </c>
      <c r="AA205" s="32" t="s">
        <v>59</v>
      </c>
      <c r="AB205" s="32" t="s">
        <v>105</v>
      </c>
      <c r="AC205" s="32" t="s">
        <v>71</v>
      </c>
      <c r="AD205" s="53" t="s">
        <v>106</v>
      </c>
      <c r="AE205" s="44"/>
      <c r="AF205" s="44"/>
      <c r="AG205" s="32"/>
      <c r="AH205" s="32"/>
      <c r="AI205" s="32" t="s">
        <v>64</v>
      </c>
      <c r="AJ205" s="46" t="str">
        <f t="shared" si="26"/>
        <v/>
      </c>
      <c r="AK205" s="46"/>
      <c r="AL205" s="46"/>
      <c r="AM205" s="46"/>
      <c r="AN205" s="46"/>
      <c r="AO205" s="46"/>
      <c r="AP205" s="46"/>
      <c r="AQ205" s="47" t="e">
        <f ca="1">IF(AND([1]!Email_TaskV2[[#This Row],[Status]]="ON PROGRESS"),TODAY()-[1]!Email_TaskV2[[#This Row],[Tanggal nodin RFS/RFI]],0)</f>
        <v>#REF!</v>
      </c>
      <c r="AR205" s="47" t="e">
        <f ca="1">IF(AND([1]!Email_TaskV2[[#This Row],[Status]]="ON PROGRESS"),IF(TODAY()-[1]!Email_TaskV2[[#This Row],[Start FUT]]&gt;100,"Testing not started yet",TODAY()-[1]!Email_TaskV2[[#This Row],[Start FUT]]),0)</f>
        <v>#REF!</v>
      </c>
      <c r="AS205" s="47" t="e">
        <f>IF([1]!Email_TaskV2[[#This Row],[Aging_Start_Testing]]="Testing not started yet","Testing not started yet",[1]!Email_TaskV2[[#This Row],[Aging]]-[1]!Email_TaskV2[[#This Row],[Aging_Start_Testing]])</f>
        <v>#REF!</v>
      </c>
      <c r="AT205" s="47" t="e">
        <f ca="1">IF(AND([1]!Email_TaskV2[[#This Row],[Status]]="ON PROGRESS",[1]!Email_TaskV2[[#This Row],[Type]]="RFI"),TODAY()-[1]!Email_TaskV2[[#This Row],[Tanggal nodin RFS/RFI]],0)</f>
        <v>#REF!</v>
      </c>
      <c r="AU205" s="47" t="e">
        <f>IF([1]!Email_TaskV2[[#This Row],[Aging]]&gt;7,"Warning","")</f>
        <v>#REF!</v>
      </c>
      <c r="AV205" s="48"/>
      <c r="AW205" s="48"/>
      <c r="AX205" s="48"/>
      <c r="AY205" s="48" t="e">
        <f>IF(AND([1]!Email_TaskV2[[#This Row],[Status]]="ON PROGRESS",[1]!Email_TaskV2[[#This Row],[Type]]="RFS"),"YES","")</f>
        <v>#REF!</v>
      </c>
      <c r="AZ205" s="127" t="e">
        <f>IF(AND([1]!Email_TaskV2[[#This Row],[Status]]="ON PROGRESS",[1]!Email_TaskV2[[#This Row],[Type]]="RFI"),"YES","")</f>
        <v>#REF!</v>
      </c>
      <c r="BA205" s="48" t="e">
        <f>IF([1]!Email_TaskV2[[#This Row],[Nomor Nodin RFS/RFI]]="","",DAY([1]!Email_TaskV2[[#This Row],[Tanggal nodin RFS/RFI]]))</f>
        <v>#REF!</v>
      </c>
      <c r="BB205" s="54" t="e">
        <f>IF([1]!Email_TaskV2[[#This Row],[Nomor Nodin RFS/RFI]]="","",TEXT([1]!Email_TaskV2[[#This Row],[Tanggal nodin RFS/RFI]],"MMM"))</f>
        <v>#REF!</v>
      </c>
      <c r="BC205" s="49" t="e">
        <f>IF([1]!Email_TaskV2[[#This Row],[Nodin BO]]="","No","Yes")</f>
        <v>#REF!</v>
      </c>
      <c r="BD205" s="50" t="e">
        <f>YEAR([1]!Email_TaskV2[[#This Row],[Tanggal nodin RFS/RFI]])</f>
        <v>#REF!</v>
      </c>
      <c r="BE205" s="56" t="e">
        <f>IF([1]!Email_TaskV2[[#This Row],[Month]]="",13,MONTH([1]!Email_TaskV2[[#This Row],[Tanggal nodin RFS/RFI]]))</f>
        <v>#REF!</v>
      </c>
    </row>
    <row r="206" spans="1:57" ht="15" customHeight="1" x14ac:dyDescent="0.3">
      <c r="A206" s="51">
        <v>205</v>
      </c>
      <c r="B206" s="32" t="s">
        <v>1368</v>
      </c>
      <c r="C206" s="34">
        <v>44974</v>
      </c>
      <c r="D206" s="86" t="s">
        <v>1369</v>
      </c>
      <c r="E206" s="32" t="s">
        <v>55</v>
      </c>
      <c r="F206" s="32" t="s">
        <v>78</v>
      </c>
      <c r="G206" s="35">
        <v>44978</v>
      </c>
      <c r="H206" s="35">
        <v>44978</v>
      </c>
      <c r="I206" s="32" t="s">
        <v>1370</v>
      </c>
      <c r="J206" s="35">
        <v>44978</v>
      </c>
      <c r="K206" s="37" t="s">
        <v>1371</v>
      </c>
      <c r="L206" s="39">
        <f t="shared" si="29"/>
        <v>4</v>
      </c>
      <c r="M206" s="39">
        <f t="shared" si="30"/>
        <v>0</v>
      </c>
      <c r="N206" s="40" t="s">
        <v>68</v>
      </c>
      <c r="O206" s="40" t="s">
        <v>69</v>
      </c>
      <c r="P206" s="40" t="e">
        <f>VLOOKUP([1]!Email_TaskV2[[#This Row],[PIC Dev]],[1]Organization!C:D,2,FALSE)</f>
        <v>#REF!</v>
      </c>
      <c r="Q206" s="40"/>
      <c r="R206" s="32">
        <v>30</v>
      </c>
      <c r="S206" s="32" t="s">
        <v>75</v>
      </c>
      <c r="T206" s="32" t="s">
        <v>768</v>
      </c>
      <c r="U206" s="37" t="s">
        <v>1372</v>
      </c>
      <c r="V206" s="41">
        <v>44952</v>
      </c>
      <c r="W206" s="32" t="s">
        <v>139</v>
      </c>
      <c r="X206" s="32" t="s">
        <v>162</v>
      </c>
      <c r="Y206" s="32" t="s">
        <v>158</v>
      </c>
      <c r="Z206" s="32" t="s">
        <v>58</v>
      </c>
      <c r="AA206" s="32" t="s">
        <v>59</v>
      </c>
      <c r="AB206" s="32" t="s">
        <v>105</v>
      </c>
      <c r="AC206" s="32" t="s">
        <v>71</v>
      </c>
      <c r="AD206" s="53" t="s">
        <v>132</v>
      </c>
      <c r="AE206" s="44"/>
      <c r="AF206" s="44"/>
      <c r="AG206" s="32"/>
      <c r="AH206" s="32"/>
      <c r="AI206" s="32" t="s">
        <v>64</v>
      </c>
      <c r="AJ206" s="46" t="str">
        <f t="shared" si="26"/>
        <v/>
      </c>
      <c r="AK206" s="46"/>
      <c r="AL206" s="46"/>
      <c r="AM206" s="46"/>
      <c r="AN206" s="46"/>
      <c r="AO206" s="46"/>
      <c r="AP206" s="46"/>
      <c r="AQ206" s="47" t="e">
        <f ca="1">IF(AND([1]!Email_TaskV2[[#This Row],[Status]]="ON PROGRESS"),TODAY()-[1]!Email_TaskV2[[#This Row],[Tanggal nodin RFS/RFI]],0)</f>
        <v>#REF!</v>
      </c>
      <c r="AR206" s="47" t="e">
        <f ca="1">IF(AND([1]!Email_TaskV2[[#This Row],[Status]]="ON PROGRESS"),IF(TODAY()-[1]!Email_TaskV2[[#This Row],[Start FUT]]&gt;100,"Testing not started yet",TODAY()-[1]!Email_TaskV2[[#This Row],[Start FUT]]),0)</f>
        <v>#REF!</v>
      </c>
      <c r="AS206" s="47" t="e">
        <f>IF([1]!Email_TaskV2[[#This Row],[Aging_Start_Testing]]="Testing not started yet","Testing not started yet",[1]!Email_TaskV2[[#This Row],[Aging]]-[1]!Email_TaskV2[[#This Row],[Aging_Start_Testing]])</f>
        <v>#REF!</v>
      </c>
      <c r="AT206" s="47" t="e">
        <f ca="1">IF(AND([1]!Email_TaskV2[[#This Row],[Status]]="ON PROGRESS",[1]!Email_TaskV2[[#This Row],[Type]]="RFI"),TODAY()-[1]!Email_TaskV2[[#This Row],[Tanggal nodin RFS/RFI]],0)</f>
        <v>#REF!</v>
      </c>
      <c r="AU206" s="47" t="e">
        <f>IF([1]!Email_TaskV2[[#This Row],[Aging]]&gt;7,"Warning","")</f>
        <v>#REF!</v>
      </c>
      <c r="AV206" s="48"/>
      <c r="AW206" s="48"/>
      <c r="AX206" s="48"/>
      <c r="AY206" s="48" t="e">
        <f>IF(AND([1]!Email_TaskV2[[#This Row],[Status]]="ON PROGRESS",[1]!Email_TaskV2[[#This Row],[Type]]="RFS"),"YES","")</f>
        <v>#REF!</v>
      </c>
      <c r="AZ206" s="127" t="e">
        <f>IF(AND([1]!Email_TaskV2[[#This Row],[Status]]="ON PROGRESS",[1]!Email_TaskV2[[#This Row],[Type]]="RFI"),"YES","")</f>
        <v>#REF!</v>
      </c>
      <c r="BA206" s="48" t="e">
        <f>IF([1]!Email_TaskV2[[#This Row],[Nomor Nodin RFS/RFI]]="","",DAY([1]!Email_TaskV2[[#This Row],[Tanggal nodin RFS/RFI]]))</f>
        <v>#REF!</v>
      </c>
      <c r="BB206" s="54" t="e">
        <f>IF([1]!Email_TaskV2[[#This Row],[Nomor Nodin RFS/RFI]]="","",TEXT([1]!Email_TaskV2[[#This Row],[Tanggal nodin RFS/RFI]],"MMM"))</f>
        <v>#REF!</v>
      </c>
      <c r="BC206" s="49" t="e">
        <f>IF([1]!Email_TaskV2[[#This Row],[Nodin BO]]="","No","Yes")</f>
        <v>#REF!</v>
      </c>
      <c r="BD206" s="50" t="e">
        <f>YEAR([1]!Email_TaskV2[[#This Row],[Tanggal nodin RFS/RFI]])</f>
        <v>#REF!</v>
      </c>
      <c r="BE206" s="56" t="e">
        <f>IF([1]!Email_TaskV2[[#This Row],[Month]]="",13,MONTH([1]!Email_TaskV2[[#This Row],[Tanggal nodin RFS/RFI]]))</f>
        <v>#REF!</v>
      </c>
    </row>
    <row r="207" spans="1:57" ht="15" customHeight="1" x14ac:dyDescent="0.3">
      <c r="A207" s="51">
        <v>206</v>
      </c>
      <c r="B207" s="32" t="s">
        <v>1373</v>
      </c>
      <c r="C207" s="34">
        <v>44977</v>
      </c>
      <c r="D207" s="86" t="s">
        <v>1374</v>
      </c>
      <c r="E207" s="32" t="s">
        <v>55</v>
      </c>
      <c r="F207" s="32" t="s">
        <v>90</v>
      </c>
      <c r="G207" s="35">
        <v>44977</v>
      </c>
      <c r="H207" s="35">
        <v>44978</v>
      </c>
      <c r="I207" s="32" t="s">
        <v>1375</v>
      </c>
      <c r="J207" s="35">
        <v>44978</v>
      </c>
      <c r="K207" s="37" t="s">
        <v>1376</v>
      </c>
      <c r="L207" s="39">
        <f t="shared" si="29"/>
        <v>1</v>
      </c>
      <c r="M207" s="39">
        <f t="shared" si="30"/>
        <v>1</v>
      </c>
      <c r="N207" s="40" t="s">
        <v>127</v>
      </c>
      <c r="O207" s="40" t="s">
        <v>56</v>
      </c>
      <c r="P207" s="40" t="e">
        <f>VLOOKUP([1]!Email_TaskV2[[#This Row],[PIC Dev]],[1]Organization!C:D,2,FALSE)</f>
        <v>#REF!</v>
      </c>
      <c r="Q207" s="52" t="s">
        <v>1377</v>
      </c>
      <c r="R207" s="32">
        <v>93</v>
      </c>
      <c r="S207" s="32" t="s">
        <v>57</v>
      </c>
      <c r="T207" s="32" t="s">
        <v>1378</v>
      </c>
      <c r="U207" s="37" t="s">
        <v>1379</v>
      </c>
      <c r="V207" s="41">
        <v>44974</v>
      </c>
      <c r="W207" s="32" t="s">
        <v>165</v>
      </c>
      <c r="X207" s="32" t="s">
        <v>199</v>
      </c>
      <c r="Y207" s="32" t="s">
        <v>200</v>
      </c>
      <c r="Z207" s="32" t="s">
        <v>58</v>
      </c>
      <c r="AA207" s="32" t="s">
        <v>59</v>
      </c>
      <c r="AB207" s="32" t="s">
        <v>60</v>
      </c>
      <c r="AC207" s="32" t="s">
        <v>61</v>
      </c>
      <c r="AD207" s="53" t="s">
        <v>86</v>
      </c>
      <c r="AE207" s="44" t="s">
        <v>91</v>
      </c>
      <c r="AF207" s="44"/>
      <c r="AG207" s="32"/>
      <c r="AH207" s="32"/>
      <c r="AI207" s="32" t="s">
        <v>62</v>
      </c>
      <c r="AJ207" s="46" t="str">
        <f t="shared" si="26"/>
        <v>(FUT Simulator)</v>
      </c>
      <c r="AK207" s="46"/>
      <c r="AL207" s="46"/>
      <c r="AM207" s="46">
        <v>3</v>
      </c>
      <c r="AN207" s="46"/>
      <c r="AO207" s="46"/>
      <c r="AP207" s="46"/>
      <c r="AQ207" s="47" t="e">
        <f ca="1">IF(AND([1]!Email_TaskV2[[#This Row],[Status]]="ON PROGRESS"),TODAY()-[1]!Email_TaskV2[[#This Row],[Tanggal nodin RFS/RFI]],0)</f>
        <v>#REF!</v>
      </c>
      <c r="AR207" s="47" t="e">
        <f ca="1">IF(AND([1]!Email_TaskV2[[#This Row],[Status]]="ON PROGRESS"),IF(TODAY()-[1]!Email_TaskV2[[#This Row],[Start FUT]]&gt;100,"Testing not started yet",TODAY()-[1]!Email_TaskV2[[#This Row],[Start FUT]]),0)</f>
        <v>#REF!</v>
      </c>
      <c r="AS207" s="47" t="e">
        <f>IF([1]!Email_TaskV2[[#This Row],[Aging_Start_Testing]]="Testing not started yet","Testing not started yet",[1]!Email_TaskV2[[#This Row],[Aging]]-[1]!Email_TaskV2[[#This Row],[Aging_Start_Testing]])</f>
        <v>#REF!</v>
      </c>
      <c r="AT207" s="47" t="e">
        <f ca="1">IF(AND([1]!Email_TaskV2[[#This Row],[Status]]="ON PROGRESS",[1]!Email_TaskV2[[#This Row],[Type]]="RFI"),TODAY()-[1]!Email_TaskV2[[#This Row],[Tanggal nodin RFS/RFI]],0)</f>
        <v>#REF!</v>
      </c>
      <c r="AU207" s="47" t="e">
        <f>IF([1]!Email_TaskV2[[#This Row],[Aging]]&gt;7,"Warning","")</f>
        <v>#REF!</v>
      </c>
      <c r="AV207" s="48"/>
      <c r="AW207" s="48"/>
      <c r="AX207" s="48"/>
      <c r="AY207" s="48" t="e">
        <f>IF(AND([1]!Email_TaskV2[[#This Row],[Status]]="ON PROGRESS",[1]!Email_TaskV2[[#This Row],[Type]]="RFS"),"YES","")</f>
        <v>#REF!</v>
      </c>
      <c r="AZ207" s="127" t="e">
        <f>IF(AND([1]!Email_TaskV2[[#This Row],[Status]]="ON PROGRESS",[1]!Email_TaskV2[[#This Row],[Type]]="RFI"),"YES","")</f>
        <v>#REF!</v>
      </c>
      <c r="BA207" s="48" t="e">
        <f>IF([1]!Email_TaskV2[[#This Row],[Nomor Nodin RFS/RFI]]="","",DAY([1]!Email_TaskV2[[#This Row],[Tanggal nodin RFS/RFI]]))</f>
        <v>#REF!</v>
      </c>
      <c r="BB207" s="54" t="e">
        <f>IF([1]!Email_TaskV2[[#This Row],[Nomor Nodin RFS/RFI]]="","",TEXT([1]!Email_TaskV2[[#This Row],[Tanggal nodin RFS/RFI]],"MMM"))</f>
        <v>#REF!</v>
      </c>
      <c r="BC207" s="49" t="e">
        <f>IF([1]!Email_TaskV2[[#This Row],[Nodin BO]]="","No","Yes")</f>
        <v>#REF!</v>
      </c>
      <c r="BD207" s="50" t="e">
        <f>YEAR([1]!Email_TaskV2[[#This Row],[Tanggal nodin RFS/RFI]])</f>
        <v>#REF!</v>
      </c>
      <c r="BE207" s="56" t="e">
        <f>IF([1]!Email_TaskV2[[#This Row],[Month]]="",13,MONTH([1]!Email_TaskV2[[#This Row],[Tanggal nodin RFS/RFI]]))</f>
        <v>#REF!</v>
      </c>
    </row>
    <row r="208" spans="1:57" ht="15" customHeight="1" x14ac:dyDescent="0.3">
      <c r="A208" s="51">
        <v>207</v>
      </c>
      <c r="B208" s="32" t="s">
        <v>1380</v>
      </c>
      <c r="C208" s="34">
        <v>44977</v>
      </c>
      <c r="D208" s="89" t="s">
        <v>1381</v>
      </c>
      <c r="E208" s="32" t="s">
        <v>55</v>
      </c>
      <c r="F208" s="32" t="s">
        <v>90</v>
      </c>
      <c r="G208" s="35">
        <v>44979</v>
      </c>
      <c r="H208" s="35">
        <v>44979</v>
      </c>
      <c r="I208" s="32" t="s">
        <v>1622</v>
      </c>
      <c r="J208" s="35">
        <v>44979</v>
      </c>
      <c r="K208" s="37" t="s">
        <v>1623</v>
      </c>
      <c r="L208" s="39">
        <f t="shared" si="29"/>
        <v>2</v>
      </c>
      <c r="M208" s="39">
        <f t="shared" si="30"/>
        <v>0</v>
      </c>
      <c r="N208" s="40" t="s">
        <v>127</v>
      </c>
      <c r="O208" s="40" t="s">
        <v>56</v>
      </c>
      <c r="P208" s="40" t="e">
        <f>VLOOKUP([1]!Email_TaskV2[[#This Row],[PIC Dev]],[1]Organization!C:D,2,FALSE)</f>
        <v>#REF!</v>
      </c>
      <c r="Q208" s="52" t="s">
        <v>1624</v>
      </c>
      <c r="R208" s="32">
        <v>84</v>
      </c>
      <c r="S208" s="32" t="s">
        <v>57</v>
      </c>
      <c r="T208" s="32" t="s">
        <v>1378</v>
      </c>
      <c r="U208" s="37" t="s">
        <v>1379</v>
      </c>
      <c r="V208" s="41">
        <v>44974</v>
      </c>
      <c r="W208" s="32" t="s">
        <v>165</v>
      </c>
      <c r="X208" s="32" t="s">
        <v>199</v>
      </c>
      <c r="Y208" s="32" t="s">
        <v>200</v>
      </c>
      <c r="Z208" s="32" t="s">
        <v>58</v>
      </c>
      <c r="AA208" s="32" t="s">
        <v>59</v>
      </c>
      <c r="AB208" s="32" t="s">
        <v>65</v>
      </c>
      <c r="AC208" s="32" t="s">
        <v>61</v>
      </c>
      <c r="AD208" s="53" t="s">
        <v>141</v>
      </c>
      <c r="AE208" s="44" t="s">
        <v>91</v>
      </c>
      <c r="AF208" s="44" t="s">
        <v>140</v>
      </c>
      <c r="AG208" s="32"/>
      <c r="AH208" s="32"/>
      <c r="AI208" s="32" t="s">
        <v>62</v>
      </c>
      <c r="AJ208" s="46" t="str">
        <f t="shared" si="26"/>
        <v>(FUT Simulator)</v>
      </c>
      <c r="AK208" s="46"/>
      <c r="AL208" s="46"/>
      <c r="AM208" s="46">
        <v>3</v>
      </c>
      <c r="AN208" s="46"/>
      <c r="AO208" s="46"/>
      <c r="AP208" s="46"/>
      <c r="AQ208" s="47" t="e">
        <f ca="1">IF(AND([1]!Email_TaskV2[[#This Row],[Status]]="ON PROGRESS"),TODAY()-[1]!Email_TaskV2[[#This Row],[Tanggal nodin RFS/RFI]],0)</f>
        <v>#REF!</v>
      </c>
      <c r="AR208" s="47" t="e">
        <f ca="1">IF(AND([1]!Email_TaskV2[[#This Row],[Status]]="ON PROGRESS"),IF(TODAY()-[1]!Email_TaskV2[[#This Row],[Start FUT]]&gt;100,"Testing not started yet",TODAY()-[1]!Email_TaskV2[[#This Row],[Start FUT]]),0)</f>
        <v>#REF!</v>
      </c>
      <c r="AS208" s="47" t="e">
        <f>IF([1]!Email_TaskV2[[#This Row],[Aging_Start_Testing]]="Testing not started yet","Testing not started yet",[1]!Email_TaskV2[[#This Row],[Aging]]-[1]!Email_TaskV2[[#This Row],[Aging_Start_Testing]])</f>
        <v>#REF!</v>
      </c>
      <c r="AT208" s="47" t="e">
        <f ca="1">IF(AND([1]!Email_TaskV2[[#This Row],[Status]]="ON PROGRESS",[1]!Email_TaskV2[[#This Row],[Type]]="RFI"),TODAY()-[1]!Email_TaskV2[[#This Row],[Tanggal nodin RFS/RFI]],0)</f>
        <v>#REF!</v>
      </c>
      <c r="AU208" s="47" t="e">
        <f>IF([1]!Email_TaskV2[[#This Row],[Aging]]&gt;7,"Warning","")</f>
        <v>#REF!</v>
      </c>
      <c r="AV208" s="48"/>
      <c r="AW208" s="48"/>
      <c r="AX208" s="48"/>
      <c r="AY208" s="48" t="e">
        <f>IF(AND([1]!Email_TaskV2[[#This Row],[Status]]="ON PROGRESS",[1]!Email_TaskV2[[#This Row],[Type]]="RFS"),"YES","")</f>
        <v>#REF!</v>
      </c>
      <c r="AZ208" s="127" t="e">
        <f>IF(AND([1]!Email_TaskV2[[#This Row],[Status]]="ON PROGRESS",[1]!Email_TaskV2[[#This Row],[Type]]="RFI"),"YES","")</f>
        <v>#REF!</v>
      </c>
      <c r="BA208" s="48" t="e">
        <f>IF([1]!Email_TaskV2[[#This Row],[Nomor Nodin RFS/RFI]]="","",DAY([1]!Email_TaskV2[[#This Row],[Tanggal nodin RFS/RFI]]))</f>
        <v>#REF!</v>
      </c>
      <c r="BB208" s="54" t="e">
        <f>IF([1]!Email_TaskV2[[#This Row],[Nomor Nodin RFS/RFI]]="","",TEXT([1]!Email_TaskV2[[#This Row],[Tanggal nodin RFS/RFI]],"MMM"))</f>
        <v>#REF!</v>
      </c>
      <c r="BC208" s="49" t="e">
        <f>IF([1]!Email_TaskV2[[#This Row],[Nodin BO]]="","No","Yes")</f>
        <v>#REF!</v>
      </c>
      <c r="BD208" s="50" t="e">
        <f>YEAR([1]!Email_TaskV2[[#This Row],[Tanggal nodin RFS/RFI]])</f>
        <v>#REF!</v>
      </c>
      <c r="BE208" s="56" t="e">
        <f>IF([1]!Email_TaskV2[[#This Row],[Month]]="",13,MONTH([1]!Email_TaskV2[[#This Row],[Tanggal nodin RFS/RFI]]))</f>
        <v>#REF!</v>
      </c>
    </row>
    <row r="209" spans="1:57" ht="15" customHeight="1" x14ac:dyDescent="0.3">
      <c r="A209" s="51">
        <v>208</v>
      </c>
      <c r="B209" s="32" t="s">
        <v>1382</v>
      </c>
      <c r="C209" s="34">
        <v>44977</v>
      </c>
      <c r="D209" s="88" t="s">
        <v>1383</v>
      </c>
      <c r="E209" s="32" t="s">
        <v>55</v>
      </c>
      <c r="F209" s="32" t="s">
        <v>90</v>
      </c>
      <c r="G209" s="35">
        <v>44977</v>
      </c>
      <c r="H209" s="35">
        <v>44977</v>
      </c>
      <c r="I209" s="32" t="s">
        <v>1384</v>
      </c>
      <c r="J209" s="35">
        <v>44977</v>
      </c>
      <c r="K209" s="37" t="s">
        <v>1385</v>
      </c>
      <c r="L209" s="39">
        <f t="shared" si="29"/>
        <v>0</v>
      </c>
      <c r="M209" s="39">
        <f t="shared" si="30"/>
        <v>0</v>
      </c>
      <c r="N209" s="40" t="s">
        <v>133</v>
      </c>
      <c r="O209" s="40" t="s">
        <v>134</v>
      </c>
      <c r="P209" s="40" t="e">
        <f>VLOOKUP([1]!Email_TaskV2[[#This Row],[PIC Dev]],[1]Organization!C:D,2,FALSE)</f>
        <v>#REF!</v>
      </c>
      <c r="Q209" s="52" t="s">
        <v>1386</v>
      </c>
      <c r="R209" s="32">
        <v>123</v>
      </c>
      <c r="S209" s="32" t="s">
        <v>57</v>
      </c>
      <c r="T209" s="32" t="s">
        <v>152</v>
      </c>
      <c r="U209" s="37" t="s">
        <v>1387</v>
      </c>
      <c r="V209" s="41">
        <v>44867</v>
      </c>
      <c r="W209" s="32" t="s">
        <v>120</v>
      </c>
      <c r="X209" s="32" t="s">
        <v>170</v>
      </c>
      <c r="Y209" s="32" t="s">
        <v>171</v>
      </c>
      <c r="Z209" s="32" t="s">
        <v>58</v>
      </c>
      <c r="AA209" s="32" t="s">
        <v>59</v>
      </c>
      <c r="AB209" s="32" t="s">
        <v>120</v>
      </c>
      <c r="AC209" s="32" t="s">
        <v>71</v>
      </c>
      <c r="AD209" s="53" t="s">
        <v>72</v>
      </c>
      <c r="AE209" s="44" t="s">
        <v>85</v>
      </c>
      <c r="AF209" s="44"/>
      <c r="AG209" s="32"/>
      <c r="AH209" s="32"/>
      <c r="AI209" s="32" t="s">
        <v>64</v>
      </c>
      <c r="AJ209" s="46" t="str">
        <f t="shared" si="26"/>
        <v/>
      </c>
      <c r="AK209" s="46"/>
      <c r="AL209" s="46"/>
      <c r="AM209" s="46"/>
      <c r="AN209" s="46"/>
      <c r="AO209" s="46"/>
      <c r="AP209" s="46"/>
      <c r="AQ209" s="47" t="e">
        <f ca="1">IF(AND([1]!Email_TaskV2[[#This Row],[Status]]="ON PROGRESS"),TODAY()-[1]!Email_TaskV2[[#This Row],[Tanggal nodin RFS/RFI]],0)</f>
        <v>#REF!</v>
      </c>
      <c r="AR209" s="47" t="e">
        <f ca="1">IF(AND([1]!Email_TaskV2[[#This Row],[Status]]="ON PROGRESS"),IF(TODAY()-[1]!Email_TaskV2[[#This Row],[Start FUT]]&gt;100,"Testing not started yet",TODAY()-[1]!Email_TaskV2[[#This Row],[Start FUT]]),0)</f>
        <v>#REF!</v>
      </c>
      <c r="AS209" s="47" t="e">
        <f>IF([1]!Email_TaskV2[[#This Row],[Aging_Start_Testing]]="Testing not started yet","Testing not started yet",[1]!Email_TaskV2[[#This Row],[Aging]]-[1]!Email_TaskV2[[#This Row],[Aging_Start_Testing]])</f>
        <v>#REF!</v>
      </c>
      <c r="AT209" s="47" t="e">
        <f ca="1">IF(AND([1]!Email_TaskV2[[#This Row],[Status]]="ON PROGRESS",[1]!Email_TaskV2[[#This Row],[Type]]="RFI"),TODAY()-[1]!Email_TaskV2[[#This Row],[Tanggal nodin RFS/RFI]],0)</f>
        <v>#REF!</v>
      </c>
      <c r="AU209" s="47" t="e">
        <f>IF([1]!Email_TaskV2[[#This Row],[Aging]]&gt;7,"Warning","")</f>
        <v>#REF!</v>
      </c>
      <c r="AV209" s="48"/>
      <c r="AW209" s="48"/>
      <c r="AX209" s="48"/>
      <c r="AY209" s="48" t="e">
        <f>IF(AND([1]!Email_TaskV2[[#This Row],[Status]]="ON PROGRESS",[1]!Email_TaskV2[[#This Row],[Type]]="RFS"),"YES","")</f>
        <v>#REF!</v>
      </c>
      <c r="AZ209" s="127" t="e">
        <f>IF(AND([1]!Email_TaskV2[[#This Row],[Status]]="ON PROGRESS",[1]!Email_TaskV2[[#This Row],[Type]]="RFI"),"YES","")</f>
        <v>#REF!</v>
      </c>
      <c r="BA209" s="48" t="e">
        <f>IF([1]!Email_TaskV2[[#This Row],[Nomor Nodin RFS/RFI]]="","",DAY([1]!Email_TaskV2[[#This Row],[Tanggal nodin RFS/RFI]]))</f>
        <v>#REF!</v>
      </c>
      <c r="BB209" s="54" t="e">
        <f>IF([1]!Email_TaskV2[[#This Row],[Nomor Nodin RFS/RFI]]="","",TEXT([1]!Email_TaskV2[[#This Row],[Tanggal nodin RFS/RFI]],"MMM"))</f>
        <v>#REF!</v>
      </c>
      <c r="BC209" s="49" t="e">
        <f>IF([1]!Email_TaskV2[[#This Row],[Nodin BO]]="","No","Yes")</f>
        <v>#REF!</v>
      </c>
      <c r="BD209" s="50" t="e">
        <f>YEAR([1]!Email_TaskV2[[#This Row],[Tanggal nodin RFS/RFI]])</f>
        <v>#REF!</v>
      </c>
      <c r="BE209" s="56" t="e">
        <f>IF([1]!Email_TaskV2[[#This Row],[Month]]="",13,MONTH([1]!Email_TaskV2[[#This Row],[Tanggal nodin RFS/RFI]]))</f>
        <v>#REF!</v>
      </c>
    </row>
    <row r="210" spans="1:57" ht="15" customHeight="1" x14ac:dyDescent="0.3">
      <c r="A210" s="51">
        <v>209</v>
      </c>
      <c r="B210" s="32" t="s">
        <v>1388</v>
      </c>
      <c r="C210" s="34">
        <v>44977</v>
      </c>
      <c r="D210" s="86" t="s">
        <v>1389</v>
      </c>
      <c r="E210" s="32" t="s">
        <v>55</v>
      </c>
      <c r="F210" s="63" t="s">
        <v>78</v>
      </c>
      <c r="G210" s="35">
        <v>44979</v>
      </c>
      <c r="H210" s="35">
        <v>44985</v>
      </c>
      <c r="I210" s="32" t="s">
        <v>1390</v>
      </c>
      <c r="J210" s="35">
        <v>44985</v>
      </c>
      <c r="K210" s="37" t="s">
        <v>1391</v>
      </c>
      <c r="L210" s="39">
        <f t="shared" si="29"/>
        <v>8</v>
      </c>
      <c r="M210" s="39">
        <f t="shared" si="30"/>
        <v>6</v>
      </c>
      <c r="N210" s="40" t="s">
        <v>73</v>
      </c>
      <c r="O210" s="40" t="s">
        <v>74</v>
      </c>
      <c r="P210" s="40" t="e">
        <f>VLOOKUP([1]!Email_TaskV2[[#This Row],[PIC Dev]],[1]Organization!C:D,2,FALSE)</f>
        <v>#REF!</v>
      </c>
      <c r="Q210" s="40"/>
      <c r="R210" s="32">
        <v>34</v>
      </c>
      <c r="S210" s="32" t="s">
        <v>75</v>
      </c>
      <c r="T210" s="32"/>
      <c r="U210" s="32"/>
      <c r="V210" s="32"/>
      <c r="W210" s="32" t="s">
        <v>176</v>
      </c>
      <c r="X210" s="32"/>
      <c r="Y210" s="32"/>
      <c r="Z210" s="32" t="s">
        <v>58</v>
      </c>
      <c r="AA210" s="32" t="s">
        <v>59</v>
      </c>
      <c r="AB210" s="32" t="s">
        <v>76</v>
      </c>
      <c r="AC210" s="32" t="s">
        <v>71</v>
      </c>
      <c r="AD210" s="53" t="s">
        <v>93</v>
      </c>
      <c r="AE210" s="44"/>
      <c r="AF210" s="44"/>
      <c r="AG210" s="32"/>
      <c r="AH210" s="32"/>
      <c r="AI210" s="32" t="s">
        <v>110</v>
      </c>
      <c r="AJ210" s="46" t="str">
        <f t="shared" si="26"/>
        <v>(Sigos Automation)</v>
      </c>
      <c r="AK210" s="46">
        <v>1</v>
      </c>
      <c r="AL210" s="46"/>
      <c r="AM210" s="46"/>
      <c r="AN210" s="46"/>
      <c r="AO210" s="46"/>
      <c r="AP210" s="46"/>
      <c r="AQ210" s="47" t="e">
        <f ca="1">IF(AND([1]!Email_TaskV2[[#This Row],[Status]]="ON PROGRESS"),TODAY()-[1]!Email_TaskV2[[#This Row],[Tanggal nodin RFS/RFI]],0)</f>
        <v>#REF!</v>
      </c>
      <c r="AR210" s="47" t="e">
        <f ca="1">IF(AND([1]!Email_TaskV2[[#This Row],[Status]]="ON PROGRESS"),IF(TODAY()-[1]!Email_TaskV2[[#This Row],[Start FUT]]&gt;100,"Testing not started yet",TODAY()-[1]!Email_TaskV2[[#This Row],[Start FUT]]),0)</f>
        <v>#REF!</v>
      </c>
      <c r="AS210" s="47" t="e">
        <f>IF([1]!Email_TaskV2[[#This Row],[Aging_Start_Testing]]="Testing not started yet","Testing not started yet",[1]!Email_TaskV2[[#This Row],[Aging]]-[1]!Email_TaskV2[[#This Row],[Aging_Start_Testing]])</f>
        <v>#REF!</v>
      </c>
      <c r="AT210" s="47" t="e">
        <f ca="1">IF(AND([1]!Email_TaskV2[[#This Row],[Status]]="ON PROGRESS",[1]!Email_TaskV2[[#This Row],[Type]]="RFI"),TODAY()-[1]!Email_TaskV2[[#This Row],[Tanggal nodin RFS/RFI]],0)</f>
        <v>#REF!</v>
      </c>
      <c r="AU210" s="47" t="e">
        <f>IF([1]!Email_TaskV2[[#This Row],[Aging]]&gt;7,"Warning","")</f>
        <v>#REF!</v>
      </c>
      <c r="AV210" s="48"/>
      <c r="AW210" s="48"/>
      <c r="AX210" s="48"/>
      <c r="AY210" s="48" t="e">
        <f>IF(AND([1]!Email_TaskV2[[#This Row],[Status]]="ON PROGRESS",[1]!Email_TaskV2[[#This Row],[Type]]="RFS"),"YES","")</f>
        <v>#REF!</v>
      </c>
      <c r="AZ210" s="16" t="e">
        <f>IF(AND([1]!Email_TaskV2[[#This Row],[Status]]="ON PROGRESS",[1]!Email_TaskV2[[#This Row],[Type]]="RFI"),"YES","")</f>
        <v>#REF!</v>
      </c>
      <c r="BA210" s="48" t="e">
        <f>IF([1]!Email_TaskV2[[#This Row],[Nomor Nodin RFS/RFI]]="","",DAY([1]!Email_TaskV2[[#This Row],[Tanggal nodin RFS/RFI]]))</f>
        <v>#REF!</v>
      </c>
      <c r="BB210" s="54" t="e">
        <f>IF([1]!Email_TaskV2[[#This Row],[Nomor Nodin RFS/RFI]]="","",TEXT([1]!Email_TaskV2[[#This Row],[Tanggal nodin RFS/RFI]],"MMM"))</f>
        <v>#REF!</v>
      </c>
      <c r="BC210" s="49" t="e">
        <f>IF([1]!Email_TaskV2[[#This Row],[Nodin BO]]="","No","Yes")</f>
        <v>#REF!</v>
      </c>
      <c r="BD210" s="50" t="e">
        <f>YEAR([1]!Email_TaskV2[[#This Row],[Tanggal nodin RFS/RFI]])</f>
        <v>#REF!</v>
      </c>
      <c r="BE210" s="56" t="e">
        <f>IF([1]!Email_TaskV2[[#This Row],[Month]]="",13,MONTH([1]!Email_TaskV2[[#This Row],[Tanggal nodin RFS/RFI]]))</f>
        <v>#REF!</v>
      </c>
    </row>
    <row r="211" spans="1:57" ht="15" customHeight="1" x14ac:dyDescent="0.3">
      <c r="A211" s="51">
        <v>210</v>
      </c>
      <c r="B211" s="32" t="s">
        <v>1392</v>
      </c>
      <c r="C211" s="34">
        <v>44977</v>
      </c>
      <c r="D211" s="86" t="s">
        <v>1393</v>
      </c>
      <c r="E211" s="32" t="s">
        <v>55</v>
      </c>
      <c r="F211" s="32" t="s">
        <v>66</v>
      </c>
      <c r="G211" s="35">
        <v>44979</v>
      </c>
      <c r="H211" s="35">
        <v>44984</v>
      </c>
      <c r="I211" s="32" t="s">
        <v>1394</v>
      </c>
      <c r="J211" s="35">
        <v>44985</v>
      </c>
      <c r="K211" s="37" t="s">
        <v>1395</v>
      </c>
      <c r="L211" s="39">
        <f t="shared" si="29"/>
        <v>7</v>
      </c>
      <c r="M211" s="39">
        <f t="shared" si="30"/>
        <v>6</v>
      </c>
      <c r="N211" s="40" t="s">
        <v>127</v>
      </c>
      <c r="O211" s="40" t="s">
        <v>56</v>
      </c>
      <c r="P211" s="40" t="e">
        <f>VLOOKUP([1]!Email_TaskV2[[#This Row],[PIC Dev]],[1]Organization!C:D,2,FALSE)</f>
        <v>#REF!</v>
      </c>
      <c r="Q211" s="52" t="s">
        <v>1396</v>
      </c>
      <c r="R211" s="32">
        <v>172</v>
      </c>
      <c r="S211" s="32" t="s">
        <v>57</v>
      </c>
      <c r="T211" s="32" t="s">
        <v>1397</v>
      </c>
      <c r="U211" s="37" t="s">
        <v>1398</v>
      </c>
      <c r="V211" s="41">
        <v>44970</v>
      </c>
      <c r="W211" s="32" t="s">
        <v>165</v>
      </c>
      <c r="X211" s="32" t="s">
        <v>199</v>
      </c>
      <c r="Y211" s="32" t="s">
        <v>200</v>
      </c>
      <c r="Z211" s="32" t="s">
        <v>58</v>
      </c>
      <c r="AA211" s="32" t="s">
        <v>59</v>
      </c>
      <c r="AB211" s="32" t="s">
        <v>60</v>
      </c>
      <c r="AC211" s="32" t="s">
        <v>61</v>
      </c>
      <c r="AD211" s="53" t="s">
        <v>141</v>
      </c>
      <c r="AE211" s="44" t="s">
        <v>140</v>
      </c>
      <c r="AF211" s="44" t="s">
        <v>600</v>
      </c>
      <c r="AG211" s="32" t="s">
        <v>599</v>
      </c>
      <c r="AH211" s="32" t="s">
        <v>86</v>
      </c>
      <c r="AI211" s="32" t="s">
        <v>62</v>
      </c>
      <c r="AJ211" s="46" t="str">
        <f t="shared" si="26"/>
        <v>(FUT Simulator)</v>
      </c>
      <c r="AK211" s="46"/>
      <c r="AL211" s="46"/>
      <c r="AM211" s="46">
        <v>3</v>
      </c>
      <c r="AN211" s="46"/>
      <c r="AO211" s="46"/>
      <c r="AP211" s="46"/>
      <c r="AQ211" s="47" t="e">
        <f ca="1">IF(AND([1]!Email_TaskV2[[#This Row],[Status]]="ON PROGRESS"),TODAY()-[1]!Email_TaskV2[[#This Row],[Tanggal nodin RFS/RFI]],0)</f>
        <v>#REF!</v>
      </c>
      <c r="AR211" s="47" t="e">
        <f ca="1">IF(AND([1]!Email_TaskV2[[#This Row],[Status]]="ON PROGRESS"),IF(TODAY()-[1]!Email_TaskV2[[#This Row],[Start FUT]]&gt;100,"Testing not started yet",TODAY()-[1]!Email_TaskV2[[#This Row],[Start FUT]]),0)</f>
        <v>#REF!</v>
      </c>
      <c r="AS211" s="47" t="e">
        <f>IF([1]!Email_TaskV2[[#This Row],[Aging_Start_Testing]]="Testing not started yet","Testing not started yet",[1]!Email_TaskV2[[#This Row],[Aging]]-[1]!Email_TaskV2[[#This Row],[Aging_Start_Testing]])</f>
        <v>#REF!</v>
      </c>
      <c r="AT211" s="47" t="e">
        <f ca="1">IF(AND([1]!Email_TaskV2[[#This Row],[Status]]="ON PROGRESS",[1]!Email_TaskV2[[#This Row],[Type]]="RFI"),TODAY()-[1]!Email_TaskV2[[#This Row],[Tanggal nodin RFS/RFI]],0)</f>
        <v>#REF!</v>
      </c>
      <c r="AU211" s="47" t="e">
        <f>IF([1]!Email_TaskV2[[#This Row],[Aging]]&gt;7,"Warning","")</f>
        <v>#REF!</v>
      </c>
      <c r="AV211" s="48"/>
      <c r="AW211" s="48"/>
      <c r="AX211" s="48"/>
      <c r="AY211" s="48" t="e">
        <f>IF(AND([1]!Email_TaskV2[[#This Row],[Status]]="ON PROGRESS",[1]!Email_TaskV2[[#This Row],[Type]]="RFS"),"YES","")</f>
        <v>#REF!</v>
      </c>
      <c r="AZ211" s="127" t="e">
        <f>IF(AND([1]!Email_TaskV2[[#This Row],[Status]]="ON PROGRESS",[1]!Email_TaskV2[[#This Row],[Type]]="RFI"),"YES","")</f>
        <v>#REF!</v>
      </c>
      <c r="BA211" s="48" t="e">
        <f>IF([1]!Email_TaskV2[[#This Row],[Nomor Nodin RFS/RFI]]="","",DAY([1]!Email_TaskV2[[#This Row],[Tanggal nodin RFS/RFI]]))</f>
        <v>#REF!</v>
      </c>
      <c r="BB211" s="54" t="e">
        <f>IF([1]!Email_TaskV2[[#This Row],[Nomor Nodin RFS/RFI]]="","",TEXT([1]!Email_TaskV2[[#This Row],[Tanggal nodin RFS/RFI]],"MMM"))</f>
        <v>#REF!</v>
      </c>
      <c r="BC211" s="49" t="e">
        <f>IF([1]!Email_TaskV2[[#This Row],[Nodin BO]]="","No","Yes")</f>
        <v>#REF!</v>
      </c>
      <c r="BD211" s="50" t="e">
        <f>YEAR([1]!Email_TaskV2[[#This Row],[Tanggal nodin RFS/RFI]])</f>
        <v>#REF!</v>
      </c>
      <c r="BE211" s="56" t="e">
        <f>IF([1]!Email_TaskV2[[#This Row],[Month]]="",13,MONTH([1]!Email_TaskV2[[#This Row],[Tanggal nodin RFS/RFI]]))</f>
        <v>#REF!</v>
      </c>
    </row>
    <row r="212" spans="1:57" ht="15" customHeight="1" x14ac:dyDescent="0.3">
      <c r="A212" s="51">
        <v>211</v>
      </c>
      <c r="B212" s="32" t="s">
        <v>1399</v>
      </c>
      <c r="C212" s="34">
        <v>44977</v>
      </c>
      <c r="D212" s="88" t="s">
        <v>1400</v>
      </c>
      <c r="E212" s="32" t="s">
        <v>55</v>
      </c>
      <c r="F212" s="84" t="s">
        <v>122</v>
      </c>
      <c r="G212" s="35">
        <v>44984</v>
      </c>
      <c r="H212" s="35">
        <v>44999</v>
      </c>
      <c r="I212" s="32" t="s">
        <v>1625</v>
      </c>
      <c r="J212" s="35">
        <v>44994</v>
      </c>
      <c r="K212" s="37" t="s">
        <v>1626</v>
      </c>
      <c r="L212" s="39">
        <f t="shared" si="29"/>
        <v>22</v>
      </c>
      <c r="M212" s="39">
        <f t="shared" si="30"/>
        <v>10</v>
      </c>
      <c r="N212" s="40" t="s">
        <v>133</v>
      </c>
      <c r="O212" s="40" t="s">
        <v>134</v>
      </c>
      <c r="P212" s="40" t="e">
        <f>VLOOKUP([1]!Email_TaskV2[[#This Row],[PIC Dev]],[1]Organization!C:D,2,FALSE)</f>
        <v>#REF!</v>
      </c>
      <c r="Q212" s="52" t="s">
        <v>1627</v>
      </c>
      <c r="R212" s="32">
        <v>180</v>
      </c>
      <c r="S212" s="32" t="s">
        <v>75</v>
      </c>
      <c r="T212" s="32" t="s">
        <v>1401</v>
      </c>
      <c r="U212" s="32" t="s">
        <v>1402</v>
      </c>
      <c r="V212" s="41">
        <v>44973</v>
      </c>
      <c r="W212" s="32" t="s">
        <v>120</v>
      </c>
      <c r="X212" s="32" t="s">
        <v>1403</v>
      </c>
      <c r="Y212" s="32" t="s">
        <v>1404</v>
      </c>
      <c r="Z212" s="32" t="s">
        <v>58</v>
      </c>
      <c r="AA212" s="32" t="s">
        <v>59</v>
      </c>
      <c r="AB212" s="32" t="s">
        <v>120</v>
      </c>
      <c r="AC212" s="32" t="s">
        <v>71</v>
      </c>
      <c r="AD212" s="53" t="s">
        <v>106</v>
      </c>
      <c r="AE212" s="44"/>
      <c r="AF212" s="44"/>
      <c r="AG212" s="32"/>
      <c r="AH212" s="32"/>
      <c r="AI212" s="32" t="s">
        <v>64</v>
      </c>
      <c r="AJ212" s="46" t="str">
        <f t="shared" si="26"/>
        <v/>
      </c>
      <c r="AK212" s="46"/>
      <c r="AL212" s="46"/>
      <c r="AM212" s="46"/>
      <c r="AN212" s="46"/>
      <c r="AO212" s="46"/>
      <c r="AP212" s="46"/>
      <c r="AQ212" s="47" t="e">
        <f ca="1">IF(AND([1]!Email_TaskV2[[#This Row],[Status]]="ON PROGRESS"),TODAY()-[1]!Email_TaskV2[[#This Row],[Tanggal nodin RFS/RFI]],0)</f>
        <v>#REF!</v>
      </c>
      <c r="AR212" s="47" t="e">
        <f ca="1">IF(AND([1]!Email_TaskV2[[#This Row],[Status]]="ON PROGRESS"),IF(TODAY()-[1]!Email_TaskV2[[#This Row],[Start FUT]]&gt;100,"Testing not started yet",TODAY()-[1]!Email_TaskV2[[#This Row],[Start FUT]]),0)</f>
        <v>#REF!</v>
      </c>
      <c r="AS212" s="47" t="e">
        <f>IF([1]!Email_TaskV2[[#This Row],[Aging_Start_Testing]]="Testing not started yet","Testing not started yet",[1]!Email_TaskV2[[#This Row],[Aging]]-[1]!Email_TaskV2[[#This Row],[Aging_Start_Testing]])</f>
        <v>#REF!</v>
      </c>
      <c r="AT212" s="47" t="e">
        <f ca="1">IF(AND([1]!Email_TaskV2[[#This Row],[Status]]="ON PROGRESS",[1]!Email_TaskV2[[#This Row],[Type]]="RFI"),TODAY()-[1]!Email_TaskV2[[#This Row],[Tanggal nodin RFS/RFI]],0)</f>
        <v>#REF!</v>
      </c>
      <c r="AU212" s="47" t="e">
        <f>IF([1]!Email_TaskV2[[#This Row],[Aging]]&gt;7,"Warning","")</f>
        <v>#REF!</v>
      </c>
      <c r="AV212" s="48"/>
      <c r="AW212" s="48"/>
      <c r="AX212" s="48"/>
      <c r="AY212" s="48" t="e">
        <f>IF(AND([1]!Email_TaskV2[[#This Row],[Status]]="ON PROGRESS",[1]!Email_TaskV2[[#This Row],[Type]]="RFS"),"YES","")</f>
        <v>#REF!</v>
      </c>
      <c r="AZ212" s="127" t="e">
        <f>IF(AND([1]!Email_TaskV2[[#This Row],[Status]]="ON PROGRESS",[1]!Email_TaskV2[[#This Row],[Type]]="RFI"),"YES","")</f>
        <v>#REF!</v>
      </c>
      <c r="BA212" s="48" t="e">
        <f>IF([1]!Email_TaskV2[[#This Row],[Nomor Nodin RFS/RFI]]="","",DAY([1]!Email_TaskV2[[#This Row],[Tanggal nodin RFS/RFI]]))</f>
        <v>#REF!</v>
      </c>
      <c r="BB212" s="54" t="e">
        <f>IF([1]!Email_TaskV2[[#This Row],[Nomor Nodin RFS/RFI]]="","",TEXT([1]!Email_TaskV2[[#This Row],[Tanggal nodin RFS/RFI]],"MMM"))</f>
        <v>#REF!</v>
      </c>
      <c r="BC212" s="49" t="e">
        <f>IF([1]!Email_TaskV2[[#This Row],[Nodin BO]]="","No","Yes")</f>
        <v>#REF!</v>
      </c>
      <c r="BD212" s="50" t="e">
        <f>YEAR([1]!Email_TaskV2[[#This Row],[Tanggal nodin RFS/RFI]])</f>
        <v>#REF!</v>
      </c>
      <c r="BE212" s="56" t="e">
        <f>IF([1]!Email_TaskV2[[#This Row],[Month]]="",13,MONTH([1]!Email_TaskV2[[#This Row],[Tanggal nodin RFS/RFI]]))</f>
        <v>#REF!</v>
      </c>
    </row>
    <row r="213" spans="1:57" ht="15" customHeight="1" x14ac:dyDescent="0.3">
      <c r="A213" s="51">
        <v>212</v>
      </c>
      <c r="B213" s="32" t="s">
        <v>1405</v>
      </c>
      <c r="C213" s="34">
        <v>44978</v>
      </c>
      <c r="D213" s="86" t="s">
        <v>1406</v>
      </c>
      <c r="E213" s="32" t="s">
        <v>55</v>
      </c>
      <c r="F213" s="32" t="s">
        <v>90</v>
      </c>
      <c r="G213" s="35">
        <v>44979</v>
      </c>
      <c r="H213" s="35">
        <v>44988</v>
      </c>
      <c r="I213" s="32" t="s">
        <v>1628</v>
      </c>
      <c r="J213" s="35">
        <v>44988</v>
      </c>
      <c r="K213" s="37" t="s">
        <v>1629</v>
      </c>
      <c r="L213" s="39">
        <f t="shared" si="29"/>
        <v>10</v>
      </c>
      <c r="M213" s="39">
        <f t="shared" si="30"/>
        <v>9</v>
      </c>
      <c r="N213" s="53" t="s">
        <v>1407</v>
      </c>
      <c r="O213" s="40" t="s">
        <v>137</v>
      </c>
      <c r="P213" s="40" t="e">
        <f>VLOOKUP([1]!Email_TaskV2[[#This Row],[PIC Dev]],[1]Organization!C:D,2,FALSE)</f>
        <v>#REF!</v>
      </c>
      <c r="Q213" s="52" t="s">
        <v>1630</v>
      </c>
      <c r="R213" s="32">
        <v>184</v>
      </c>
      <c r="S213" s="32" t="s">
        <v>57</v>
      </c>
      <c r="T213" s="32" t="s">
        <v>1050</v>
      </c>
      <c r="U213" s="32" t="s">
        <v>1051</v>
      </c>
      <c r="V213" s="41">
        <v>44958</v>
      </c>
      <c r="W213" s="32" t="s">
        <v>166</v>
      </c>
      <c r="X213" s="32" t="s">
        <v>182</v>
      </c>
      <c r="Y213" s="32" t="s">
        <v>183</v>
      </c>
      <c r="Z213" s="32" t="s">
        <v>58</v>
      </c>
      <c r="AA213" s="32" t="s">
        <v>59</v>
      </c>
      <c r="AB213" s="32" t="s">
        <v>60</v>
      </c>
      <c r="AC213" s="32" t="s">
        <v>71</v>
      </c>
      <c r="AD213" s="53" t="s">
        <v>72</v>
      </c>
      <c r="AE213" s="44" t="s">
        <v>85</v>
      </c>
      <c r="AF213" s="44"/>
      <c r="AG213" s="32"/>
      <c r="AH213" s="32"/>
      <c r="AI213" s="32" t="s">
        <v>62</v>
      </c>
      <c r="AJ213" s="46" t="str">
        <f t="shared" si="26"/>
        <v>(FUT Simulator)</v>
      </c>
      <c r="AK213" s="46"/>
      <c r="AL213" s="46"/>
      <c r="AM213" s="46">
        <v>3</v>
      </c>
      <c r="AN213" s="46"/>
      <c r="AO213" s="46"/>
      <c r="AP213" s="46"/>
      <c r="AQ213" s="47" t="e">
        <f ca="1">IF(AND([1]!Email_TaskV2[[#This Row],[Status]]="ON PROGRESS"),TODAY()-[1]!Email_TaskV2[[#This Row],[Tanggal nodin RFS/RFI]],0)</f>
        <v>#REF!</v>
      </c>
      <c r="AR213" s="47" t="e">
        <f ca="1">IF(AND([1]!Email_TaskV2[[#This Row],[Status]]="ON PROGRESS"),IF(TODAY()-[1]!Email_TaskV2[[#This Row],[Start FUT]]&gt;100,"Testing not started yet",TODAY()-[1]!Email_TaskV2[[#This Row],[Start FUT]]),0)</f>
        <v>#REF!</v>
      </c>
      <c r="AS213" s="47" t="e">
        <f>IF([1]!Email_TaskV2[[#This Row],[Aging_Start_Testing]]="Testing not started yet","Testing not started yet",[1]!Email_TaskV2[[#This Row],[Aging]]-[1]!Email_TaskV2[[#This Row],[Aging_Start_Testing]])</f>
        <v>#REF!</v>
      </c>
      <c r="AT213" s="47" t="e">
        <f ca="1">IF(AND([1]!Email_TaskV2[[#This Row],[Status]]="ON PROGRESS",[1]!Email_TaskV2[[#This Row],[Type]]="RFI"),TODAY()-[1]!Email_TaskV2[[#This Row],[Tanggal nodin RFS/RFI]],0)</f>
        <v>#REF!</v>
      </c>
      <c r="AU213" s="47" t="e">
        <f>IF([1]!Email_TaskV2[[#This Row],[Aging]]&gt;7,"Warning","")</f>
        <v>#REF!</v>
      </c>
      <c r="AV213" s="48"/>
      <c r="AW213" s="48"/>
      <c r="AX213" s="48"/>
      <c r="AY213" s="48" t="e">
        <f>IF(AND([1]!Email_TaskV2[[#This Row],[Status]]="ON PROGRESS",[1]!Email_TaskV2[[#This Row],[Type]]="RFS"),"YES","")</f>
        <v>#REF!</v>
      </c>
      <c r="AZ213" s="16" t="e">
        <f>IF(AND([1]!Email_TaskV2[[#This Row],[Status]]="ON PROGRESS",[1]!Email_TaskV2[[#This Row],[Type]]="RFI"),"YES","")</f>
        <v>#REF!</v>
      </c>
      <c r="BA213" s="48" t="e">
        <f>IF([1]!Email_TaskV2[[#This Row],[Nomor Nodin RFS/RFI]]="","",DAY([1]!Email_TaskV2[[#This Row],[Tanggal nodin RFS/RFI]]))</f>
        <v>#REF!</v>
      </c>
      <c r="BB213" s="54" t="e">
        <f>IF([1]!Email_TaskV2[[#This Row],[Nomor Nodin RFS/RFI]]="","",TEXT([1]!Email_TaskV2[[#This Row],[Tanggal nodin RFS/RFI]],"MMM"))</f>
        <v>#REF!</v>
      </c>
      <c r="BC213" s="49" t="e">
        <f>IF([1]!Email_TaskV2[[#This Row],[Nodin BO]]="","No","Yes")</f>
        <v>#REF!</v>
      </c>
      <c r="BD213" s="50" t="e">
        <f>YEAR([1]!Email_TaskV2[[#This Row],[Tanggal nodin RFS/RFI]])</f>
        <v>#REF!</v>
      </c>
      <c r="BE213" s="56" t="e">
        <f>IF([1]!Email_TaskV2[[#This Row],[Month]]="",13,MONTH([1]!Email_TaskV2[[#This Row],[Tanggal nodin RFS/RFI]]))</f>
        <v>#REF!</v>
      </c>
    </row>
    <row r="214" spans="1:57" ht="15" customHeight="1" x14ac:dyDescent="0.3">
      <c r="A214" s="51">
        <v>213</v>
      </c>
      <c r="B214" s="32" t="s">
        <v>1408</v>
      </c>
      <c r="C214" s="34">
        <v>44978</v>
      </c>
      <c r="D214" s="86" t="s">
        <v>1409</v>
      </c>
      <c r="E214" s="32" t="s">
        <v>55</v>
      </c>
      <c r="F214" s="32" t="s">
        <v>90</v>
      </c>
      <c r="G214" s="35">
        <v>44984</v>
      </c>
      <c r="H214" s="35">
        <v>44984</v>
      </c>
      <c r="I214" s="32" t="s">
        <v>1410</v>
      </c>
      <c r="J214" s="35">
        <v>44985</v>
      </c>
      <c r="K214" s="37" t="s">
        <v>1411</v>
      </c>
      <c r="L214" s="39">
        <f t="shared" si="29"/>
        <v>6</v>
      </c>
      <c r="M214" s="39">
        <f t="shared" si="30"/>
        <v>1</v>
      </c>
      <c r="N214" s="40" t="s">
        <v>87</v>
      </c>
      <c r="O214" s="40" t="s">
        <v>88</v>
      </c>
      <c r="P214" s="40" t="e">
        <f>VLOOKUP([1]!Email_TaskV2[[#This Row],[PIC Dev]],[1]Organization!C:D,2,FALSE)</f>
        <v>#REF!</v>
      </c>
      <c r="Q214" s="52" t="s">
        <v>1412</v>
      </c>
      <c r="R214" s="32">
        <v>12</v>
      </c>
      <c r="S214" s="32" t="s">
        <v>75</v>
      </c>
      <c r="T214" s="32" t="s">
        <v>1413</v>
      </c>
      <c r="U214" s="32" t="s">
        <v>1414</v>
      </c>
      <c r="V214" s="41">
        <v>44977</v>
      </c>
      <c r="W214" s="32" t="s">
        <v>190</v>
      </c>
      <c r="X214" s="32" t="s">
        <v>184</v>
      </c>
      <c r="Y214" s="32" t="s">
        <v>185</v>
      </c>
      <c r="Z214" s="32" t="s">
        <v>58</v>
      </c>
      <c r="AA214" s="32" t="s">
        <v>59</v>
      </c>
      <c r="AB214" s="32" t="s">
        <v>60</v>
      </c>
      <c r="AC214" s="32" t="s">
        <v>61</v>
      </c>
      <c r="AD214" s="53" t="s">
        <v>150</v>
      </c>
      <c r="AE214" s="44"/>
      <c r="AF214" s="44"/>
      <c r="AG214" s="32"/>
      <c r="AH214" s="32"/>
      <c r="AI214" s="32" t="s">
        <v>110</v>
      </c>
      <c r="AJ214" s="46" t="str">
        <f t="shared" si="26"/>
        <v>(FUT Simulator)</v>
      </c>
      <c r="AK214" s="46"/>
      <c r="AL214" s="46"/>
      <c r="AM214" s="46">
        <v>3</v>
      </c>
      <c r="AN214" s="46"/>
      <c r="AO214" s="46"/>
      <c r="AP214" s="46"/>
      <c r="AQ214" s="47" t="e">
        <f ca="1">IF(AND([1]!Email_TaskV2[[#This Row],[Status]]="ON PROGRESS"),TODAY()-[1]!Email_TaskV2[[#This Row],[Tanggal nodin RFS/RFI]],0)</f>
        <v>#REF!</v>
      </c>
      <c r="AR214" s="47" t="e">
        <f ca="1">IF(AND([1]!Email_TaskV2[[#This Row],[Status]]="ON PROGRESS"),IF(TODAY()-[1]!Email_TaskV2[[#This Row],[Start FUT]]&gt;100,"Testing not started yet",TODAY()-[1]!Email_TaskV2[[#This Row],[Start FUT]]),0)</f>
        <v>#REF!</v>
      </c>
      <c r="AS214" s="47" t="e">
        <f>IF([1]!Email_TaskV2[[#This Row],[Aging_Start_Testing]]="Testing not started yet","Testing not started yet",[1]!Email_TaskV2[[#This Row],[Aging]]-[1]!Email_TaskV2[[#This Row],[Aging_Start_Testing]])</f>
        <v>#REF!</v>
      </c>
      <c r="AT214" s="47" t="e">
        <f ca="1">IF(AND([1]!Email_TaskV2[[#This Row],[Status]]="ON PROGRESS",[1]!Email_TaskV2[[#This Row],[Type]]="RFI"),TODAY()-[1]!Email_TaskV2[[#This Row],[Tanggal nodin RFS/RFI]],0)</f>
        <v>#REF!</v>
      </c>
      <c r="AU214" s="47" t="e">
        <f>IF([1]!Email_TaskV2[[#This Row],[Aging]]&gt;7,"Warning","")</f>
        <v>#REF!</v>
      </c>
      <c r="AV214" s="48"/>
      <c r="AW214" s="48"/>
      <c r="AX214" s="48"/>
      <c r="AY214" s="48" t="e">
        <f>IF(AND([1]!Email_TaskV2[[#This Row],[Status]]="ON PROGRESS",[1]!Email_TaskV2[[#This Row],[Type]]="RFS"),"YES","")</f>
        <v>#REF!</v>
      </c>
      <c r="AZ214" s="16" t="e">
        <f>IF(AND([1]!Email_TaskV2[[#This Row],[Status]]="ON PROGRESS",[1]!Email_TaskV2[[#This Row],[Type]]="RFI"),"YES","")</f>
        <v>#REF!</v>
      </c>
      <c r="BA214" s="48" t="e">
        <f>IF([1]!Email_TaskV2[[#This Row],[Nomor Nodin RFS/RFI]]="","",DAY([1]!Email_TaskV2[[#This Row],[Tanggal nodin RFS/RFI]]))</f>
        <v>#REF!</v>
      </c>
      <c r="BB214" s="54" t="e">
        <f>IF([1]!Email_TaskV2[[#This Row],[Nomor Nodin RFS/RFI]]="","",TEXT([1]!Email_TaskV2[[#This Row],[Tanggal nodin RFS/RFI]],"MMM"))</f>
        <v>#REF!</v>
      </c>
      <c r="BC214" s="49" t="e">
        <f>IF([1]!Email_TaskV2[[#This Row],[Nodin BO]]="","No","Yes")</f>
        <v>#REF!</v>
      </c>
      <c r="BD214" s="50" t="e">
        <f>YEAR([1]!Email_TaskV2[[#This Row],[Tanggal nodin RFS/RFI]])</f>
        <v>#REF!</v>
      </c>
      <c r="BE214" s="56" t="e">
        <f>IF([1]!Email_TaskV2[[#This Row],[Month]]="",13,MONTH([1]!Email_TaskV2[[#This Row],[Tanggal nodin RFS/RFI]]))</f>
        <v>#REF!</v>
      </c>
    </row>
    <row r="215" spans="1:57" ht="15" customHeight="1" x14ac:dyDescent="0.3">
      <c r="A215" s="51">
        <v>214</v>
      </c>
      <c r="B215" s="32" t="s">
        <v>1415</v>
      </c>
      <c r="C215" s="34">
        <v>44978</v>
      </c>
      <c r="D215" s="86" t="s">
        <v>1416</v>
      </c>
      <c r="E215" s="61" t="s">
        <v>79</v>
      </c>
      <c r="F215" s="61" t="s">
        <v>96</v>
      </c>
      <c r="G215" s="35">
        <v>44978</v>
      </c>
      <c r="H215" s="35">
        <v>44979</v>
      </c>
      <c r="I215" s="32"/>
      <c r="J215" s="35"/>
      <c r="K215" s="32"/>
      <c r="L215" s="44"/>
      <c r="M215" s="40"/>
      <c r="N215" s="40" t="s">
        <v>87</v>
      </c>
      <c r="O215" s="40" t="s">
        <v>88</v>
      </c>
      <c r="P215" s="40" t="e">
        <f>VLOOKUP([1]!Email_TaskV2[[#This Row],[PIC Dev]],[1]Organization!C:D,2,FALSE)</f>
        <v>#REF!</v>
      </c>
      <c r="Q215" s="40" t="s">
        <v>1417</v>
      </c>
      <c r="R215" s="32"/>
      <c r="S215" s="32" t="s">
        <v>57</v>
      </c>
      <c r="T215" s="32" t="s">
        <v>1418</v>
      </c>
      <c r="U215" s="37" t="s">
        <v>1419</v>
      </c>
      <c r="V215" s="41">
        <v>44978</v>
      </c>
      <c r="W215" s="32" t="s">
        <v>190</v>
      </c>
      <c r="X215" s="32" t="s">
        <v>159</v>
      </c>
      <c r="Y215" s="32" t="s">
        <v>154</v>
      </c>
      <c r="Z215" s="32" t="s">
        <v>58</v>
      </c>
      <c r="AA215" s="32" t="s">
        <v>59</v>
      </c>
      <c r="AB215" s="32" t="s">
        <v>118</v>
      </c>
      <c r="AC215" s="32" t="s">
        <v>61</v>
      </c>
      <c r="AD215" s="53" t="s">
        <v>86</v>
      </c>
      <c r="AE215" s="44"/>
      <c r="AF215" s="44"/>
      <c r="AG215" s="32"/>
      <c r="AH215" s="32"/>
      <c r="AI215" s="61" t="s">
        <v>64</v>
      </c>
      <c r="AJ215" s="126" t="str">
        <f t="shared" si="26"/>
        <v/>
      </c>
      <c r="AK215" s="46"/>
      <c r="AL215" s="46"/>
      <c r="AM215" s="46"/>
      <c r="AN215" s="46"/>
      <c r="AO215" s="46"/>
      <c r="AP215" s="46"/>
      <c r="AQ215" s="47" t="e">
        <f ca="1">IF(AND([1]!Email_TaskV2[[#This Row],[Status]]="ON PROGRESS"),TODAY()-[1]!Email_TaskV2[[#This Row],[Tanggal nodin RFS/RFI]],0)</f>
        <v>#REF!</v>
      </c>
      <c r="AR215" s="47" t="e">
        <f ca="1">IF(AND([1]!Email_TaskV2[[#This Row],[Status]]="ON PROGRESS"),IF(TODAY()-[1]!Email_TaskV2[[#This Row],[Start FUT]]&gt;100,"Testing not started yet",TODAY()-[1]!Email_TaskV2[[#This Row],[Start FUT]]),0)</f>
        <v>#REF!</v>
      </c>
      <c r="AS215" s="47" t="e">
        <f>IF([1]!Email_TaskV2[[#This Row],[Aging_Start_Testing]]="Testing not started yet","Testing not started yet",[1]!Email_TaskV2[[#This Row],[Aging]]-[1]!Email_TaskV2[[#This Row],[Aging_Start_Testing]])</f>
        <v>#REF!</v>
      </c>
      <c r="AT215" s="47" t="e">
        <f ca="1">IF(AND([1]!Email_TaskV2[[#This Row],[Status]]="ON PROGRESS",[1]!Email_TaskV2[[#This Row],[Type]]="RFI"),TODAY()-[1]!Email_TaskV2[[#This Row],[Tanggal nodin RFS/RFI]],0)</f>
        <v>#REF!</v>
      </c>
      <c r="AU215" s="47" t="e">
        <f>IF([1]!Email_TaskV2[[#This Row],[Aging]]&gt;7,"Warning","")</f>
        <v>#REF!</v>
      </c>
      <c r="AV215" s="48"/>
      <c r="AW215" s="48"/>
      <c r="AX215" s="48"/>
      <c r="AY215" s="48" t="e">
        <f>IF(AND([1]!Email_TaskV2[[#This Row],[Status]]="ON PROGRESS",[1]!Email_TaskV2[[#This Row],[Type]]="RFS"),"YES","")</f>
        <v>#REF!</v>
      </c>
      <c r="AZ215" s="16" t="e">
        <f>IF(AND([1]!Email_TaskV2[[#This Row],[Status]]="ON PROGRESS",[1]!Email_TaskV2[[#This Row],[Type]]="RFI"),"YES","")</f>
        <v>#REF!</v>
      </c>
      <c r="BA215" s="48" t="e">
        <f>IF([1]!Email_TaskV2[[#This Row],[Nomor Nodin RFS/RFI]]="","",DAY([1]!Email_TaskV2[[#This Row],[Tanggal nodin RFS/RFI]]))</f>
        <v>#REF!</v>
      </c>
      <c r="BB215" s="54" t="e">
        <f>IF([1]!Email_TaskV2[[#This Row],[Nomor Nodin RFS/RFI]]="","",TEXT([1]!Email_TaskV2[[#This Row],[Tanggal nodin RFS/RFI]],"MMM"))</f>
        <v>#REF!</v>
      </c>
      <c r="BC215" s="49" t="e">
        <f>IF([1]!Email_TaskV2[[#This Row],[Nodin BO]]="","No","Yes")</f>
        <v>#REF!</v>
      </c>
      <c r="BD215" s="50" t="e">
        <f>YEAR([1]!Email_TaskV2[[#This Row],[Tanggal nodin RFS/RFI]])</f>
        <v>#REF!</v>
      </c>
      <c r="BE215" s="56" t="e">
        <f>IF([1]!Email_TaskV2[[#This Row],[Month]]="",13,MONTH([1]!Email_TaskV2[[#This Row],[Tanggal nodin RFS/RFI]]))</f>
        <v>#REF!</v>
      </c>
    </row>
    <row r="216" spans="1:57" ht="15" customHeight="1" x14ac:dyDescent="0.3">
      <c r="A216" s="51">
        <v>215</v>
      </c>
      <c r="B216" s="32" t="s">
        <v>1420</v>
      </c>
      <c r="C216" s="34">
        <v>44979</v>
      </c>
      <c r="D216" s="86" t="s">
        <v>1421</v>
      </c>
      <c r="E216" s="32" t="s">
        <v>55</v>
      </c>
      <c r="F216" s="32" t="s">
        <v>78</v>
      </c>
      <c r="G216" s="35">
        <v>44980</v>
      </c>
      <c r="H216" s="35">
        <v>44981</v>
      </c>
      <c r="I216" s="32" t="s">
        <v>1422</v>
      </c>
      <c r="J216" s="35">
        <v>44981</v>
      </c>
      <c r="K216" s="37" t="s">
        <v>1423</v>
      </c>
      <c r="L216" s="39">
        <f>H216-C216</f>
        <v>2</v>
      </c>
      <c r="M216" s="39">
        <f>J216-G216</f>
        <v>1</v>
      </c>
      <c r="N216" s="40" t="s">
        <v>498</v>
      </c>
      <c r="O216" s="40" t="s">
        <v>135</v>
      </c>
      <c r="P216" s="40" t="e">
        <f>VLOOKUP([1]!Email_TaskV2[[#This Row],[PIC Dev]],[1]Organization!C:D,2,FALSE)</f>
        <v>#REF!</v>
      </c>
      <c r="Q216" s="40"/>
      <c r="R216" s="32">
        <v>278</v>
      </c>
      <c r="S216" s="32" t="s">
        <v>75</v>
      </c>
      <c r="T216" s="32" t="s">
        <v>700</v>
      </c>
      <c r="U216" s="32"/>
      <c r="V216" s="32"/>
      <c r="W216" s="32" t="s">
        <v>169</v>
      </c>
      <c r="X216" s="32"/>
      <c r="Y216" s="32"/>
      <c r="Z216" s="32" t="s">
        <v>58</v>
      </c>
      <c r="AA216" s="32" t="s">
        <v>59</v>
      </c>
      <c r="AB216" s="32" t="s">
        <v>119</v>
      </c>
      <c r="AC216" s="32" t="s">
        <v>71</v>
      </c>
      <c r="AD216" s="53" t="s">
        <v>128</v>
      </c>
      <c r="AE216" s="44"/>
      <c r="AF216" s="44"/>
      <c r="AG216" s="32"/>
      <c r="AH216" s="32"/>
      <c r="AI216" s="32" t="s">
        <v>110</v>
      </c>
      <c r="AJ216" s="46" t="str">
        <f t="shared" si="26"/>
        <v>(Prima Automation)</v>
      </c>
      <c r="AK216" s="46"/>
      <c r="AL216" s="46">
        <v>2</v>
      </c>
      <c r="AM216" s="46"/>
      <c r="AN216" s="46"/>
      <c r="AO216" s="46"/>
      <c r="AP216" s="46"/>
      <c r="AQ216" s="47" t="e">
        <f ca="1">IF(AND([1]!Email_TaskV2[[#This Row],[Status]]="ON PROGRESS"),TODAY()-[1]!Email_TaskV2[[#This Row],[Tanggal nodin RFS/RFI]],0)</f>
        <v>#REF!</v>
      </c>
      <c r="AR216" s="47" t="e">
        <f ca="1">IF(AND([1]!Email_TaskV2[[#This Row],[Status]]="ON PROGRESS"),IF(TODAY()-[1]!Email_TaskV2[[#This Row],[Start FUT]]&gt;100,"Testing not started yet",TODAY()-[1]!Email_TaskV2[[#This Row],[Start FUT]]),0)</f>
        <v>#REF!</v>
      </c>
      <c r="AS216" s="47" t="e">
        <f>IF([1]!Email_TaskV2[[#This Row],[Aging_Start_Testing]]="Testing not started yet","Testing not started yet",[1]!Email_TaskV2[[#This Row],[Aging]]-[1]!Email_TaskV2[[#This Row],[Aging_Start_Testing]])</f>
        <v>#REF!</v>
      </c>
      <c r="AT216" s="47" t="e">
        <f ca="1">IF(AND([1]!Email_TaskV2[[#This Row],[Status]]="ON PROGRESS",[1]!Email_TaskV2[[#This Row],[Type]]="RFI"),TODAY()-[1]!Email_TaskV2[[#This Row],[Tanggal nodin RFS/RFI]],0)</f>
        <v>#REF!</v>
      </c>
      <c r="AU216" s="47" t="e">
        <f>IF([1]!Email_TaskV2[[#This Row],[Aging]]&gt;7,"Warning","")</f>
        <v>#REF!</v>
      </c>
      <c r="AV216" s="48"/>
      <c r="AW216" s="48"/>
      <c r="AX216" s="48"/>
      <c r="AY216" s="48" t="e">
        <f>IF(AND([1]!Email_TaskV2[[#This Row],[Status]]="ON PROGRESS",[1]!Email_TaskV2[[#This Row],[Type]]="RFS"),"YES","")</f>
        <v>#REF!</v>
      </c>
      <c r="AZ216" s="16" t="e">
        <f>IF(AND([1]!Email_TaskV2[[#This Row],[Status]]="ON PROGRESS",[1]!Email_TaskV2[[#This Row],[Type]]="RFI"),"YES","")</f>
        <v>#REF!</v>
      </c>
      <c r="BA216" s="48" t="e">
        <f>IF([1]!Email_TaskV2[[#This Row],[Nomor Nodin RFS/RFI]]="","",DAY([1]!Email_TaskV2[[#This Row],[Tanggal nodin RFS/RFI]]))</f>
        <v>#REF!</v>
      </c>
      <c r="BB216" s="54" t="e">
        <f>IF([1]!Email_TaskV2[[#This Row],[Nomor Nodin RFS/RFI]]="","",TEXT([1]!Email_TaskV2[[#This Row],[Tanggal nodin RFS/RFI]],"MMM"))</f>
        <v>#REF!</v>
      </c>
      <c r="BC216" s="49" t="e">
        <f>IF([1]!Email_TaskV2[[#This Row],[Nodin BO]]="","No","Yes")</f>
        <v>#REF!</v>
      </c>
      <c r="BD216" s="50" t="e">
        <f>YEAR([1]!Email_TaskV2[[#This Row],[Tanggal nodin RFS/RFI]])</f>
        <v>#REF!</v>
      </c>
      <c r="BE216" s="56" t="e">
        <f>IF([1]!Email_TaskV2[[#This Row],[Month]]="",13,MONTH([1]!Email_TaskV2[[#This Row],[Tanggal nodin RFS/RFI]]))</f>
        <v>#REF!</v>
      </c>
    </row>
    <row r="217" spans="1:57" ht="15" customHeight="1" x14ac:dyDescent="0.3">
      <c r="A217" s="51">
        <v>216</v>
      </c>
      <c r="B217" s="32" t="s">
        <v>1424</v>
      </c>
      <c r="C217" s="34">
        <v>44979</v>
      </c>
      <c r="D217" s="88" t="s">
        <v>1425</v>
      </c>
      <c r="E217" s="32" t="s">
        <v>55</v>
      </c>
      <c r="F217" s="69" t="s">
        <v>122</v>
      </c>
      <c r="G217" s="35">
        <v>44985</v>
      </c>
      <c r="H217" s="35">
        <v>44993</v>
      </c>
      <c r="I217" s="32" t="s">
        <v>1631</v>
      </c>
      <c r="J217" s="35">
        <v>44996</v>
      </c>
      <c r="K217" s="37" t="s">
        <v>1632</v>
      </c>
      <c r="L217" s="39">
        <f>H217-C217</f>
        <v>14</v>
      </c>
      <c r="M217" s="39">
        <f>J217-G217</f>
        <v>11</v>
      </c>
      <c r="N217" s="40" t="s">
        <v>133</v>
      </c>
      <c r="O217" s="40" t="s">
        <v>134</v>
      </c>
      <c r="P217" s="40" t="e">
        <f>VLOOKUP([1]!Email_TaskV2[[#This Row],[PIC Dev]],[1]Organization!C:D,2,FALSE)</f>
        <v>#REF!</v>
      </c>
      <c r="Q217" s="52" t="s">
        <v>1633</v>
      </c>
      <c r="R217" s="32">
        <v>72</v>
      </c>
      <c r="S217" s="32" t="s">
        <v>75</v>
      </c>
      <c r="T217" s="32" t="s">
        <v>1426</v>
      </c>
      <c r="U217" s="37" t="s">
        <v>1427</v>
      </c>
      <c r="V217" s="41">
        <v>44977</v>
      </c>
      <c r="W217" s="32" t="s">
        <v>120</v>
      </c>
      <c r="X217" s="32" t="s">
        <v>619</v>
      </c>
      <c r="Y217" s="32" t="s">
        <v>620</v>
      </c>
      <c r="Z217" s="32" t="s">
        <v>58</v>
      </c>
      <c r="AA217" s="32" t="s">
        <v>59</v>
      </c>
      <c r="AB217" s="32" t="s">
        <v>120</v>
      </c>
      <c r="AC217" s="32" t="s">
        <v>71</v>
      </c>
      <c r="AD217" s="53" t="s">
        <v>150</v>
      </c>
      <c r="AE217" s="44"/>
      <c r="AF217" s="44"/>
      <c r="AG217" s="32"/>
      <c r="AH217" s="32"/>
      <c r="AI217" s="32" t="s">
        <v>62</v>
      </c>
      <c r="AJ217" s="46" t="str">
        <f t="shared" si="26"/>
        <v>(FUT Simulator)</v>
      </c>
      <c r="AK217" s="46"/>
      <c r="AL217" s="46"/>
      <c r="AM217" s="46">
        <v>3</v>
      </c>
      <c r="AN217" s="46"/>
      <c r="AO217" s="46"/>
      <c r="AP217" s="46"/>
      <c r="AQ217" s="47" t="e">
        <f ca="1">IF(AND([1]!Email_TaskV2[[#This Row],[Status]]="ON PROGRESS"),TODAY()-[1]!Email_TaskV2[[#This Row],[Tanggal nodin RFS/RFI]],0)</f>
        <v>#REF!</v>
      </c>
      <c r="AR217" s="47" t="e">
        <f ca="1">IF(AND([1]!Email_TaskV2[[#This Row],[Status]]="ON PROGRESS"),IF(TODAY()-[1]!Email_TaskV2[[#This Row],[Start FUT]]&gt;100,"Testing not started yet",TODAY()-[1]!Email_TaskV2[[#This Row],[Start FUT]]),0)</f>
        <v>#REF!</v>
      </c>
      <c r="AS217" s="47" t="e">
        <f>IF([1]!Email_TaskV2[[#This Row],[Aging_Start_Testing]]="Testing not started yet","Testing not started yet",[1]!Email_TaskV2[[#This Row],[Aging]]-[1]!Email_TaskV2[[#This Row],[Aging_Start_Testing]])</f>
        <v>#REF!</v>
      </c>
      <c r="AT217" s="47" t="e">
        <f ca="1">IF(AND([1]!Email_TaskV2[[#This Row],[Status]]="ON PROGRESS",[1]!Email_TaskV2[[#This Row],[Type]]="RFI"),TODAY()-[1]!Email_TaskV2[[#This Row],[Tanggal nodin RFS/RFI]],0)</f>
        <v>#REF!</v>
      </c>
      <c r="AU217" s="47" t="e">
        <f>IF([1]!Email_TaskV2[[#This Row],[Aging]]&gt;7,"Warning","")</f>
        <v>#REF!</v>
      </c>
      <c r="AV217" s="48"/>
      <c r="AW217" s="48"/>
      <c r="AX217" s="48"/>
      <c r="AY217" s="48" t="e">
        <f>IF(AND([1]!Email_TaskV2[[#This Row],[Status]]="ON PROGRESS",[1]!Email_TaskV2[[#This Row],[Type]]="RFS"),"YES","")</f>
        <v>#REF!</v>
      </c>
      <c r="AZ217" s="16" t="e">
        <f>IF(AND([1]!Email_TaskV2[[#This Row],[Status]]="ON PROGRESS",[1]!Email_TaskV2[[#This Row],[Type]]="RFI"),"YES","")</f>
        <v>#REF!</v>
      </c>
      <c r="BA217" s="48" t="e">
        <f>IF([1]!Email_TaskV2[[#This Row],[Nomor Nodin RFS/RFI]]="","",DAY([1]!Email_TaskV2[[#This Row],[Tanggal nodin RFS/RFI]]))</f>
        <v>#REF!</v>
      </c>
      <c r="BB217" s="54" t="e">
        <f>IF([1]!Email_TaskV2[[#This Row],[Nomor Nodin RFS/RFI]]="","",TEXT([1]!Email_TaskV2[[#This Row],[Tanggal nodin RFS/RFI]],"MMM"))</f>
        <v>#REF!</v>
      </c>
      <c r="BC217" s="49" t="e">
        <f>IF([1]!Email_TaskV2[[#This Row],[Nodin BO]]="","No","Yes")</f>
        <v>#REF!</v>
      </c>
      <c r="BD217" s="50" t="e">
        <f>YEAR([1]!Email_TaskV2[[#This Row],[Tanggal nodin RFS/RFI]])</f>
        <v>#REF!</v>
      </c>
      <c r="BE217" s="56" t="e">
        <f>IF([1]!Email_TaskV2[[#This Row],[Month]]="",13,MONTH([1]!Email_TaskV2[[#This Row],[Tanggal nodin RFS/RFI]]))</f>
        <v>#REF!</v>
      </c>
    </row>
    <row r="218" spans="1:57" ht="15" customHeight="1" x14ac:dyDescent="0.3">
      <c r="A218" s="51">
        <v>217</v>
      </c>
      <c r="B218" s="32" t="s">
        <v>1428</v>
      </c>
      <c r="C218" s="34">
        <v>44979</v>
      </c>
      <c r="D218" s="86" t="s">
        <v>1429</v>
      </c>
      <c r="E218" s="32" t="s">
        <v>55</v>
      </c>
      <c r="F218" s="32" t="s">
        <v>78</v>
      </c>
      <c r="G218" s="35">
        <v>44985</v>
      </c>
      <c r="H218" s="35">
        <v>44985</v>
      </c>
      <c r="I218" s="32" t="s">
        <v>1430</v>
      </c>
      <c r="J218" s="35">
        <v>44986</v>
      </c>
      <c r="K218" s="37" t="s">
        <v>1431</v>
      </c>
      <c r="L218" s="39">
        <f>H218-C218</f>
        <v>6</v>
      </c>
      <c r="M218" s="39">
        <f>J218-G218</f>
        <v>1</v>
      </c>
      <c r="N218" s="40" t="s">
        <v>87</v>
      </c>
      <c r="O218" s="40" t="s">
        <v>88</v>
      </c>
      <c r="P218" s="40" t="e">
        <f>VLOOKUP([1]!Email_TaskV2[[#This Row],[PIC Dev]],[1]Organization!C:D,2,FALSE)</f>
        <v>#REF!</v>
      </c>
      <c r="Q218" s="40"/>
      <c r="R218" s="32">
        <v>22</v>
      </c>
      <c r="S218" s="32" t="s">
        <v>57</v>
      </c>
      <c r="T218" s="32" t="s">
        <v>1432</v>
      </c>
      <c r="U218" s="32" t="s">
        <v>1433</v>
      </c>
      <c r="V218" s="41">
        <v>44977</v>
      </c>
      <c r="W218" s="32" t="s">
        <v>190</v>
      </c>
      <c r="X218" s="32" t="s">
        <v>1434</v>
      </c>
      <c r="Y218" s="32" t="s">
        <v>1435</v>
      </c>
      <c r="Z218" s="32" t="s">
        <v>58</v>
      </c>
      <c r="AA218" s="32" t="s">
        <v>59</v>
      </c>
      <c r="AB218" s="32" t="s">
        <v>60</v>
      </c>
      <c r="AC218" s="32" t="s">
        <v>61</v>
      </c>
      <c r="AD218" s="53" t="s">
        <v>141</v>
      </c>
      <c r="AE218" s="44"/>
      <c r="AF218" s="44"/>
      <c r="AG218" s="32"/>
      <c r="AH218" s="32"/>
      <c r="AI218" s="32" t="s">
        <v>64</v>
      </c>
      <c r="AJ218" s="46" t="str">
        <f t="shared" si="26"/>
        <v/>
      </c>
      <c r="AK218" s="46"/>
      <c r="AL218" s="46"/>
      <c r="AM218" s="46"/>
      <c r="AN218" s="46"/>
      <c r="AO218" s="46"/>
      <c r="AP218" s="46"/>
      <c r="AQ218" s="47" t="e">
        <f ca="1">IF(AND([1]!Email_TaskV2[[#This Row],[Status]]="ON PROGRESS"),TODAY()-[1]!Email_TaskV2[[#This Row],[Tanggal nodin RFS/RFI]],0)</f>
        <v>#REF!</v>
      </c>
      <c r="AR218" s="47" t="e">
        <f ca="1">IF(AND([1]!Email_TaskV2[[#This Row],[Status]]="ON PROGRESS"),IF(TODAY()-[1]!Email_TaskV2[[#This Row],[Start FUT]]&gt;100,"Testing not started yet",TODAY()-[1]!Email_TaskV2[[#This Row],[Start FUT]]),0)</f>
        <v>#REF!</v>
      </c>
      <c r="AS218" s="47" t="e">
        <f>IF([1]!Email_TaskV2[[#This Row],[Aging_Start_Testing]]="Testing not started yet","Testing not started yet",[1]!Email_TaskV2[[#This Row],[Aging]]-[1]!Email_TaskV2[[#This Row],[Aging_Start_Testing]])</f>
        <v>#REF!</v>
      </c>
      <c r="AT218" s="47" t="e">
        <f ca="1">IF(AND([1]!Email_TaskV2[[#This Row],[Status]]="ON PROGRESS",[1]!Email_TaskV2[[#This Row],[Type]]="RFI"),TODAY()-[1]!Email_TaskV2[[#This Row],[Tanggal nodin RFS/RFI]],0)</f>
        <v>#REF!</v>
      </c>
      <c r="AU218" s="47" t="e">
        <f>IF([1]!Email_TaskV2[[#This Row],[Aging]]&gt;7,"Warning","")</f>
        <v>#REF!</v>
      </c>
      <c r="AV218" s="48"/>
      <c r="AW218" s="48"/>
      <c r="AX218" s="48"/>
      <c r="AY218" s="48" t="e">
        <f>IF(AND([1]!Email_TaskV2[[#This Row],[Status]]="ON PROGRESS",[1]!Email_TaskV2[[#This Row],[Type]]="RFS"),"YES","")</f>
        <v>#REF!</v>
      </c>
      <c r="AZ218" s="16" t="e">
        <f>IF(AND([1]!Email_TaskV2[[#This Row],[Status]]="ON PROGRESS",[1]!Email_TaskV2[[#This Row],[Type]]="RFI"),"YES","")</f>
        <v>#REF!</v>
      </c>
      <c r="BA218" s="48" t="e">
        <f>IF([1]!Email_TaskV2[[#This Row],[Nomor Nodin RFS/RFI]]="","",DAY([1]!Email_TaskV2[[#This Row],[Tanggal nodin RFS/RFI]]))</f>
        <v>#REF!</v>
      </c>
      <c r="BB218" s="54" t="e">
        <f>IF([1]!Email_TaskV2[[#This Row],[Nomor Nodin RFS/RFI]]="","",TEXT([1]!Email_TaskV2[[#This Row],[Tanggal nodin RFS/RFI]],"MMM"))</f>
        <v>#REF!</v>
      </c>
      <c r="BC218" s="49" t="e">
        <f>IF([1]!Email_TaskV2[[#This Row],[Nodin BO]]="","No","Yes")</f>
        <v>#REF!</v>
      </c>
      <c r="BD218" s="50" t="e">
        <f>YEAR([1]!Email_TaskV2[[#This Row],[Tanggal nodin RFS/RFI]])</f>
        <v>#REF!</v>
      </c>
      <c r="BE218" s="56" t="e">
        <f>IF([1]!Email_TaskV2[[#This Row],[Month]]="",13,MONTH([1]!Email_TaskV2[[#This Row],[Tanggal nodin RFS/RFI]]))</f>
        <v>#REF!</v>
      </c>
    </row>
    <row r="219" spans="1:57" ht="15" customHeight="1" x14ac:dyDescent="0.3">
      <c r="A219" s="51">
        <v>218</v>
      </c>
      <c r="B219" s="32" t="s">
        <v>1436</v>
      </c>
      <c r="C219" s="34">
        <v>44979</v>
      </c>
      <c r="D219" s="86" t="s">
        <v>1437</v>
      </c>
      <c r="E219" s="32" t="s">
        <v>55</v>
      </c>
      <c r="F219" s="32" t="s">
        <v>78</v>
      </c>
      <c r="G219" s="35">
        <v>44985</v>
      </c>
      <c r="H219" s="35">
        <v>44985</v>
      </c>
      <c r="I219" s="32" t="s">
        <v>1438</v>
      </c>
      <c r="J219" s="35">
        <v>44986</v>
      </c>
      <c r="K219" s="37" t="s">
        <v>1439</v>
      </c>
      <c r="L219" s="39">
        <f>H219-C219</f>
        <v>6</v>
      </c>
      <c r="M219" s="39">
        <f>J219-G219</f>
        <v>1</v>
      </c>
      <c r="N219" s="40" t="s">
        <v>87</v>
      </c>
      <c r="O219" s="40" t="s">
        <v>88</v>
      </c>
      <c r="P219" s="40" t="e">
        <f>VLOOKUP([1]!Email_TaskV2[[#This Row],[PIC Dev]],[1]Organization!C:D,2,FALSE)</f>
        <v>#REF!</v>
      </c>
      <c r="Q219" s="40"/>
      <c r="R219" s="32">
        <v>24</v>
      </c>
      <c r="S219" s="32" t="s">
        <v>75</v>
      </c>
      <c r="T219" s="32" t="s">
        <v>1418</v>
      </c>
      <c r="U219" s="37" t="s">
        <v>1419</v>
      </c>
      <c r="V219" s="41">
        <v>44978</v>
      </c>
      <c r="W219" s="32" t="s">
        <v>190</v>
      </c>
      <c r="X219" s="32" t="s">
        <v>159</v>
      </c>
      <c r="Y219" s="32" t="s">
        <v>154</v>
      </c>
      <c r="Z219" s="32" t="s">
        <v>58</v>
      </c>
      <c r="AA219" s="32" t="s">
        <v>59</v>
      </c>
      <c r="AB219" s="32" t="s">
        <v>118</v>
      </c>
      <c r="AC219" s="32" t="s">
        <v>61</v>
      </c>
      <c r="AD219" s="53" t="s">
        <v>89</v>
      </c>
      <c r="AE219" s="44"/>
      <c r="AF219" s="44"/>
      <c r="AG219" s="32"/>
      <c r="AH219" s="32"/>
      <c r="AI219" s="32" t="s">
        <v>64</v>
      </c>
      <c r="AJ219" s="46" t="str">
        <f t="shared" si="26"/>
        <v/>
      </c>
      <c r="AK219" s="46"/>
      <c r="AL219" s="46"/>
      <c r="AM219" s="46"/>
      <c r="AN219" s="46"/>
      <c r="AO219" s="46"/>
      <c r="AP219" s="46"/>
      <c r="AQ219" s="47" t="e">
        <f ca="1">IF(AND([1]!Email_TaskV2[[#This Row],[Status]]="ON PROGRESS"),TODAY()-[1]!Email_TaskV2[[#This Row],[Tanggal nodin RFS/RFI]],0)</f>
        <v>#REF!</v>
      </c>
      <c r="AR219" s="47" t="e">
        <f ca="1">IF(AND([1]!Email_TaskV2[[#This Row],[Status]]="ON PROGRESS"),IF(TODAY()-[1]!Email_TaskV2[[#This Row],[Start FUT]]&gt;100,"Testing not started yet",TODAY()-[1]!Email_TaskV2[[#This Row],[Start FUT]]),0)</f>
        <v>#REF!</v>
      </c>
      <c r="AS219" s="47" t="e">
        <f>IF([1]!Email_TaskV2[[#This Row],[Aging_Start_Testing]]="Testing not started yet","Testing not started yet",[1]!Email_TaskV2[[#This Row],[Aging]]-[1]!Email_TaskV2[[#This Row],[Aging_Start_Testing]])</f>
        <v>#REF!</v>
      </c>
      <c r="AT219" s="47" t="e">
        <f ca="1">IF(AND([1]!Email_TaskV2[[#This Row],[Status]]="ON PROGRESS",[1]!Email_TaskV2[[#This Row],[Type]]="RFI"),TODAY()-[1]!Email_TaskV2[[#This Row],[Tanggal nodin RFS/RFI]],0)</f>
        <v>#REF!</v>
      </c>
      <c r="AU219" s="47" t="e">
        <f>IF([1]!Email_TaskV2[[#This Row],[Aging]]&gt;7,"Warning","")</f>
        <v>#REF!</v>
      </c>
      <c r="AV219" s="48"/>
      <c r="AW219" s="48"/>
      <c r="AX219" s="48"/>
      <c r="AY219" s="48" t="e">
        <f>IF(AND([1]!Email_TaskV2[[#This Row],[Status]]="ON PROGRESS",[1]!Email_TaskV2[[#This Row],[Type]]="RFS"),"YES","")</f>
        <v>#REF!</v>
      </c>
      <c r="AZ219" s="127" t="e">
        <f>IF(AND([1]!Email_TaskV2[[#This Row],[Status]]="ON PROGRESS",[1]!Email_TaskV2[[#This Row],[Type]]="RFI"),"YES","")</f>
        <v>#REF!</v>
      </c>
      <c r="BA219" s="48" t="e">
        <f>IF([1]!Email_TaskV2[[#This Row],[Nomor Nodin RFS/RFI]]="","",DAY([1]!Email_TaskV2[[#This Row],[Tanggal nodin RFS/RFI]]))</f>
        <v>#REF!</v>
      </c>
      <c r="BB219" s="54" t="e">
        <f>IF([1]!Email_TaskV2[[#This Row],[Nomor Nodin RFS/RFI]]="","",TEXT([1]!Email_TaskV2[[#This Row],[Tanggal nodin RFS/RFI]],"MMM"))</f>
        <v>#REF!</v>
      </c>
      <c r="BC219" s="49" t="e">
        <f>IF([1]!Email_TaskV2[[#This Row],[Nodin BO]]="","No","Yes")</f>
        <v>#REF!</v>
      </c>
      <c r="BD219" s="50" t="e">
        <f>YEAR([1]!Email_TaskV2[[#This Row],[Tanggal nodin RFS/RFI]])</f>
        <v>#REF!</v>
      </c>
      <c r="BE219" s="56" t="e">
        <f>IF([1]!Email_TaskV2[[#This Row],[Month]]="",13,MONTH([1]!Email_TaskV2[[#This Row],[Tanggal nodin RFS/RFI]]))</f>
        <v>#REF!</v>
      </c>
    </row>
    <row r="220" spans="1:57" ht="15" customHeight="1" x14ac:dyDescent="0.3">
      <c r="A220" s="51">
        <v>219</v>
      </c>
      <c r="B220" s="32" t="s">
        <v>1440</v>
      </c>
      <c r="C220" s="34">
        <v>44980</v>
      </c>
      <c r="D220" s="86" t="s">
        <v>1441</v>
      </c>
      <c r="E220" s="32" t="s">
        <v>55</v>
      </c>
      <c r="F220" s="63" t="s">
        <v>90</v>
      </c>
      <c r="G220" s="35">
        <v>44984</v>
      </c>
      <c r="H220" s="35">
        <v>45002</v>
      </c>
      <c r="I220" s="32" t="s">
        <v>1916</v>
      </c>
      <c r="J220" s="35">
        <v>45002</v>
      </c>
      <c r="K220" s="37" t="s">
        <v>1917</v>
      </c>
      <c r="L220" s="39">
        <f>H220-C220</f>
        <v>22</v>
      </c>
      <c r="M220" s="39">
        <f>J220-G220</f>
        <v>18</v>
      </c>
      <c r="N220" s="53" t="s">
        <v>1407</v>
      </c>
      <c r="O220" s="40" t="s">
        <v>137</v>
      </c>
      <c r="P220" s="40" t="e">
        <f>VLOOKUP([1]!Email_TaskV2[[#This Row],[PIC Dev]],[1]Organization!C:D,2,FALSE)</f>
        <v>#REF!</v>
      </c>
      <c r="Q220" s="52" t="s">
        <v>1918</v>
      </c>
      <c r="R220" s="32">
        <v>128</v>
      </c>
      <c r="S220" s="32" t="s">
        <v>57</v>
      </c>
      <c r="T220" s="32" t="s">
        <v>1442</v>
      </c>
      <c r="U220" s="37" t="s">
        <v>1443</v>
      </c>
      <c r="V220" s="41">
        <v>44965</v>
      </c>
      <c r="W220" s="32" t="s">
        <v>166</v>
      </c>
      <c r="X220" s="32" t="s">
        <v>182</v>
      </c>
      <c r="Y220" s="32" t="s">
        <v>183</v>
      </c>
      <c r="Z220" s="32" t="s">
        <v>58</v>
      </c>
      <c r="AA220" s="32" t="s">
        <v>59</v>
      </c>
      <c r="AB220" s="32" t="s">
        <v>70</v>
      </c>
      <c r="AC220" s="32" t="s">
        <v>71</v>
      </c>
      <c r="AD220" s="53" t="s">
        <v>85</v>
      </c>
      <c r="AE220" s="44" t="s">
        <v>72</v>
      </c>
      <c r="AF220" s="44"/>
      <c r="AG220" s="32"/>
      <c r="AH220" s="32"/>
      <c r="AI220" s="32" t="s">
        <v>62</v>
      </c>
      <c r="AJ220" s="46" t="str">
        <f t="shared" si="26"/>
        <v>(FUT Simulator)</v>
      </c>
      <c r="AK220" s="46"/>
      <c r="AL220" s="46"/>
      <c r="AM220" s="46">
        <v>3</v>
      </c>
      <c r="AN220" s="46"/>
      <c r="AO220" s="46"/>
      <c r="AP220" s="46"/>
      <c r="AQ220" s="47" t="e">
        <f ca="1">IF(AND([1]!Email_TaskV2[[#This Row],[Status]]="ON PROGRESS"),TODAY()-[1]!Email_TaskV2[[#This Row],[Tanggal nodin RFS/RFI]],0)</f>
        <v>#REF!</v>
      </c>
      <c r="AR220" s="47" t="e">
        <f ca="1">IF(AND([1]!Email_TaskV2[[#This Row],[Status]]="ON PROGRESS"),IF(TODAY()-[1]!Email_TaskV2[[#This Row],[Start FUT]]&gt;100,"Testing not started yet",TODAY()-[1]!Email_TaskV2[[#This Row],[Start FUT]]),0)</f>
        <v>#REF!</v>
      </c>
      <c r="AS220" s="47" t="e">
        <f>IF([1]!Email_TaskV2[[#This Row],[Aging_Start_Testing]]="Testing not started yet","Testing not started yet",[1]!Email_TaskV2[[#This Row],[Aging]]-[1]!Email_TaskV2[[#This Row],[Aging_Start_Testing]])</f>
        <v>#REF!</v>
      </c>
      <c r="AT220" s="47" t="e">
        <f ca="1">IF(AND([1]!Email_TaskV2[[#This Row],[Status]]="ON PROGRESS",[1]!Email_TaskV2[[#This Row],[Type]]="RFI"),TODAY()-[1]!Email_TaskV2[[#This Row],[Tanggal nodin RFS/RFI]],0)</f>
        <v>#REF!</v>
      </c>
      <c r="AU220" s="47" t="e">
        <f>IF([1]!Email_TaskV2[[#This Row],[Aging]]&gt;7,"Warning","")</f>
        <v>#REF!</v>
      </c>
      <c r="AV220" s="48"/>
      <c r="AW220" s="48"/>
      <c r="AX220" s="48"/>
      <c r="AY220" s="48" t="e">
        <f>IF(AND([1]!Email_TaskV2[[#This Row],[Status]]="ON PROGRESS",[1]!Email_TaskV2[[#This Row],[Type]]="RFS"),"YES","")</f>
        <v>#REF!</v>
      </c>
      <c r="AZ220" s="16" t="e">
        <f>IF(AND([1]!Email_TaskV2[[#This Row],[Status]]="ON PROGRESS",[1]!Email_TaskV2[[#This Row],[Type]]="RFI"),"YES","")</f>
        <v>#REF!</v>
      </c>
      <c r="BA220" s="48" t="e">
        <f>IF([1]!Email_TaskV2[[#This Row],[Nomor Nodin RFS/RFI]]="","",DAY([1]!Email_TaskV2[[#This Row],[Tanggal nodin RFS/RFI]]))</f>
        <v>#REF!</v>
      </c>
      <c r="BB220" s="54" t="e">
        <f>IF([1]!Email_TaskV2[[#This Row],[Nomor Nodin RFS/RFI]]="","",TEXT([1]!Email_TaskV2[[#This Row],[Tanggal nodin RFS/RFI]],"MMM"))</f>
        <v>#REF!</v>
      </c>
      <c r="BC220" s="49" t="e">
        <f>IF([1]!Email_TaskV2[[#This Row],[Nodin BO]]="","No","Yes")</f>
        <v>#REF!</v>
      </c>
      <c r="BD220" s="50" t="e">
        <f>YEAR([1]!Email_TaskV2[[#This Row],[Tanggal nodin RFS/RFI]])</f>
        <v>#REF!</v>
      </c>
      <c r="BE220" s="56" t="e">
        <f>IF([1]!Email_TaskV2[[#This Row],[Month]]="",13,MONTH([1]!Email_TaskV2[[#This Row],[Tanggal nodin RFS/RFI]]))</f>
        <v>#REF!</v>
      </c>
    </row>
    <row r="221" spans="1:57" ht="15" customHeight="1" x14ac:dyDescent="0.3">
      <c r="A221" s="51">
        <v>220</v>
      </c>
      <c r="B221" s="32" t="s">
        <v>1444</v>
      </c>
      <c r="C221" s="34">
        <v>44979</v>
      </c>
      <c r="D221" s="86" t="s">
        <v>1445</v>
      </c>
      <c r="E221" s="61" t="s">
        <v>79</v>
      </c>
      <c r="F221" s="61" t="s">
        <v>80</v>
      </c>
      <c r="G221" s="35">
        <v>44991</v>
      </c>
      <c r="H221" s="35">
        <v>44999</v>
      </c>
      <c r="I221" s="32"/>
      <c r="J221" s="35"/>
      <c r="K221" s="32"/>
      <c r="L221" s="44"/>
      <c r="M221" s="40"/>
      <c r="N221" s="40" t="s">
        <v>68</v>
      </c>
      <c r="O221" s="40" t="s">
        <v>69</v>
      </c>
      <c r="P221" s="40" t="e">
        <f>VLOOKUP([1]!Email_TaskV2[[#This Row],[PIC Dev]],[1]Organization!C:D,2,FALSE)</f>
        <v>#REF!</v>
      </c>
      <c r="Q221" s="52" t="s">
        <v>1634</v>
      </c>
      <c r="R221" s="32"/>
      <c r="S221" s="32" t="s">
        <v>57</v>
      </c>
      <c r="T221" s="32" t="s">
        <v>1446</v>
      </c>
      <c r="U221" s="37" t="s">
        <v>1447</v>
      </c>
      <c r="V221" s="41">
        <v>44846</v>
      </c>
      <c r="W221" s="32" t="s">
        <v>139</v>
      </c>
      <c r="X221" s="32" t="s">
        <v>162</v>
      </c>
      <c r="Y221" s="32" t="s">
        <v>158</v>
      </c>
      <c r="Z221" s="32" t="s">
        <v>58</v>
      </c>
      <c r="AA221" s="32" t="s">
        <v>59</v>
      </c>
      <c r="AB221" s="32" t="s">
        <v>105</v>
      </c>
      <c r="AC221" s="32" t="s">
        <v>71</v>
      </c>
      <c r="AD221" s="53" t="s">
        <v>1604</v>
      </c>
      <c r="AE221" s="44" t="s">
        <v>129</v>
      </c>
      <c r="AF221" s="44" t="s">
        <v>1095</v>
      </c>
      <c r="AG221" s="32"/>
      <c r="AH221" s="32"/>
      <c r="AI221" s="61" t="s">
        <v>64</v>
      </c>
      <c r="AJ221" s="126" t="str">
        <f t="shared" si="26"/>
        <v/>
      </c>
      <c r="AK221" s="46"/>
      <c r="AL221" s="46"/>
      <c r="AM221" s="46"/>
      <c r="AN221" s="46"/>
      <c r="AO221" s="46"/>
      <c r="AP221" s="46"/>
      <c r="AQ221" s="47" t="e">
        <f ca="1">IF(AND([1]!Email_TaskV2[[#This Row],[Status]]="ON PROGRESS"),TODAY()-[1]!Email_TaskV2[[#This Row],[Tanggal nodin RFS/RFI]],0)</f>
        <v>#REF!</v>
      </c>
      <c r="AR221" s="47" t="e">
        <f ca="1">IF(AND([1]!Email_TaskV2[[#This Row],[Status]]="ON PROGRESS"),IF(TODAY()-[1]!Email_TaskV2[[#This Row],[Start FUT]]&gt;100,"Testing not started yet",TODAY()-[1]!Email_TaskV2[[#This Row],[Start FUT]]),0)</f>
        <v>#REF!</v>
      </c>
      <c r="AS221" s="47" t="e">
        <f>IF([1]!Email_TaskV2[[#This Row],[Aging_Start_Testing]]="Testing not started yet","Testing not started yet",[1]!Email_TaskV2[[#This Row],[Aging]]-[1]!Email_TaskV2[[#This Row],[Aging_Start_Testing]])</f>
        <v>#REF!</v>
      </c>
      <c r="AT221" s="47" t="e">
        <f ca="1">IF(AND([1]!Email_TaskV2[[#This Row],[Status]]="ON PROGRESS",[1]!Email_TaskV2[[#This Row],[Type]]="RFI"),TODAY()-[1]!Email_TaskV2[[#This Row],[Tanggal nodin RFS/RFI]],0)</f>
        <v>#REF!</v>
      </c>
      <c r="AU221" s="47" t="e">
        <f>IF([1]!Email_TaskV2[[#This Row],[Aging]]&gt;7,"Warning","")</f>
        <v>#REF!</v>
      </c>
      <c r="AV221" s="48"/>
      <c r="AW221" s="48"/>
      <c r="AX221" s="48"/>
      <c r="AY221" s="48" t="e">
        <f>IF(AND([1]!Email_TaskV2[[#This Row],[Status]]="ON PROGRESS",[1]!Email_TaskV2[[#This Row],[Type]]="RFS"),"YES","")</f>
        <v>#REF!</v>
      </c>
      <c r="AZ221" s="127" t="e">
        <f>IF(AND([1]!Email_TaskV2[[#This Row],[Status]]="ON PROGRESS",[1]!Email_TaskV2[[#This Row],[Type]]="RFI"),"YES","")</f>
        <v>#REF!</v>
      </c>
      <c r="BA221" s="48" t="e">
        <f>IF([1]!Email_TaskV2[[#This Row],[Nomor Nodin RFS/RFI]]="","",DAY([1]!Email_TaskV2[[#This Row],[Tanggal nodin RFS/RFI]]))</f>
        <v>#REF!</v>
      </c>
      <c r="BB221" s="54" t="e">
        <f>IF([1]!Email_TaskV2[[#This Row],[Nomor Nodin RFS/RFI]]="","",TEXT([1]!Email_TaskV2[[#This Row],[Tanggal nodin RFS/RFI]],"MMM"))</f>
        <v>#REF!</v>
      </c>
      <c r="BC221" s="49" t="e">
        <f>IF([1]!Email_TaskV2[[#This Row],[Nodin BO]]="","No","Yes")</f>
        <v>#REF!</v>
      </c>
      <c r="BD221" s="50" t="e">
        <f>YEAR([1]!Email_TaskV2[[#This Row],[Tanggal nodin RFS/RFI]])</f>
        <v>#REF!</v>
      </c>
      <c r="BE221" s="56" t="e">
        <f>IF([1]!Email_TaskV2[[#This Row],[Month]]="",13,MONTH([1]!Email_TaskV2[[#This Row],[Tanggal nodin RFS/RFI]]))</f>
        <v>#REF!</v>
      </c>
    </row>
    <row r="222" spans="1:57" ht="15" customHeight="1" x14ac:dyDescent="0.3">
      <c r="A222" s="51">
        <v>221</v>
      </c>
      <c r="B222" s="32" t="s">
        <v>1448</v>
      </c>
      <c r="C222" s="34">
        <v>44979</v>
      </c>
      <c r="D222" s="86" t="s">
        <v>1449</v>
      </c>
      <c r="E222" s="61" t="s">
        <v>55</v>
      </c>
      <c r="F222" s="68" t="s">
        <v>80</v>
      </c>
      <c r="G222" s="35">
        <v>45000</v>
      </c>
      <c r="H222" s="35"/>
      <c r="I222" s="32" t="s">
        <v>2684</v>
      </c>
      <c r="J222" s="35">
        <v>45049</v>
      </c>
      <c r="K222" s="32"/>
      <c r="L222" s="44"/>
      <c r="M222" s="40"/>
      <c r="N222" s="40" t="s">
        <v>68</v>
      </c>
      <c r="O222" s="40" t="s">
        <v>69</v>
      </c>
      <c r="P222" s="40" t="e">
        <f>VLOOKUP([1]!Email_TaskV2[[#This Row],[PIC Dev]],[1]Organization!C:D,2,FALSE)</f>
        <v>#REF!</v>
      </c>
      <c r="Q222" s="52" t="s">
        <v>2496</v>
      </c>
      <c r="R222" s="32"/>
      <c r="S222" s="32" t="s">
        <v>57</v>
      </c>
      <c r="T222" s="32"/>
      <c r="U222" s="37"/>
      <c r="V222" s="41"/>
      <c r="W222" s="32"/>
      <c r="X222" s="32"/>
      <c r="Y222" s="32"/>
      <c r="Z222" s="32" t="s">
        <v>58</v>
      </c>
      <c r="AA222" s="32" t="s">
        <v>59</v>
      </c>
      <c r="AB222" s="32" t="s">
        <v>70</v>
      </c>
      <c r="AC222" s="32" t="s">
        <v>71</v>
      </c>
      <c r="AD222" s="53" t="s">
        <v>129</v>
      </c>
      <c r="AE222" s="44"/>
      <c r="AF222" s="44"/>
      <c r="AG222" s="32"/>
      <c r="AH222" s="32"/>
      <c r="AI222" s="32" t="s">
        <v>64</v>
      </c>
      <c r="AJ222" s="46" t="str">
        <f t="shared" si="26"/>
        <v/>
      </c>
      <c r="AK222" s="46"/>
      <c r="AL222" s="46"/>
      <c r="AM222" s="46"/>
      <c r="AN222" s="46"/>
      <c r="AO222" s="46"/>
      <c r="AP222" s="46"/>
      <c r="AQ222" s="47" t="e">
        <f ca="1">IF(AND([1]!Email_TaskV2[[#This Row],[Status]]="ON PROGRESS"),TODAY()-[1]!Email_TaskV2[[#This Row],[Tanggal nodin RFS/RFI]],0)</f>
        <v>#REF!</v>
      </c>
      <c r="AR222" s="47" t="e">
        <f ca="1">IF(AND([1]!Email_TaskV2[[#This Row],[Status]]="ON PROGRESS"),IF(TODAY()-[1]!Email_TaskV2[[#This Row],[Start FUT]]&gt;100,"Testing not started yet",TODAY()-[1]!Email_TaskV2[[#This Row],[Start FUT]]),0)</f>
        <v>#REF!</v>
      </c>
      <c r="AS222" s="47" t="e">
        <f>IF([1]!Email_TaskV2[[#This Row],[Aging_Start_Testing]]="Testing not started yet","Testing not started yet",[1]!Email_TaskV2[[#This Row],[Aging]]-[1]!Email_TaskV2[[#This Row],[Aging_Start_Testing]])</f>
        <v>#REF!</v>
      </c>
      <c r="AT222" s="47" t="e">
        <f ca="1">IF(AND([1]!Email_TaskV2[[#This Row],[Status]]="ON PROGRESS",[1]!Email_TaskV2[[#This Row],[Type]]="RFI"),TODAY()-[1]!Email_TaskV2[[#This Row],[Tanggal nodin RFS/RFI]],0)</f>
        <v>#REF!</v>
      </c>
      <c r="AU222" s="47" t="e">
        <f>IF([1]!Email_TaskV2[[#This Row],[Aging]]&gt;7,"Warning","")</f>
        <v>#REF!</v>
      </c>
      <c r="AV222" s="48"/>
      <c r="AW222" s="48"/>
      <c r="AX222" s="48"/>
      <c r="AY222" s="48" t="e">
        <f>IF(AND([1]!Email_TaskV2[[#This Row],[Status]]="ON PROGRESS",[1]!Email_TaskV2[[#This Row],[Type]]="RFS"),"YES","")</f>
        <v>#REF!</v>
      </c>
      <c r="AZ222" s="127" t="e">
        <f>IF(AND([1]!Email_TaskV2[[#This Row],[Status]]="ON PROGRESS",[1]!Email_TaskV2[[#This Row],[Type]]="RFI"),"YES","")</f>
        <v>#REF!</v>
      </c>
      <c r="BA222" s="48" t="e">
        <f>IF([1]!Email_TaskV2[[#This Row],[Nomor Nodin RFS/RFI]]="","",DAY([1]!Email_TaskV2[[#This Row],[Tanggal nodin RFS/RFI]]))</f>
        <v>#REF!</v>
      </c>
      <c r="BB222" s="54" t="e">
        <f>IF([1]!Email_TaskV2[[#This Row],[Nomor Nodin RFS/RFI]]="","",TEXT([1]!Email_TaskV2[[#This Row],[Tanggal nodin RFS/RFI]],"MMM"))</f>
        <v>#REF!</v>
      </c>
      <c r="BC222" s="49" t="e">
        <f>IF([1]!Email_TaskV2[[#This Row],[Nodin BO]]="","No","Yes")</f>
        <v>#REF!</v>
      </c>
      <c r="BD222" s="50" t="e">
        <f>YEAR([1]!Email_TaskV2[[#This Row],[Tanggal nodin RFS/RFI]])</f>
        <v>#REF!</v>
      </c>
      <c r="BE222" s="56" t="e">
        <f>IF([1]!Email_TaskV2[[#This Row],[Month]]="",13,MONTH([1]!Email_TaskV2[[#This Row],[Tanggal nodin RFS/RFI]]))</f>
        <v>#REF!</v>
      </c>
    </row>
    <row r="223" spans="1:57" ht="15" customHeight="1" x14ac:dyDescent="0.3">
      <c r="A223" s="51">
        <v>222</v>
      </c>
      <c r="B223" s="32" t="s">
        <v>1450</v>
      </c>
      <c r="C223" s="34">
        <v>44979</v>
      </c>
      <c r="D223" s="86" t="s">
        <v>1451</v>
      </c>
      <c r="E223" s="61" t="s">
        <v>79</v>
      </c>
      <c r="F223" s="68" t="s">
        <v>80</v>
      </c>
      <c r="G223" s="35">
        <v>44991</v>
      </c>
      <c r="H223" s="35">
        <v>45026</v>
      </c>
      <c r="I223" s="32"/>
      <c r="J223" s="35"/>
      <c r="K223" s="32"/>
      <c r="L223" s="44"/>
      <c r="M223" s="40"/>
      <c r="N223" s="40" t="s">
        <v>68</v>
      </c>
      <c r="O223" s="40" t="s">
        <v>69</v>
      </c>
      <c r="P223" s="40" t="e">
        <f>VLOOKUP([1]!Email_TaskV2[[#This Row],[PIC Dev]],[1]Organization!C:D,2,FALSE)</f>
        <v>#REF!</v>
      </c>
      <c r="Q223" s="52" t="s">
        <v>2497</v>
      </c>
      <c r="R223" s="32"/>
      <c r="S223" s="32" t="s">
        <v>57</v>
      </c>
      <c r="T223" s="32"/>
      <c r="U223" s="32"/>
      <c r="V223" s="32"/>
      <c r="W223" s="32"/>
      <c r="X223" s="32"/>
      <c r="Y223" s="32"/>
      <c r="Z223" s="32" t="s">
        <v>58</v>
      </c>
      <c r="AA223" s="32" t="s">
        <v>59</v>
      </c>
      <c r="AB223" s="32" t="s">
        <v>94</v>
      </c>
      <c r="AC223" s="32" t="s">
        <v>71</v>
      </c>
      <c r="AD223" s="53" t="s">
        <v>95</v>
      </c>
      <c r="AE223" s="44"/>
      <c r="AF223" s="44"/>
      <c r="AG223" s="32"/>
      <c r="AH223" s="32"/>
      <c r="AI223" s="61" t="s">
        <v>64</v>
      </c>
      <c r="AJ223" s="126" t="str">
        <f t="shared" si="26"/>
        <v/>
      </c>
      <c r="AK223" s="46"/>
      <c r="AL223" s="46"/>
      <c r="AM223" s="46"/>
      <c r="AN223" s="46"/>
      <c r="AO223" s="46"/>
      <c r="AP223" s="46"/>
      <c r="AQ223" s="47" t="e">
        <f ca="1">IF(AND([1]!Email_TaskV2[[#This Row],[Status]]="ON PROGRESS"),TODAY()-[1]!Email_TaskV2[[#This Row],[Tanggal nodin RFS/RFI]],0)</f>
        <v>#REF!</v>
      </c>
      <c r="AR223" s="47" t="e">
        <f ca="1">IF(AND([1]!Email_TaskV2[[#This Row],[Status]]="ON PROGRESS"),IF(TODAY()-[1]!Email_TaskV2[[#This Row],[Start FUT]]&gt;100,"Testing not started yet",TODAY()-[1]!Email_TaskV2[[#This Row],[Start FUT]]),0)</f>
        <v>#REF!</v>
      </c>
      <c r="AS223" s="47" t="e">
        <f>IF([1]!Email_TaskV2[[#This Row],[Aging_Start_Testing]]="Testing not started yet","Testing not started yet",[1]!Email_TaskV2[[#This Row],[Aging]]-[1]!Email_TaskV2[[#This Row],[Aging_Start_Testing]])</f>
        <v>#REF!</v>
      </c>
      <c r="AT223" s="47" t="e">
        <f ca="1">IF(AND([1]!Email_TaskV2[[#This Row],[Status]]="ON PROGRESS",[1]!Email_TaskV2[[#This Row],[Type]]="RFI"),TODAY()-[1]!Email_TaskV2[[#This Row],[Tanggal nodin RFS/RFI]],0)</f>
        <v>#REF!</v>
      </c>
      <c r="AU223" s="47" t="e">
        <f>IF([1]!Email_TaskV2[[#This Row],[Aging]]&gt;7,"Warning","")</f>
        <v>#REF!</v>
      </c>
      <c r="AV223" s="48"/>
      <c r="AW223" s="48"/>
      <c r="AX223" s="48"/>
      <c r="AY223" s="48" t="e">
        <f>IF(AND([1]!Email_TaskV2[[#This Row],[Status]]="ON PROGRESS",[1]!Email_TaskV2[[#This Row],[Type]]="RFS"),"YES","")</f>
        <v>#REF!</v>
      </c>
      <c r="AZ223" s="127" t="e">
        <f>IF(AND([1]!Email_TaskV2[[#This Row],[Status]]="ON PROGRESS",[1]!Email_TaskV2[[#This Row],[Type]]="RFI"),"YES","")</f>
        <v>#REF!</v>
      </c>
      <c r="BA223" s="48" t="e">
        <f>IF([1]!Email_TaskV2[[#This Row],[Nomor Nodin RFS/RFI]]="","",DAY([1]!Email_TaskV2[[#This Row],[Tanggal nodin RFS/RFI]]))</f>
        <v>#REF!</v>
      </c>
      <c r="BB223" s="54" t="e">
        <f>IF([1]!Email_TaskV2[[#This Row],[Nomor Nodin RFS/RFI]]="","",TEXT([1]!Email_TaskV2[[#This Row],[Tanggal nodin RFS/RFI]],"MMM"))</f>
        <v>#REF!</v>
      </c>
      <c r="BC223" s="49" t="e">
        <f>IF([1]!Email_TaskV2[[#This Row],[Nodin BO]]="","No","Yes")</f>
        <v>#REF!</v>
      </c>
      <c r="BD223" s="50" t="e">
        <f>YEAR([1]!Email_TaskV2[[#This Row],[Tanggal nodin RFS/RFI]])</f>
        <v>#REF!</v>
      </c>
      <c r="BE223" s="56" t="e">
        <f>IF([1]!Email_TaskV2[[#This Row],[Month]]="",13,MONTH([1]!Email_TaskV2[[#This Row],[Tanggal nodin RFS/RFI]]))</f>
        <v>#REF!</v>
      </c>
    </row>
    <row r="224" spans="1:57" ht="15" customHeight="1" x14ac:dyDescent="0.3">
      <c r="A224" s="51">
        <v>223</v>
      </c>
      <c r="B224" s="32" t="s">
        <v>1452</v>
      </c>
      <c r="C224" s="34">
        <v>44980</v>
      </c>
      <c r="D224" s="88" t="s">
        <v>1453</v>
      </c>
      <c r="E224" s="32" t="s">
        <v>55</v>
      </c>
      <c r="F224" s="63" t="s">
        <v>78</v>
      </c>
      <c r="G224" s="35">
        <v>45008</v>
      </c>
      <c r="H224" s="35">
        <v>45012</v>
      </c>
      <c r="I224" s="32" t="s">
        <v>2101</v>
      </c>
      <c r="J224" s="35">
        <v>45012</v>
      </c>
      <c r="K224" s="37" t="s">
        <v>2353</v>
      </c>
      <c r="L224" s="39">
        <f t="shared" ref="L224:L230" si="31">H224-C224</f>
        <v>32</v>
      </c>
      <c r="M224" s="39">
        <f t="shared" ref="M224:M230" si="32">J224-G224</f>
        <v>4</v>
      </c>
      <c r="N224" s="40" t="s">
        <v>107</v>
      </c>
      <c r="O224" s="40" t="s">
        <v>108</v>
      </c>
      <c r="P224" s="40" t="e">
        <f>VLOOKUP([1]!Email_TaskV2[[#This Row],[PIC Dev]],[1]Organization!C:D,2,FALSE)</f>
        <v>#REF!</v>
      </c>
      <c r="Q224" s="40"/>
      <c r="R224" s="32">
        <v>80</v>
      </c>
      <c r="S224" s="32" t="s">
        <v>57</v>
      </c>
      <c r="T224" s="32" t="s">
        <v>1454</v>
      </c>
      <c r="U224" s="32" t="s">
        <v>1455</v>
      </c>
      <c r="V224" s="41">
        <v>44979</v>
      </c>
      <c r="W224" s="32" t="s">
        <v>156</v>
      </c>
      <c r="X224" s="32" t="s">
        <v>205</v>
      </c>
      <c r="Y224" s="32" t="s">
        <v>157</v>
      </c>
      <c r="Z224" s="32" t="s">
        <v>58</v>
      </c>
      <c r="AA224" s="32" t="s">
        <v>59</v>
      </c>
      <c r="AB224" s="32" t="s">
        <v>70</v>
      </c>
      <c r="AC224" s="32" t="s">
        <v>71</v>
      </c>
      <c r="AD224" s="53" t="s">
        <v>95</v>
      </c>
      <c r="AE224" s="44"/>
      <c r="AF224" s="44"/>
      <c r="AG224" s="32"/>
      <c r="AH224" s="32"/>
      <c r="AI224" s="32" t="s">
        <v>64</v>
      </c>
      <c r="AJ224" s="46" t="str">
        <f t="shared" si="26"/>
        <v/>
      </c>
      <c r="AK224" s="46"/>
      <c r="AL224" s="46"/>
      <c r="AM224" s="46"/>
      <c r="AN224" s="46"/>
      <c r="AO224" s="46"/>
      <c r="AP224" s="46"/>
      <c r="AQ224" s="47" t="e">
        <f ca="1">IF(AND([1]!Email_TaskV2[[#This Row],[Status]]="ON PROGRESS"),TODAY()-[1]!Email_TaskV2[[#This Row],[Tanggal nodin RFS/RFI]],0)</f>
        <v>#REF!</v>
      </c>
      <c r="AR224" s="47" t="e">
        <f ca="1">IF(AND([1]!Email_TaskV2[[#This Row],[Status]]="ON PROGRESS"),IF(TODAY()-[1]!Email_TaskV2[[#This Row],[Start FUT]]&gt;100,"Testing not started yet",TODAY()-[1]!Email_TaskV2[[#This Row],[Start FUT]]),0)</f>
        <v>#REF!</v>
      </c>
      <c r="AS224" s="47" t="e">
        <f>IF([1]!Email_TaskV2[[#This Row],[Aging_Start_Testing]]="Testing not started yet","Testing not started yet",[1]!Email_TaskV2[[#This Row],[Aging]]-[1]!Email_TaskV2[[#This Row],[Aging_Start_Testing]])</f>
        <v>#REF!</v>
      </c>
      <c r="AT224" s="47" t="e">
        <f ca="1">IF(AND([1]!Email_TaskV2[[#This Row],[Status]]="ON PROGRESS",[1]!Email_TaskV2[[#This Row],[Type]]="RFI"),TODAY()-[1]!Email_TaskV2[[#This Row],[Tanggal nodin RFS/RFI]],0)</f>
        <v>#REF!</v>
      </c>
      <c r="AU224" s="47" t="e">
        <f>IF([1]!Email_TaskV2[[#This Row],[Aging]]&gt;7,"Warning","")</f>
        <v>#REF!</v>
      </c>
      <c r="AV224" s="48"/>
      <c r="AW224" s="48"/>
      <c r="AX224" s="48"/>
      <c r="AY224" s="48" t="e">
        <f>IF(AND([1]!Email_TaskV2[[#This Row],[Status]]="ON PROGRESS",[1]!Email_TaskV2[[#This Row],[Type]]="RFS"),"YES","")</f>
        <v>#REF!</v>
      </c>
      <c r="AZ224" s="127" t="e">
        <f>IF(AND([1]!Email_TaskV2[[#This Row],[Status]]="ON PROGRESS",[1]!Email_TaskV2[[#This Row],[Type]]="RFI"),"YES","")</f>
        <v>#REF!</v>
      </c>
      <c r="BA224" s="48" t="e">
        <f>IF([1]!Email_TaskV2[[#This Row],[Nomor Nodin RFS/RFI]]="","",DAY([1]!Email_TaskV2[[#This Row],[Tanggal nodin RFS/RFI]]))</f>
        <v>#REF!</v>
      </c>
      <c r="BB224" s="54" t="e">
        <f>IF([1]!Email_TaskV2[[#This Row],[Nomor Nodin RFS/RFI]]="","",TEXT([1]!Email_TaskV2[[#This Row],[Tanggal nodin RFS/RFI]],"MMM"))</f>
        <v>#REF!</v>
      </c>
      <c r="BC224" s="49" t="e">
        <f>IF([1]!Email_TaskV2[[#This Row],[Nodin BO]]="","No","Yes")</f>
        <v>#REF!</v>
      </c>
      <c r="BD224" s="50" t="e">
        <f>YEAR([1]!Email_TaskV2[[#This Row],[Tanggal nodin RFS/RFI]])</f>
        <v>#REF!</v>
      </c>
      <c r="BE224" s="56" t="e">
        <f>IF([1]!Email_TaskV2[[#This Row],[Month]]="",13,MONTH([1]!Email_TaskV2[[#This Row],[Tanggal nodin RFS/RFI]]))</f>
        <v>#REF!</v>
      </c>
    </row>
    <row r="225" spans="1:57" ht="15" customHeight="1" x14ac:dyDescent="0.3">
      <c r="A225" s="51">
        <v>224</v>
      </c>
      <c r="B225" s="32" t="s">
        <v>1456</v>
      </c>
      <c r="C225" s="34">
        <v>44980</v>
      </c>
      <c r="D225" s="88" t="s">
        <v>1457</v>
      </c>
      <c r="E225" s="32" t="s">
        <v>55</v>
      </c>
      <c r="F225" s="32" t="s">
        <v>90</v>
      </c>
      <c r="G225" s="35">
        <v>44980</v>
      </c>
      <c r="H225" s="35">
        <v>44991</v>
      </c>
      <c r="I225" s="32" t="s">
        <v>1635</v>
      </c>
      <c r="J225" s="35">
        <v>44991</v>
      </c>
      <c r="K225" s="37" t="s">
        <v>1636</v>
      </c>
      <c r="L225" s="39">
        <f t="shared" si="31"/>
        <v>11</v>
      </c>
      <c r="M225" s="39">
        <f t="shared" si="32"/>
        <v>11</v>
      </c>
      <c r="N225" s="40" t="s">
        <v>107</v>
      </c>
      <c r="O225" s="40" t="s">
        <v>108</v>
      </c>
      <c r="P225" s="40" t="e">
        <f>VLOOKUP([1]!Email_TaskV2[[#This Row],[PIC Dev]],[1]Organization!C:D,2,FALSE)</f>
        <v>#REF!</v>
      </c>
      <c r="Q225" s="52" t="s">
        <v>1637</v>
      </c>
      <c r="R225" s="32">
        <v>36</v>
      </c>
      <c r="S225" s="32" t="s">
        <v>57</v>
      </c>
      <c r="T225" s="32" t="s">
        <v>1458</v>
      </c>
      <c r="U225" s="32" t="s">
        <v>1459</v>
      </c>
      <c r="V225" s="41">
        <v>44952</v>
      </c>
      <c r="W225" s="32" t="s">
        <v>120</v>
      </c>
      <c r="X225" s="32" t="s">
        <v>180</v>
      </c>
      <c r="Y225" s="32" t="s">
        <v>181</v>
      </c>
      <c r="Z225" s="32" t="s">
        <v>58</v>
      </c>
      <c r="AA225" s="32" t="s">
        <v>59</v>
      </c>
      <c r="AB225" s="32" t="s">
        <v>70</v>
      </c>
      <c r="AC225" s="32" t="s">
        <v>71</v>
      </c>
      <c r="AD225" s="53" t="s">
        <v>72</v>
      </c>
      <c r="AE225" s="44"/>
      <c r="AF225" s="44"/>
      <c r="AG225" s="32"/>
      <c r="AH225" s="32"/>
      <c r="AI225" s="32" t="s">
        <v>64</v>
      </c>
      <c r="AJ225" s="46" t="str">
        <f t="shared" si="26"/>
        <v/>
      </c>
      <c r="AK225" s="46"/>
      <c r="AL225" s="46"/>
      <c r="AM225" s="46"/>
      <c r="AN225" s="46"/>
      <c r="AO225" s="46"/>
      <c r="AP225" s="46"/>
      <c r="AQ225" s="47" t="e">
        <f ca="1">IF(AND([1]!Email_TaskV2[[#This Row],[Status]]="ON PROGRESS"),TODAY()-[1]!Email_TaskV2[[#This Row],[Tanggal nodin RFS/RFI]],0)</f>
        <v>#REF!</v>
      </c>
      <c r="AR225" s="47" t="e">
        <f ca="1">IF(AND([1]!Email_TaskV2[[#This Row],[Status]]="ON PROGRESS"),IF(TODAY()-[1]!Email_TaskV2[[#This Row],[Start FUT]]&gt;100,"Testing not started yet",TODAY()-[1]!Email_TaskV2[[#This Row],[Start FUT]]),0)</f>
        <v>#REF!</v>
      </c>
      <c r="AS225" s="47" t="e">
        <f>IF([1]!Email_TaskV2[[#This Row],[Aging_Start_Testing]]="Testing not started yet","Testing not started yet",[1]!Email_TaskV2[[#This Row],[Aging]]-[1]!Email_TaskV2[[#This Row],[Aging_Start_Testing]])</f>
        <v>#REF!</v>
      </c>
      <c r="AT225" s="47" t="e">
        <f ca="1">IF(AND([1]!Email_TaskV2[[#This Row],[Status]]="ON PROGRESS",[1]!Email_TaskV2[[#This Row],[Type]]="RFI"),TODAY()-[1]!Email_TaskV2[[#This Row],[Tanggal nodin RFS/RFI]],0)</f>
        <v>#REF!</v>
      </c>
      <c r="AU225" s="47" t="e">
        <f>IF([1]!Email_TaskV2[[#This Row],[Aging]]&gt;7,"Warning","")</f>
        <v>#REF!</v>
      </c>
      <c r="AV225" s="48"/>
      <c r="AW225" s="48"/>
      <c r="AX225" s="48"/>
      <c r="AY225" s="48" t="e">
        <f>IF(AND([1]!Email_TaskV2[[#This Row],[Status]]="ON PROGRESS",[1]!Email_TaskV2[[#This Row],[Type]]="RFS"),"YES","")</f>
        <v>#REF!</v>
      </c>
      <c r="AZ225" s="16" t="e">
        <f>IF(AND([1]!Email_TaskV2[[#This Row],[Status]]="ON PROGRESS",[1]!Email_TaskV2[[#This Row],[Type]]="RFI"),"YES","")</f>
        <v>#REF!</v>
      </c>
      <c r="BA225" s="48" t="e">
        <f>IF([1]!Email_TaskV2[[#This Row],[Nomor Nodin RFS/RFI]]="","",DAY([1]!Email_TaskV2[[#This Row],[Tanggal nodin RFS/RFI]]))</f>
        <v>#REF!</v>
      </c>
      <c r="BB225" s="54" t="e">
        <f>IF([1]!Email_TaskV2[[#This Row],[Nomor Nodin RFS/RFI]]="","",TEXT([1]!Email_TaskV2[[#This Row],[Tanggal nodin RFS/RFI]],"MMM"))</f>
        <v>#REF!</v>
      </c>
      <c r="BC225" s="49" t="e">
        <f>IF([1]!Email_TaskV2[[#This Row],[Nodin BO]]="","No","Yes")</f>
        <v>#REF!</v>
      </c>
      <c r="BD225" s="50" t="e">
        <f>YEAR([1]!Email_TaskV2[[#This Row],[Tanggal nodin RFS/RFI]])</f>
        <v>#REF!</v>
      </c>
      <c r="BE225" s="56" t="e">
        <f>IF([1]!Email_TaskV2[[#This Row],[Month]]="",13,MONTH([1]!Email_TaskV2[[#This Row],[Tanggal nodin RFS/RFI]]))</f>
        <v>#REF!</v>
      </c>
    </row>
    <row r="226" spans="1:57" ht="15" customHeight="1" x14ac:dyDescent="0.3">
      <c r="A226" s="51">
        <v>225</v>
      </c>
      <c r="B226" s="32" t="s">
        <v>1460</v>
      </c>
      <c r="C226" s="34">
        <v>44980</v>
      </c>
      <c r="D226" s="88" t="s">
        <v>1461</v>
      </c>
      <c r="E226" s="32" t="s">
        <v>55</v>
      </c>
      <c r="F226" s="63" t="s">
        <v>66</v>
      </c>
      <c r="G226" s="35">
        <v>44980</v>
      </c>
      <c r="H226" s="35">
        <v>45006</v>
      </c>
      <c r="I226" s="32" t="s">
        <v>2102</v>
      </c>
      <c r="J226" s="35">
        <v>45008</v>
      </c>
      <c r="K226" s="37" t="s">
        <v>2354</v>
      </c>
      <c r="L226" s="39">
        <f t="shared" si="31"/>
        <v>26</v>
      </c>
      <c r="M226" s="39">
        <f t="shared" si="32"/>
        <v>28</v>
      </c>
      <c r="N226" s="40" t="s">
        <v>73</v>
      </c>
      <c r="O226" s="40" t="s">
        <v>74</v>
      </c>
      <c r="P226" s="40" t="e">
        <f>VLOOKUP([1]!Email_TaskV2[[#This Row],[PIC Dev]],[1]Organization!C:D,2,FALSE)</f>
        <v>#REF!</v>
      </c>
      <c r="Q226" s="52" t="s">
        <v>2355</v>
      </c>
      <c r="R226" s="32">
        <v>20</v>
      </c>
      <c r="S226" s="32" t="s">
        <v>57</v>
      </c>
      <c r="T226" s="32" t="s">
        <v>228</v>
      </c>
      <c r="U226" s="32" t="s">
        <v>1462</v>
      </c>
      <c r="V226" s="41">
        <v>44881</v>
      </c>
      <c r="W226" s="32" t="s">
        <v>176</v>
      </c>
      <c r="X226" s="32" t="s">
        <v>163</v>
      </c>
      <c r="Y226" s="32" t="s">
        <v>164</v>
      </c>
      <c r="Z226" s="32" t="s">
        <v>58</v>
      </c>
      <c r="AA226" s="32" t="s">
        <v>59</v>
      </c>
      <c r="AB226" s="32" t="s">
        <v>76</v>
      </c>
      <c r="AC226" s="32" t="s">
        <v>71</v>
      </c>
      <c r="AD226" s="53" t="s">
        <v>129</v>
      </c>
      <c r="AE226" s="44"/>
      <c r="AF226" s="44"/>
      <c r="AG226" s="32"/>
      <c r="AH226" s="32"/>
      <c r="AI226" s="32" t="s">
        <v>62</v>
      </c>
      <c r="AJ226" s="46" t="str">
        <f t="shared" si="26"/>
        <v>(FUT Simulator)</v>
      </c>
      <c r="AK226" s="46"/>
      <c r="AL226" s="46"/>
      <c r="AM226" s="46">
        <v>3</v>
      </c>
      <c r="AN226" s="46"/>
      <c r="AO226" s="46"/>
      <c r="AP226" s="46"/>
      <c r="AQ226" s="47" t="e">
        <f ca="1">IF(AND([1]!Email_TaskV2[[#This Row],[Status]]="ON PROGRESS"),TODAY()-[1]!Email_TaskV2[[#This Row],[Tanggal nodin RFS/RFI]],0)</f>
        <v>#REF!</v>
      </c>
      <c r="AR226" s="47" t="e">
        <f ca="1">IF(AND([1]!Email_TaskV2[[#This Row],[Status]]="ON PROGRESS"),IF(TODAY()-[1]!Email_TaskV2[[#This Row],[Start FUT]]&gt;100,"Testing not started yet",TODAY()-[1]!Email_TaskV2[[#This Row],[Start FUT]]),0)</f>
        <v>#REF!</v>
      </c>
      <c r="AS226" s="47" t="e">
        <f>IF([1]!Email_TaskV2[[#This Row],[Aging_Start_Testing]]="Testing not started yet","Testing not started yet",[1]!Email_TaskV2[[#This Row],[Aging]]-[1]!Email_TaskV2[[#This Row],[Aging_Start_Testing]])</f>
        <v>#REF!</v>
      </c>
      <c r="AT226" s="47" t="e">
        <f ca="1">IF(AND([1]!Email_TaskV2[[#This Row],[Status]]="ON PROGRESS",[1]!Email_TaskV2[[#This Row],[Type]]="RFI"),TODAY()-[1]!Email_TaskV2[[#This Row],[Tanggal nodin RFS/RFI]],0)</f>
        <v>#REF!</v>
      </c>
      <c r="AU226" s="47" t="e">
        <f>IF([1]!Email_TaskV2[[#This Row],[Aging]]&gt;7,"Warning","")</f>
        <v>#REF!</v>
      </c>
      <c r="AV226" s="48"/>
      <c r="AW226" s="48"/>
      <c r="AX226" s="48"/>
      <c r="AY226" s="48" t="e">
        <f>IF(AND([1]!Email_TaskV2[[#This Row],[Status]]="ON PROGRESS",[1]!Email_TaskV2[[#This Row],[Type]]="RFS"),"YES","")</f>
        <v>#REF!</v>
      </c>
      <c r="AZ226" s="127" t="e">
        <f>IF(AND([1]!Email_TaskV2[[#This Row],[Status]]="ON PROGRESS",[1]!Email_TaskV2[[#This Row],[Type]]="RFI"),"YES","")</f>
        <v>#REF!</v>
      </c>
      <c r="BA226" s="48" t="e">
        <f>IF([1]!Email_TaskV2[[#This Row],[Nomor Nodin RFS/RFI]]="","",DAY([1]!Email_TaskV2[[#This Row],[Tanggal nodin RFS/RFI]]))</f>
        <v>#REF!</v>
      </c>
      <c r="BB226" s="54" t="e">
        <f>IF([1]!Email_TaskV2[[#This Row],[Nomor Nodin RFS/RFI]]="","",TEXT([1]!Email_TaskV2[[#This Row],[Tanggal nodin RFS/RFI]],"MMM"))</f>
        <v>#REF!</v>
      </c>
      <c r="BC226" s="49" t="e">
        <f>IF([1]!Email_TaskV2[[#This Row],[Nodin BO]]="","No","Yes")</f>
        <v>#REF!</v>
      </c>
      <c r="BD226" s="50" t="e">
        <f>YEAR([1]!Email_TaskV2[[#This Row],[Tanggal nodin RFS/RFI]])</f>
        <v>#REF!</v>
      </c>
      <c r="BE226" s="56" t="e">
        <f>IF([1]!Email_TaskV2[[#This Row],[Month]]="",13,MONTH([1]!Email_TaskV2[[#This Row],[Tanggal nodin RFS/RFI]]))</f>
        <v>#REF!</v>
      </c>
    </row>
    <row r="227" spans="1:57" ht="15" customHeight="1" x14ac:dyDescent="0.3">
      <c r="A227" s="51">
        <v>226</v>
      </c>
      <c r="B227" s="32" t="s">
        <v>1463</v>
      </c>
      <c r="C227" s="34">
        <v>44980</v>
      </c>
      <c r="D227" s="88" t="s">
        <v>1464</v>
      </c>
      <c r="E227" s="32" t="s">
        <v>55</v>
      </c>
      <c r="F227" s="63" t="s">
        <v>78</v>
      </c>
      <c r="G227" s="35">
        <v>44991</v>
      </c>
      <c r="H227" s="35">
        <v>44999</v>
      </c>
      <c r="I227" s="32" t="s">
        <v>1638</v>
      </c>
      <c r="J227" s="35">
        <v>44999</v>
      </c>
      <c r="K227" s="37" t="s">
        <v>1639</v>
      </c>
      <c r="L227" s="39">
        <f t="shared" si="31"/>
        <v>19</v>
      </c>
      <c r="M227" s="39">
        <f t="shared" si="32"/>
        <v>8</v>
      </c>
      <c r="N227" s="40" t="s">
        <v>73</v>
      </c>
      <c r="O227" s="40" t="s">
        <v>74</v>
      </c>
      <c r="P227" s="40" t="e">
        <f>VLOOKUP([1]!Email_TaskV2[[#This Row],[PIC Dev]],[1]Organization!C:D,2,FALSE)</f>
        <v>#REF!</v>
      </c>
      <c r="Q227" s="40"/>
      <c r="R227" s="32">
        <v>18</v>
      </c>
      <c r="S227" s="32" t="s">
        <v>57</v>
      </c>
      <c r="T227" s="32" t="s">
        <v>148</v>
      </c>
      <c r="U227" s="32" t="s">
        <v>1465</v>
      </c>
      <c r="V227" s="41">
        <v>44844</v>
      </c>
      <c r="W227" s="32" t="s">
        <v>176</v>
      </c>
      <c r="X227" s="32" t="s">
        <v>209</v>
      </c>
      <c r="Y227" s="32" t="s">
        <v>210</v>
      </c>
      <c r="Z227" s="32" t="s">
        <v>58</v>
      </c>
      <c r="AA227" s="32" t="s">
        <v>59</v>
      </c>
      <c r="AB227" s="32" t="s">
        <v>76</v>
      </c>
      <c r="AC227" s="32" t="s">
        <v>71</v>
      </c>
      <c r="AD227" s="53" t="s">
        <v>1604</v>
      </c>
      <c r="AE227" s="44"/>
      <c r="AF227" s="44"/>
      <c r="AG227" s="32"/>
      <c r="AH227" s="32"/>
      <c r="AI227" s="32" t="s">
        <v>64</v>
      </c>
      <c r="AJ227" s="46" t="str">
        <f t="shared" si="26"/>
        <v/>
      </c>
      <c r="AK227" s="46"/>
      <c r="AL227" s="46"/>
      <c r="AM227" s="46"/>
      <c r="AN227" s="46"/>
      <c r="AO227" s="46"/>
      <c r="AP227" s="46"/>
      <c r="AQ227" s="47" t="e">
        <f ca="1">IF(AND([1]!Email_TaskV2[[#This Row],[Status]]="ON PROGRESS"),TODAY()-[1]!Email_TaskV2[[#This Row],[Tanggal nodin RFS/RFI]],0)</f>
        <v>#REF!</v>
      </c>
      <c r="AR227" s="47" t="e">
        <f ca="1">IF(AND([1]!Email_TaskV2[[#This Row],[Status]]="ON PROGRESS"),IF(TODAY()-[1]!Email_TaskV2[[#This Row],[Start FUT]]&gt;100,"Testing not started yet",TODAY()-[1]!Email_TaskV2[[#This Row],[Start FUT]]),0)</f>
        <v>#REF!</v>
      </c>
      <c r="AS227" s="47" t="e">
        <f>IF([1]!Email_TaskV2[[#This Row],[Aging_Start_Testing]]="Testing not started yet","Testing not started yet",[1]!Email_TaskV2[[#This Row],[Aging]]-[1]!Email_TaskV2[[#This Row],[Aging_Start_Testing]])</f>
        <v>#REF!</v>
      </c>
      <c r="AT227" s="47" t="e">
        <f ca="1">IF(AND([1]!Email_TaskV2[[#This Row],[Status]]="ON PROGRESS",[1]!Email_TaskV2[[#This Row],[Type]]="RFI"),TODAY()-[1]!Email_TaskV2[[#This Row],[Tanggal nodin RFS/RFI]],0)</f>
        <v>#REF!</v>
      </c>
      <c r="AU227" s="47" t="e">
        <f>IF([1]!Email_TaskV2[[#This Row],[Aging]]&gt;7,"Warning","")</f>
        <v>#REF!</v>
      </c>
      <c r="AV227" s="48"/>
      <c r="AW227" s="48"/>
      <c r="AX227" s="48"/>
      <c r="AY227" s="48" t="e">
        <f>IF(AND([1]!Email_TaskV2[[#This Row],[Status]]="ON PROGRESS",[1]!Email_TaskV2[[#This Row],[Type]]="RFS"),"YES","")</f>
        <v>#REF!</v>
      </c>
      <c r="AZ227" s="127" t="e">
        <f>IF(AND([1]!Email_TaskV2[[#This Row],[Status]]="ON PROGRESS",[1]!Email_TaskV2[[#This Row],[Type]]="RFI"),"YES","")</f>
        <v>#REF!</v>
      </c>
      <c r="BA227" s="48" t="e">
        <f>IF([1]!Email_TaskV2[[#This Row],[Nomor Nodin RFS/RFI]]="","",DAY([1]!Email_TaskV2[[#This Row],[Tanggal nodin RFS/RFI]]))</f>
        <v>#REF!</v>
      </c>
      <c r="BB227" s="54" t="e">
        <f>IF([1]!Email_TaskV2[[#This Row],[Nomor Nodin RFS/RFI]]="","",TEXT([1]!Email_TaskV2[[#This Row],[Tanggal nodin RFS/RFI]],"MMM"))</f>
        <v>#REF!</v>
      </c>
      <c r="BC227" s="49" t="e">
        <f>IF([1]!Email_TaskV2[[#This Row],[Nodin BO]]="","No","Yes")</f>
        <v>#REF!</v>
      </c>
      <c r="BD227" s="50" t="e">
        <f>YEAR([1]!Email_TaskV2[[#This Row],[Tanggal nodin RFS/RFI]])</f>
        <v>#REF!</v>
      </c>
      <c r="BE227" s="56" t="e">
        <f>IF([1]!Email_TaskV2[[#This Row],[Month]]="",13,MONTH([1]!Email_TaskV2[[#This Row],[Tanggal nodin RFS/RFI]]))</f>
        <v>#REF!</v>
      </c>
    </row>
    <row r="228" spans="1:57" ht="15" customHeight="1" x14ac:dyDescent="0.3">
      <c r="A228" s="51">
        <v>227</v>
      </c>
      <c r="B228" s="32" t="s">
        <v>1466</v>
      </c>
      <c r="C228" s="34">
        <v>44980</v>
      </c>
      <c r="D228" s="86" t="s">
        <v>1467</v>
      </c>
      <c r="E228" s="32" t="s">
        <v>55</v>
      </c>
      <c r="F228" s="32" t="s">
        <v>78</v>
      </c>
      <c r="G228" s="35">
        <v>44986</v>
      </c>
      <c r="H228" s="35">
        <v>44991</v>
      </c>
      <c r="I228" s="32" t="s">
        <v>1640</v>
      </c>
      <c r="J228" s="35">
        <v>44991</v>
      </c>
      <c r="K228" s="37" t="s">
        <v>1641</v>
      </c>
      <c r="L228" s="39">
        <f t="shared" si="31"/>
        <v>11</v>
      </c>
      <c r="M228" s="39">
        <f t="shared" si="32"/>
        <v>5</v>
      </c>
      <c r="N228" s="40" t="s">
        <v>127</v>
      </c>
      <c r="O228" s="40" t="s">
        <v>56</v>
      </c>
      <c r="P228" s="40" t="e">
        <f>VLOOKUP([1]!Email_TaskV2[[#This Row],[PIC Dev]],[1]Organization!C:D,2,FALSE)</f>
        <v>#REF!</v>
      </c>
      <c r="Q228" s="40"/>
      <c r="R228" s="32">
        <v>50</v>
      </c>
      <c r="S228" s="32" t="s">
        <v>75</v>
      </c>
      <c r="T228" s="32" t="s">
        <v>1378</v>
      </c>
      <c r="U228" s="37" t="s">
        <v>1379</v>
      </c>
      <c r="V228" s="41">
        <v>44974</v>
      </c>
      <c r="W228" s="32" t="s">
        <v>165</v>
      </c>
      <c r="X228" s="32" t="s">
        <v>199</v>
      </c>
      <c r="Y228" s="32" t="s">
        <v>200</v>
      </c>
      <c r="Z228" s="32" t="s">
        <v>58</v>
      </c>
      <c r="AA228" s="32" t="s">
        <v>59</v>
      </c>
      <c r="AB228" s="32" t="s">
        <v>60</v>
      </c>
      <c r="AC228" s="32" t="s">
        <v>61</v>
      </c>
      <c r="AD228" s="53" t="s">
        <v>103</v>
      </c>
      <c r="AE228" s="44"/>
      <c r="AF228" s="44"/>
      <c r="AG228" s="32"/>
      <c r="AH228" s="32"/>
      <c r="AI228" s="32" t="s">
        <v>64</v>
      </c>
      <c r="AJ228" s="46" t="str">
        <f t="shared" si="26"/>
        <v/>
      </c>
      <c r="AK228" s="46"/>
      <c r="AL228" s="46"/>
      <c r="AM228" s="46"/>
      <c r="AN228" s="46"/>
      <c r="AO228" s="46"/>
      <c r="AP228" s="46"/>
      <c r="AQ228" s="47" t="e">
        <f ca="1">IF(AND([1]!Email_TaskV2[[#This Row],[Status]]="ON PROGRESS"),TODAY()-[1]!Email_TaskV2[[#This Row],[Tanggal nodin RFS/RFI]],0)</f>
        <v>#REF!</v>
      </c>
      <c r="AR228" s="47" t="e">
        <f ca="1">IF(AND([1]!Email_TaskV2[[#This Row],[Status]]="ON PROGRESS"),IF(TODAY()-[1]!Email_TaskV2[[#This Row],[Start FUT]]&gt;100,"Testing not started yet",TODAY()-[1]!Email_TaskV2[[#This Row],[Start FUT]]),0)</f>
        <v>#REF!</v>
      </c>
      <c r="AS228" s="47" t="e">
        <f>IF([1]!Email_TaskV2[[#This Row],[Aging_Start_Testing]]="Testing not started yet","Testing not started yet",[1]!Email_TaskV2[[#This Row],[Aging]]-[1]!Email_TaskV2[[#This Row],[Aging_Start_Testing]])</f>
        <v>#REF!</v>
      </c>
      <c r="AT228" s="47" t="e">
        <f ca="1">IF(AND([1]!Email_TaskV2[[#This Row],[Status]]="ON PROGRESS",[1]!Email_TaskV2[[#This Row],[Type]]="RFI"),TODAY()-[1]!Email_TaskV2[[#This Row],[Tanggal nodin RFS/RFI]],0)</f>
        <v>#REF!</v>
      </c>
      <c r="AU228" s="47" t="e">
        <f>IF([1]!Email_TaskV2[[#This Row],[Aging]]&gt;7,"Warning","")</f>
        <v>#REF!</v>
      </c>
      <c r="AV228" s="48"/>
      <c r="AW228" s="48"/>
      <c r="AX228" s="48"/>
      <c r="AY228" s="48" t="e">
        <f>IF(AND([1]!Email_TaskV2[[#This Row],[Status]]="ON PROGRESS",[1]!Email_TaskV2[[#This Row],[Type]]="RFS"),"YES","")</f>
        <v>#REF!</v>
      </c>
      <c r="AZ228" s="127" t="e">
        <f>IF(AND([1]!Email_TaskV2[[#This Row],[Status]]="ON PROGRESS",[1]!Email_TaskV2[[#This Row],[Type]]="RFI"),"YES","")</f>
        <v>#REF!</v>
      </c>
      <c r="BA228" s="48" t="e">
        <f>IF([1]!Email_TaskV2[[#This Row],[Nomor Nodin RFS/RFI]]="","",DAY([1]!Email_TaskV2[[#This Row],[Tanggal nodin RFS/RFI]]))</f>
        <v>#REF!</v>
      </c>
      <c r="BB228" s="54" t="e">
        <f>IF([1]!Email_TaskV2[[#This Row],[Nomor Nodin RFS/RFI]]="","",TEXT([1]!Email_TaskV2[[#This Row],[Tanggal nodin RFS/RFI]],"MMM"))</f>
        <v>#REF!</v>
      </c>
      <c r="BC228" s="49" t="e">
        <f>IF([1]!Email_TaskV2[[#This Row],[Nodin BO]]="","No","Yes")</f>
        <v>#REF!</v>
      </c>
      <c r="BD228" s="50" t="e">
        <f>YEAR([1]!Email_TaskV2[[#This Row],[Tanggal nodin RFS/RFI]])</f>
        <v>#REF!</v>
      </c>
      <c r="BE228" s="56" t="e">
        <f>IF([1]!Email_TaskV2[[#This Row],[Month]]="",13,MONTH([1]!Email_TaskV2[[#This Row],[Tanggal nodin RFS/RFI]]))</f>
        <v>#REF!</v>
      </c>
    </row>
    <row r="229" spans="1:57" ht="15" customHeight="1" x14ac:dyDescent="0.3">
      <c r="A229" s="51">
        <v>228</v>
      </c>
      <c r="B229" s="32" t="s">
        <v>1468</v>
      </c>
      <c r="C229" s="34">
        <v>44979</v>
      </c>
      <c r="D229" s="88" t="s">
        <v>1469</v>
      </c>
      <c r="E229" s="32" t="s">
        <v>55</v>
      </c>
      <c r="F229" s="32" t="s">
        <v>90</v>
      </c>
      <c r="G229" s="35">
        <v>44980</v>
      </c>
      <c r="H229" s="35">
        <v>44992</v>
      </c>
      <c r="I229" s="32" t="s">
        <v>1642</v>
      </c>
      <c r="J229" s="35">
        <v>44992</v>
      </c>
      <c r="K229" s="37" t="s">
        <v>1643</v>
      </c>
      <c r="L229" s="39">
        <f t="shared" si="31"/>
        <v>13</v>
      </c>
      <c r="M229" s="39">
        <f t="shared" si="32"/>
        <v>12</v>
      </c>
      <c r="N229" s="40" t="s">
        <v>73</v>
      </c>
      <c r="O229" s="40" t="s">
        <v>74</v>
      </c>
      <c r="P229" s="40" t="e">
        <f>VLOOKUP([1]!Email_TaskV2[[#This Row],[PIC Dev]],[1]Organization!C:D,2,FALSE)</f>
        <v>#REF!</v>
      </c>
      <c r="Q229" s="52" t="s">
        <v>1644</v>
      </c>
      <c r="R229" s="32">
        <v>43</v>
      </c>
      <c r="S229" s="32" t="s">
        <v>57</v>
      </c>
      <c r="T229" s="32" t="s">
        <v>1470</v>
      </c>
      <c r="U229" s="37" t="s">
        <v>1471</v>
      </c>
      <c r="V229" s="32"/>
      <c r="W229" s="32" t="s">
        <v>176</v>
      </c>
      <c r="X229" s="32"/>
      <c r="Y229" s="32"/>
      <c r="Z229" s="32" t="s">
        <v>58</v>
      </c>
      <c r="AA229" s="32" t="s">
        <v>59</v>
      </c>
      <c r="AB229" s="32" t="s">
        <v>76</v>
      </c>
      <c r="AC229" s="32" t="s">
        <v>71</v>
      </c>
      <c r="AD229" s="53" t="s">
        <v>141</v>
      </c>
      <c r="AE229" s="44" t="s">
        <v>95</v>
      </c>
      <c r="AF229" s="44"/>
      <c r="AG229" s="32"/>
      <c r="AH229" s="32"/>
      <c r="AI229" s="32" t="s">
        <v>62</v>
      </c>
      <c r="AJ229" s="46" t="str">
        <f t="shared" si="26"/>
        <v>(FUT Simulator)</v>
      </c>
      <c r="AK229" s="46"/>
      <c r="AL229" s="46"/>
      <c r="AM229" s="46">
        <v>3</v>
      </c>
      <c r="AN229" s="46"/>
      <c r="AO229" s="46"/>
      <c r="AP229" s="46"/>
      <c r="AQ229" s="47" t="e">
        <f ca="1">IF(AND([1]!Email_TaskV2[[#This Row],[Status]]="ON PROGRESS"),TODAY()-[1]!Email_TaskV2[[#This Row],[Tanggal nodin RFS/RFI]],0)</f>
        <v>#REF!</v>
      </c>
      <c r="AR229" s="47" t="e">
        <f ca="1">IF(AND([1]!Email_TaskV2[[#This Row],[Status]]="ON PROGRESS"),IF(TODAY()-[1]!Email_TaskV2[[#This Row],[Start FUT]]&gt;100,"Testing not started yet",TODAY()-[1]!Email_TaskV2[[#This Row],[Start FUT]]),0)</f>
        <v>#REF!</v>
      </c>
      <c r="AS229" s="47" t="e">
        <f>IF([1]!Email_TaskV2[[#This Row],[Aging_Start_Testing]]="Testing not started yet","Testing not started yet",[1]!Email_TaskV2[[#This Row],[Aging]]-[1]!Email_TaskV2[[#This Row],[Aging_Start_Testing]])</f>
        <v>#REF!</v>
      </c>
      <c r="AT229" s="47" t="e">
        <f ca="1">IF(AND([1]!Email_TaskV2[[#This Row],[Status]]="ON PROGRESS",[1]!Email_TaskV2[[#This Row],[Type]]="RFI"),TODAY()-[1]!Email_TaskV2[[#This Row],[Tanggal nodin RFS/RFI]],0)</f>
        <v>#REF!</v>
      </c>
      <c r="AU229" s="47" t="e">
        <f>IF([1]!Email_TaskV2[[#This Row],[Aging]]&gt;7,"Warning","")</f>
        <v>#REF!</v>
      </c>
      <c r="AV229" s="48"/>
      <c r="AW229" s="48"/>
      <c r="AX229" s="48"/>
      <c r="AY229" s="48" t="e">
        <f>IF(AND([1]!Email_TaskV2[[#This Row],[Status]]="ON PROGRESS",[1]!Email_TaskV2[[#This Row],[Type]]="RFS"),"YES","")</f>
        <v>#REF!</v>
      </c>
      <c r="AZ229" s="127" t="e">
        <f>IF(AND([1]!Email_TaskV2[[#This Row],[Status]]="ON PROGRESS",[1]!Email_TaskV2[[#This Row],[Type]]="RFI"),"YES","")</f>
        <v>#REF!</v>
      </c>
      <c r="BA229" s="48" t="e">
        <f>IF([1]!Email_TaskV2[[#This Row],[Nomor Nodin RFS/RFI]]="","",DAY([1]!Email_TaskV2[[#This Row],[Tanggal nodin RFS/RFI]]))</f>
        <v>#REF!</v>
      </c>
      <c r="BB229" s="54" t="e">
        <f>IF([1]!Email_TaskV2[[#This Row],[Nomor Nodin RFS/RFI]]="","",TEXT([1]!Email_TaskV2[[#This Row],[Tanggal nodin RFS/RFI]],"MMM"))</f>
        <v>#REF!</v>
      </c>
      <c r="BC229" s="49" t="e">
        <f>IF([1]!Email_TaskV2[[#This Row],[Nodin BO]]="","No","Yes")</f>
        <v>#REF!</v>
      </c>
      <c r="BD229" s="50" t="e">
        <f>YEAR([1]!Email_TaskV2[[#This Row],[Tanggal nodin RFS/RFI]])</f>
        <v>#REF!</v>
      </c>
      <c r="BE229" s="56" t="e">
        <f>IF([1]!Email_TaskV2[[#This Row],[Month]]="",13,MONTH([1]!Email_TaskV2[[#This Row],[Tanggal nodin RFS/RFI]]))</f>
        <v>#REF!</v>
      </c>
    </row>
    <row r="230" spans="1:57" ht="15" customHeight="1" x14ac:dyDescent="0.3">
      <c r="A230" s="51">
        <v>229</v>
      </c>
      <c r="B230" s="32" t="s">
        <v>1472</v>
      </c>
      <c r="C230" s="34">
        <v>44980</v>
      </c>
      <c r="D230" s="86" t="s">
        <v>1473</v>
      </c>
      <c r="E230" s="32" t="s">
        <v>55</v>
      </c>
      <c r="F230" s="63" t="s">
        <v>92</v>
      </c>
      <c r="G230" s="35">
        <v>44988</v>
      </c>
      <c r="H230" s="35">
        <v>44998</v>
      </c>
      <c r="I230" s="32" t="s">
        <v>1645</v>
      </c>
      <c r="J230" s="35">
        <v>44994</v>
      </c>
      <c r="K230" s="37" t="s">
        <v>1646</v>
      </c>
      <c r="L230" s="39">
        <f t="shared" si="31"/>
        <v>18</v>
      </c>
      <c r="M230" s="39">
        <f t="shared" si="32"/>
        <v>6</v>
      </c>
      <c r="N230" s="40" t="s">
        <v>81</v>
      </c>
      <c r="O230" s="40" t="s">
        <v>82</v>
      </c>
      <c r="P230" s="40" t="e">
        <f>VLOOKUP([1]!Email_TaskV2[[#This Row],[PIC Dev]],[1]Organization!C:D,2,FALSE)</f>
        <v>#REF!</v>
      </c>
      <c r="Q230" s="40"/>
      <c r="R230" s="32">
        <v>210</v>
      </c>
      <c r="S230" s="32" t="s">
        <v>75</v>
      </c>
      <c r="T230" s="32"/>
      <c r="U230" s="32"/>
      <c r="V230" s="32"/>
      <c r="W230" s="32"/>
      <c r="X230" s="32"/>
      <c r="Y230" s="32"/>
      <c r="Z230" s="32" t="s">
        <v>58</v>
      </c>
      <c r="AA230" s="32" t="s">
        <v>59</v>
      </c>
      <c r="AB230" s="32" t="s">
        <v>83</v>
      </c>
      <c r="AC230" s="32" t="s">
        <v>71</v>
      </c>
      <c r="AD230" s="53" t="s">
        <v>93</v>
      </c>
      <c r="AE230" s="44"/>
      <c r="AF230" s="44"/>
      <c r="AG230" s="32"/>
      <c r="AH230" s="32"/>
      <c r="AI230" s="32" t="s">
        <v>110</v>
      </c>
      <c r="AJ230" s="46" t="str">
        <f t="shared" si="26"/>
        <v>(Sigos Automation)</v>
      </c>
      <c r="AK230" s="46">
        <v>1</v>
      </c>
      <c r="AL230" s="46"/>
      <c r="AM230" s="46"/>
      <c r="AN230" s="46"/>
      <c r="AO230" s="46"/>
      <c r="AP230" s="46"/>
      <c r="AQ230" s="47" t="e">
        <f ca="1">IF(AND([1]!Email_TaskV2[[#This Row],[Status]]="ON PROGRESS"),TODAY()-[1]!Email_TaskV2[[#This Row],[Tanggal nodin RFS/RFI]],0)</f>
        <v>#REF!</v>
      </c>
      <c r="AR230" s="47" t="e">
        <f ca="1">IF(AND([1]!Email_TaskV2[[#This Row],[Status]]="ON PROGRESS"),IF(TODAY()-[1]!Email_TaskV2[[#This Row],[Start FUT]]&gt;100,"Testing not started yet",TODAY()-[1]!Email_TaskV2[[#This Row],[Start FUT]]),0)</f>
        <v>#REF!</v>
      </c>
      <c r="AS230" s="47" t="e">
        <f>IF([1]!Email_TaskV2[[#This Row],[Aging_Start_Testing]]="Testing not started yet","Testing not started yet",[1]!Email_TaskV2[[#This Row],[Aging]]-[1]!Email_TaskV2[[#This Row],[Aging_Start_Testing]])</f>
        <v>#REF!</v>
      </c>
      <c r="AT230" s="47" t="e">
        <f ca="1">IF(AND([1]!Email_TaskV2[[#This Row],[Status]]="ON PROGRESS",[1]!Email_TaskV2[[#This Row],[Type]]="RFI"),TODAY()-[1]!Email_TaskV2[[#This Row],[Tanggal nodin RFS/RFI]],0)</f>
        <v>#REF!</v>
      </c>
      <c r="AU230" s="47" t="e">
        <f>IF([1]!Email_TaskV2[[#This Row],[Aging]]&gt;7,"Warning","")</f>
        <v>#REF!</v>
      </c>
      <c r="AV230" s="48"/>
      <c r="AW230" s="48"/>
      <c r="AX230" s="48"/>
      <c r="AY230" s="48" t="e">
        <f>IF(AND([1]!Email_TaskV2[[#This Row],[Status]]="ON PROGRESS",[1]!Email_TaskV2[[#This Row],[Type]]="RFS"),"YES","")</f>
        <v>#REF!</v>
      </c>
      <c r="AZ230" s="127" t="e">
        <f>IF(AND([1]!Email_TaskV2[[#This Row],[Status]]="ON PROGRESS",[1]!Email_TaskV2[[#This Row],[Type]]="RFI"),"YES","")</f>
        <v>#REF!</v>
      </c>
      <c r="BA230" s="48" t="e">
        <f>IF([1]!Email_TaskV2[[#This Row],[Nomor Nodin RFS/RFI]]="","",DAY([1]!Email_TaskV2[[#This Row],[Tanggal nodin RFS/RFI]]))</f>
        <v>#REF!</v>
      </c>
      <c r="BB230" s="54" t="e">
        <f>IF([1]!Email_TaskV2[[#This Row],[Nomor Nodin RFS/RFI]]="","",TEXT([1]!Email_TaskV2[[#This Row],[Tanggal nodin RFS/RFI]],"MMM"))</f>
        <v>#REF!</v>
      </c>
      <c r="BC230" s="49" t="e">
        <f>IF([1]!Email_TaskV2[[#This Row],[Nodin BO]]="","No","Yes")</f>
        <v>#REF!</v>
      </c>
      <c r="BD230" s="50" t="e">
        <f>YEAR([1]!Email_TaskV2[[#This Row],[Tanggal nodin RFS/RFI]])</f>
        <v>#REF!</v>
      </c>
      <c r="BE230" s="56" t="e">
        <f>IF([1]!Email_TaskV2[[#This Row],[Month]]="",13,MONTH([1]!Email_TaskV2[[#This Row],[Tanggal nodin RFS/RFI]]))</f>
        <v>#REF!</v>
      </c>
    </row>
    <row r="231" spans="1:57" ht="15" customHeight="1" x14ac:dyDescent="0.3">
      <c r="A231" s="51">
        <v>230</v>
      </c>
      <c r="B231" s="32" t="s">
        <v>1474</v>
      </c>
      <c r="C231" s="34">
        <v>44980</v>
      </c>
      <c r="D231" s="88" t="s">
        <v>1475</v>
      </c>
      <c r="E231" s="61" t="s">
        <v>79</v>
      </c>
      <c r="F231" s="68" t="s">
        <v>80</v>
      </c>
      <c r="G231" s="35">
        <v>44980</v>
      </c>
      <c r="H231" s="35">
        <v>45016</v>
      </c>
      <c r="I231" s="32"/>
      <c r="J231" s="35"/>
      <c r="K231" s="32"/>
      <c r="L231" s="44"/>
      <c r="M231" s="40"/>
      <c r="N231" s="40" t="s">
        <v>107</v>
      </c>
      <c r="O231" s="40" t="s">
        <v>108</v>
      </c>
      <c r="P231" s="40" t="e">
        <f>VLOOKUP([1]!Email_TaskV2[[#This Row],[PIC Dev]],[1]Organization!C:D,2,FALSE)</f>
        <v>#REF!</v>
      </c>
      <c r="Q231" s="52" t="s">
        <v>2498</v>
      </c>
      <c r="R231" s="32"/>
      <c r="S231" s="32" t="s">
        <v>57</v>
      </c>
      <c r="T231" s="37" t="s">
        <v>1476</v>
      </c>
      <c r="U231" s="37" t="s">
        <v>1477</v>
      </c>
      <c r="V231" s="37" t="s">
        <v>1478</v>
      </c>
      <c r="W231" s="32" t="s">
        <v>156</v>
      </c>
      <c r="X231" s="32" t="s">
        <v>180</v>
      </c>
      <c r="Y231" s="32" t="s">
        <v>181</v>
      </c>
      <c r="Z231" s="32" t="s">
        <v>58</v>
      </c>
      <c r="AA231" s="32" t="s">
        <v>59</v>
      </c>
      <c r="AB231" s="32" t="s">
        <v>70</v>
      </c>
      <c r="AC231" s="32" t="s">
        <v>71</v>
      </c>
      <c r="AD231" s="53" t="s">
        <v>72</v>
      </c>
      <c r="AE231" s="44"/>
      <c r="AF231" s="44"/>
      <c r="AG231" s="32"/>
      <c r="AH231" s="32"/>
      <c r="AI231" s="61" t="s">
        <v>62</v>
      </c>
      <c r="AJ231" s="126" t="str">
        <f t="shared" si="26"/>
        <v>(Katalon Automation)</v>
      </c>
      <c r="AK231" s="46"/>
      <c r="AL231" s="46"/>
      <c r="AM231" s="46"/>
      <c r="AN231" s="46"/>
      <c r="AO231" s="46"/>
      <c r="AP231" s="46">
        <v>6</v>
      </c>
      <c r="AQ231" s="47" t="e">
        <f ca="1">IF(AND([1]!Email_TaskV2[[#This Row],[Status]]="ON PROGRESS"),TODAY()-[1]!Email_TaskV2[[#This Row],[Tanggal nodin RFS/RFI]],0)</f>
        <v>#REF!</v>
      </c>
      <c r="AR231" s="47" t="e">
        <f ca="1">IF(AND([1]!Email_TaskV2[[#This Row],[Status]]="ON PROGRESS"),IF(TODAY()-[1]!Email_TaskV2[[#This Row],[Start FUT]]&gt;100,"Testing not started yet",TODAY()-[1]!Email_TaskV2[[#This Row],[Start FUT]]),0)</f>
        <v>#REF!</v>
      </c>
      <c r="AS231" s="47" t="e">
        <f>IF([1]!Email_TaskV2[[#This Row],[Aging_Start_Testing]]="Testing not started yet","Testing not started yet",[1]!Email_TaskV2[[#This Row],[Aging]]-[1]!Email_TaskV2[[#This Row],[Aging_Start_Testing]])</f>
        <v>#REF!</v>
      </c>
      <c r="AT231" s="47" t="e">
        <f ca="1">IF(AND([1]!Email_TaskV2[[#This Row],[Status]]="ON PROGRESS",[1]!Email_TaskV2[[#This Row],[Type]]="RFI"),TODAY()-[1]!Email_TaskV2[[#This Row],[Tanggal nodin RFS/RFI]],0)</f>
        <v>#REF!</v>
      </c>
      <c r="AU231" s="47" t="e">
        <f>IF([1]!Email_TaskV2[[#This Row],[Aging]]&gt;7,"Warning","")</f>
        <v>#REF!</v>
      </c>
      <c r="AV231" s="48"/>
      <c r="AW231" s="48"/>
      <c r="AX231" s="48"/>
      <c r="AY231" s="48" t="e">
        <f>IF(AND([1]!Email_TaskV2[[#This Row],[Status]]="ON PROGRESS",[1]!Email_TaskV2[[#This Row],[Type]]="RFS"),"YES","")</f>
        <v>#REF!</v>
      </c>
      <c r="AZ231" s="127" t="e">
        <f>IF(AND([1]!Email_TaskV2[[#This Row],[Status]]="ON PROGRESS",[1]!Email_TaskV2[[#This Row],[Type]]="RFI"),"YES","")</f>
        <v>#REF!</v>
      </c>
      <c r="BA231" s="48" t="e">
        <f>IF([1]!Email_TaskV2[[#This Row],[Nomor Nodin RFS/RFI]]="","",DAY([1]!Email_TaskV2[[#This Row],[Tanggal nodin RFS/RFI]]))</f>
        <v>#REF!</v>
      </c>
      <c r="BB231" s="54" t="e">
        <f>IF([1]!Email_TaskV2[[#This Row],[Nomor Nodin RFS/RFI]]="","",TEXT([1]!Email_TaskV2[[#This Row],[Tanggal nodin RFS/RFI]],"MMM"))</f>
        <v>#REF!</v>
      </c>
      <c r="BC231" s="49" t="e">
        <f>IF([1]!Email_TaskV2[[#This Row],[Nodin BO]]="","No","Yes")</f>
        <v>#REF!</v>
      </c>
      <c r="BD231" s="50" t="e">
        <f>YEAR([1]!Email_TaskV2[[#This Row],[Tanggal nodin RFS/RFI]])</f>
        <v>#REF!</v>
      </c>
      <c r="BE231" s="56" t="e">
        <f>IF([1]!Email_TaskV2[[#This Row],[Month]]="",13,MONTH([1]!Email_TaskV2[[#This Row],[Tanggal nodin RFS/RFI]]))</f>
        <v>#REF!</v>
      </c>
    </row>
    <row r="232" spans="1:57" ht="15" customHeight="1" x14ac:dyDescent="0.3">
      <c r="A232" s="51">
        <v>231</v>
      </c>
      <c r="B232" s="39" t="s">
        <v>1479</v>
      </c>
      <c r="C232" s="114">
        <v>44980</v>
      </c>
      <c r="D232" s="85" t="s">
        <v>1480</v>
      </c>
      <c r="E232" s="39" t="s">
        <v>55</v>
      </c>
      <c r="F232" s="63" t="s">
        <v>78</v>
      </c>
      <c r="G232" s="36">
        <v>44987</v>
      </c>
      <c r="H232" s="36">
        <v>44991</v>
      </c>
      <c r="I232" s="39" t="s">
        <v>1647</v>
      </c>
      <c r="J232" s="36">
        <v>44991</v>
      </c>
      <c r="K232" s="37" t="s">
        <v>1648</v>
      </c>
      <c r="L232" s="39">
        <f>H232-C232</f>
        <v>11</v>
      </c>
      <c r="M232" s="39">
        <f>J232-G232</f>
        <v>4</v>
      </c>
      <c r="N232" s="58" t="s">
        <v>87</v>
      </c>
      <c r="O232" s="58" t="s">
        <v>88</v>
      </c>
      <c r="P232" s="58" t="e">
        <f>VLOOKUP([1]!Email_TaskV2[[#This Row],[PIC Dev]],[1]Organization!C:D,2,FALSE)</f>
        <v>#REF!</v>
      </c>
      <c r="Q232" s="58"/>
      <c r="R232" s="39">
        <v>50</v>
      </c>
      <c r="S232" s="39" t="s">
        <v>75</v>
      </c>
      <c r="T232" s="39" t="s">
        <v>1481</v>
      </c>
      <c r="U232" s="32" t="s">
        <v>1482</v>
      </c>
      <c r="V232" s="41">
        <v>44979</v>
      </c>
      <c r="W232" s="32" t="s">
        <v>190</v>
      </c>
      <c r="X232" s="37" t="s">
        <v>1483</v>
      </c>
      <c r="Y232" s="37" t="s">
        <v>1484</v>
      </c>
      <c r="Z232" s="32" t="s">
        <v>58</v>
      </c>
      <c r="AA232" s="32" t="s">
        <v>59</v>
      </c>
      <c r="AB232" s="32" t="s">
        <v>118</v>
      </c>
      <c r="AC232" s="32" t="s">
        <v>61</v>
      </c>
      <c r="AD232" s="53" t="s">
        <v>128</v>
      </c>
      <c r="AE232" s="59"/>
      <c r="AF232" s="59"/>
      <c r="AG232" s="39"/>
      <c r="AH232" s="39"/>
      <c r="AI232" s="32" t="s">
        <v>62</v>
      </c>
      <c r="AJ232" s="46" t="str">
        <f t="shared" si="26"/>
        <v>(Cetho Automation)</v>
      </c>
      <c r="AK232" s="46"/>
      <c r="AL232" s="46"/>
      <c r="AM232" s="46"/>
      <c r="AN232" s="46"/>
      <c r="AO232" s="46">
        <v>5</v>
      </c>
      <c r="AP232" s="46"/>
      <c r="AQ232" s="47" t="e">
        <f ca="1">IF(AND([1]!Email_TaskV2[[#This Row],[Status]]="ON PROGRESS"),TODAY()-[1]!Email_TaskV2[[#This Row],[Tanggal nodin RFS/RFI]],0)</f>
        <v>#REF!</v>
      </c>
      <c r="AR232" s="47" t="e">
        <f ca="1">IF(AND([1]!Email_TaskV2[[#This Row],[Status]]="ON PROGRESS"),IF(TODAY()-[1]!Email_TaskV2[[#This Row],[Start FUT]]&gt;100,"Testing not started yet",TODAY()-[1]!Email_TaskV2[[#This Row],[Start FUT]]),0)</f>
        <v>#REF!</v>
      </c>
      <c r="AS232" s="47" t="e">
        <f>IF([1]!Email_TaskV2[[#This Row],[Aging_Start_Testing]]="Testing not started yet","Testing not started yet",[1]!Email_TaskV2[[#This Row],[Aging]]-[1]!Email_TaskV2[[#This Row],[Aging_Start_Testing]])</f>
        <v>#REF!</v>
      </c>
      <c r="AT232" s="47" t="e">
        <f ca="1">IF(AND([1]!Email_TaskV2[[#This Row],[Status]]="ON PROGRESS",[1]!Email_TaskV2[[#This Row],[Type]]="RFI"),TODAY()-[1]!Email_TaskV2[[#This Row],[Tanggal nodin RFS/RFI]],0)</f>
        <v>#REF!</v>
      </c>
      <c r="AU232" s="47" t="e">
        <f>IF([1]!Email_TaskV2[[#This Row],[Aging]]&gt;7,"Warning","")</f>
        <v>#REF!</v>
      </c>
      <c r="AV232" s="48"/>
      <c r="AW232" s="48"/>
      <c r="AX232" s="48"/>
      <c r="AY232" s="48" t="e">
        <f>IF(AND([1]!Email_TaskV2[[#This Row],[Status]]="ON PROGRESS",[1]!Email_TaskV2[[#This Row],[Type]]="RFS"),"YES","")</f>
        <v>#REF!</v>
      </c>
      <c r="AZ232" s="127" t="e">
        <f>IF(AND([1]!Email_TaskV2[[#This Row],[Status]]="ON PROGRESS",[1]!Email_TaskV2[[#This Row],[Type]]="RFI"),"YES","")</f>
        <v>#REF!</v>
      </c>
      <c r="BA232" s="48" t="e">
        <f>IF([1]!Email_TaskV2[[#This Row],[Nomor Nodin RFS/RFI]]="","",DAY([1]!Email_TaskV2[[#This Row],[Tanggal nodin RFS/RFI]]))</f>
        <v>#REF!</v>
      </c>
      <c r="BB232" s="54" t="e">
        <f>IF([1]!Email_TaskV2[[#This Row],[Nomor Nodin RFS/RFI]]="","",TEXT([1]!Email_TaskV2[[#This Row],[Tanggal nodin RFS/RFI]],"MMM"))</f>
        <v>#REF!</v>
      </c>
      <c r="BC232" s="49" t="e">
        <f>IF([1]!Email_TaskV2[[#This Row],[Nodin BO]]="","No","Yes")</f>
        <v>#REF!</v>
      </c>
      <c r="BD232" s="50" t="e">
        <f>YEAR([1]!Email_TaskV2[[#This Row],[Tanggal nodin RFS/RFI]])</f>
        <v>#REF!</v>
      </c>
      <c r="BE232" s="56" t="e">
        <f>IF([1]!Email_TaskV2[[#This Row],[Month]]="",13,MONTH([1]!Email_TaskV2[[#This Row],[Tanggal nodin RFS/RFI]]))</f>
        <v>#REF!</v>
      </c>
    </row>
    <row r="233" spans="1:57" ht="15" customHeight="1" x14ac:dyDescent="0.3">
      <c r="A233" s="51">
        <v>232</v>
      </c>
      <c r="B233" s="32" t="s">
        <v>1485</v>
      </c>
      <c r="C233" s="34">
        <v>44980</v>
      </c>
      <c r="D233" s="86" t="s">
        <v>1486</v>
      </c>
      <c r="E233" s="32" t="s">
        <v>55</v>
      </c>
      <c r="F233" s="63" t="s">
        <v>78</v>
      </c>
      <c r="G233" s="35">
        <v>44987</v>
      </c>
      <c r="H233" s="36">
        <v>44991</v>
      </c>
      <c r="I233" s="32" t="s">
        <v>1649</v>
      </c>
      <c r="J233" s="36">
        <v>44991</v>
      </c>
      <c r="K233" s="38" t="s">
        <v>1650</v>
      </c>
      <c r="L233" s="39">
        <f>H233-C233</f>
        <v>11</v>
      </c>
      <c r="M233" s="39">
        <f>J233-G233</f>
        <v>4</v>
      </c>
      <c r="N233" s="40" t="s">
        <v>127</v>
      </c>
      <c r="O233" s="40" t="s">
        <v>56</v>
      </c>
      <c r="P233" s="40" t="e">
        <f>VLOOKUP([1]!Email_TaskV2[[#This Row],[PIC Dev]],[1]Organization!C:D,2,FALSE)</f>
        <v>#REF!</v>
      </c>
      <c r="Q233" s="40"/>
      <c r="R233" s="32">
        <v>122</v>
      </c>
      <c r="S233" s="32" t="s">
        <v>75</v>
      </c>
      <c r="T233" s="32" t="s">
        <v>1378</v>
      </c>
      <c r="U233" s="38" t="s">
        <v>1379</v>
      </c>
      <c r="V233" s="42">
        <v>44974</v>
      </c>
      <c r="W233" s="33" t="s">
        <v>165</v>
      </c>
      <c r="X233" s="33" t="s">
        <v>199</v>
      </c>
      <c r="Y233" s="33" t="s">
        <v>200</v>
      </c>
      <c r="Z233" s="32" t="s">
        <v>58</v>
      </c>
      <c r="AA233" s="32" t="s">
        <v>59</v>
      </c>
      <c r="AB233" s="32" t="s">
        <v>60</v>
      </c>
      <c r="AC233" s="32" t="s">
        <v>61</v>
      </c>
      <c r="AD233" s="53" t="s">
        <v>124</v>
      </c>
      <c r="AE233" s="44"/>
      <c r="AF233" s="44"/>
      <c r="AG233" s="32"/>
      <c r="AH233" s="32"/>
      <c r="AI233" s="32" t="s">
        <v>64</v>
      </c>
      <c r="AJ233" s="46" t="str">
        <f t="shared" si="26"/>
        <v/>
      </c>
      <c r="AK233" s="46"/>
      <c r="AL233" s="46"/>
      <c r="AM233" s="46"/>
      <c r="AN233" s="46"/>
      <c r="AO233" s="46"/>
      <c r="AP233" s="46"/>
      <c r="AQ233" s="47" t="e">
        <f ca="1">IF(AND([1]!Email_TaskV2[[#This Row],[Status]]="ON PROGRESS"),TODAY()-[1]!Email_TaskV2[[#This Row],[Tanggal nodin RFS/RFI]],0)</f>
        <v>#REF!</v>
      </c>
      <c r="AR233" s="47" t="e">
        <f ca="1">IF(AND([1]!Email_TaskV2[[#This Row],[Status]]="ON PROGRESS"),IF(TODAY()-[1]!Email_TaskV2[[#This Row],[Start FUT]]&gt;100,"Testing not started yet",TODAY()-[1]!Email_TaskV2[[#This Row],[Start FUT]]),0)</f>
        <v>#REF!</v>
      </c>
      <c r="AS233" s="47" t="e">
        <f>IF([1]!Email_TaskV2[[#This Row],[Aging_Start_Testing]]="Testing not started yet","Testing not started yet",[1]!Email_TaskV2[[#This Row],[Aging]]-[1]!Email_TaskV2[[#This Row],[Aging_Start_Testing]])</f>
        <v>#REF!</v>
      </c>
      <c r="AT233" s="47" t="e">
        <f ca="1">IF(AND([1]!Email_TaskV2[[#This Row],[Status]]="ON PROGRESS",[1]!Email_TaskV2[[#This Row],[Type]]="RFI"),TODAY()-[1]!Email_TaskV2[[#This Row],[Tanggal nodin RFS/RFI]],0)</f>
        <v>#REF!</v>
      </c>
      <c r="AU233" s="47" t="e">
        <f>IF([1]!Email_TaskV2[[#This Row],[Aging]]&gt;7,"Warning","")</f>
        <v>#REF!</v>
      </c>
      <c r="AV233" s="48"/>
      <c r="AW233" s="48"/>
      <c r="AX233" s="48"/>
      <c r="AY233" s="48" t="e">
        <f>IF(AND([1]!Email_TaskV2[[#This Row],[Status]]="ON PROGRESS",[1]!Email_TaskV2[[#This Row],[Type]]="RFS"),"YES","")</f>
        <v>#REF!</v>
      </c>
      <c r="AZ233" s="127" t="e">
        <f>IF(AND([1]!Email_TaskV2[[#This Row],[Status]]="ON PROGRESS",[1]!Email_TaskV2[[#This Row],[Type]]="RFI"),"YES","")</f>
        <v>#REF!</v>
      </c>
      <c r="BA233" s="48" t="e">
        <f>IF([1]!Email_TaskV2[[#This Row],[Nomor Nodin RFS/RFI]]="","",DAY([1]!Email_TaskV2[[#This Row],[Tanggal nodin RFS/RFI]]))</f>
        <v>#REF!</v>
      </c>
      <c r="BB233" s="54" t="e">
        <f>IF([1]!Email_TaskV2[[#This Row],[Nomor Nodin RFS/RFI]]="","",TEXT([1]!Email_TaskV2[[#This Row],[Tanggal nodin RFS/RFI]],"MMM"))</f>
        <v>#REF!</v>
      </c>
      <c r="BC233" s="49" t="e">
        <f>IF([1]!Email_TaskV2[[#This Row],[Nodin BO]]="","No","Yes")</f>
        <v>#REF!</v>
      </c>
      <c r="BD233" s="50" t="e">
        <f>YEAR([1]!Email_TaskV2[[#This Row],[Tanggal nodin RFS/RFI]])</f>
        <v>#REF!</v>
      </c>
      <c r="BE233" s="56" t="e">
        <f>IF([1]!Email_TaskV2[[#This Row],[Month]]="",13,MONTH([1]!Email_TaskV2[[#This Row],[Tanggal nodin RFS/RFI]]))</f>
        <v>#REF!</v>
      </c>
    </row>
    <row r="234" spans="1:57" ht="15" customHeight="1" x14ac:dyDescent="0.3">
      <c r="A234" s="51">
        <v>233</v>
      </c>
      <c r="B234" s="39" t="s">
        <v>1487</v>
      </c>
      <c r="C234" s="114">
        <v>44984</v>
      </c>
      <c r="D234" s="85" t="s">
        <v>1488</v>
      </c>
      <c r="E234" s="39" t="s">
        <v>55</v>
      </c>
      <c r="F234" s="83" t="s">
        <v>78</v>
      </c>
      <c r="G234" s="36">
        <v>44991</v>
      </c>
      <c r="H234" s="36">
        <v>44992</v>
      </c>
      <c r="I234" s="39" t="s">
        <v>1651</v>
      </c>
      <c r="J234" s="36">
        <v>44993</v>
      </c>
      <c r="K234" s="37" t="s">
        <v>1652</v>
      </c>
      <c r="L234" s="39">
        <f>H234-C234</f>
        <v>8</v>
      </c>
      <c r="M234" s="39">
        <f>J234-G234</f>
        <v>2</v>
      </c>
      <c r="N234" s="40" t="s">
        <v>127</v>
      </c>
      <c r="O234" s="40" t="s">
        <v>56</v>
      </c>
      <c r="P234" s="58" t="e">
        <f>VLOOKUP([1]!Email_TaskV2[[#This Row],[PIC Dev]],[1]Organization!C:D,2,FALSE)</f>
        <v>#REF!</v>
      </c>
      <c r="Q234" s="58"/>
      <c r="R234" s="39">
        <v>75</v>
      </c>
      <c r="S234" s="39" t="s">
        <v>75</v>
      </c>
      <c r="T234" s="39" t="s">
        <v>1378</v>
      </c>
      <c r="U234" s="37" t="s">
        <v>1379</v>
      </c>
      <c r="V234" s="42">
        <v>44974</v>
      </c>
      <c r="W234" s="33" t="s">
        <v>165</v>
      </c>
      <c r="X234" s="32" t="s">
        <v>199</v>
      </c>
      <c r="Y234" s="32" t="s">
        <v>200</v>
      </c>
      <c r="Z234" s="32" t="s">
        <v>58</v>
      </c>
      <c r="AA234" s="32" t="s">
        <v>59</v>
      </c>
      <c r="AB234" s="32" t="s">
        <v>60</v>
      </c>
      <c r="AC234" s="32" t="s">
        <v>61</v>
      </c>
      <c r="AD234" s="53" t="s">
        <v>150</v>
      </c>
      <c r="AE234" s="59"/>
      <c r="AF234" s="59"/>
      <c r="AG234" s="39"/>
      <c r="AH234" s="39"/>
      <c r="AI234" s="32" t="s">
        <v>62</v>
      </c>
      <c r="AJ234" s="46" t="str">
        <f t="shared" si="26"/>
        <v>(FUT Simulator)(Cetho Automation)</v>
      </c>
      <c r="AK234" s="46"/>
      <c r="AL234" s="46"/>
      <c r="AM234" s="46">
        <v>3</v>
      </c>
      <c r="AN234" s="46"/>
      <c r="AO234" s="46">
        <v>5</v>
      </c>
      <c r="AP234" s="46"/>
      <c r="AQ234" s="47" t="e">
        <f ca="1">IF(AND([1]!Email_TaskV2[[#This Row],[Status]]="ON PROGRESS"),TODAY()-[1]!Email_TaskV2[[#This Row],[Tanggal nodin RFS/RFI]],0)</f>
        <v>#REF!</v>
      </c>
      <c r="AR234" s="47" t="e">
        <f ca="1">IF(AND([1]!Email_TaskV2[[#This Row],[Status]]="ON PROGRESS"),IF(TODAY()-[1]!Email_TaskV2[[#This Row],[Start FUT]]&gt;100,"Testing not started yet",TODAY()-[1]!Email_TaskV2[[#This Row],[Start FUT]]),0)</f>
        <v>#REF!</v>
      </c>
      <c r="AS234" s="47" t="e">
        <f>IF([1]!Email_TaskV2[[#This Row],[Aging_Start_Testing]]="Testing not started yet","Testing not started yet",[1]!Email_TaskV2[[#This Row],[Aging]]-[1]!Email_TaskV2[[#This Row],[Aging_Start_Testing]])</f>
        <v>#REF!</v>
      </c>
      <c r="AT234" s="47" t="e">
        <f ca="1">IF(AND([1]!Email_TaskV2[[#This Row],[Status]]="ON PROGRESS",[1]!Email_TaskV2[[#This Row],[Type]]="RFI"),TODAY()-[1]!Email_TaskV2[[#This Row],[Tanggal nodin RFS/RFI]],0)</f>
        <v>#REF!</v>
      </c>
      <c r="AU234" s="47" t="e">
        <f>IF([1]!Email_TaskV2[[#This Row],[Aging]]&gt;7,"Warning","")</f>
        <v>#REF!</v>
      </c>
      <c r="AV234" s="48"/>
      <c r="AW234" s="48"/>
      <c r="AX234" s="48"/>
      <c r="AY234" s="48" t="e">
        <f>IF(AND([1]!Email_TaskV2[[#This Row],[Status]]="ON PROGRESS",[1]!Email_TaskV2[[#This Row],[Type]]="RFS"),"YES","")</f>
        <v>#REF!</v>
      </c>
      <c r="AZ234" s="16" t="e">
        <f>IF(AND([1]!Email_TaskV2[[#This Row],[Status]]="ON PROGRESS",[1]!Email_TaskV2[[#This Row],[Type]]="RFI"),"YES","")</f>
        <v>#REF!</v>
      </c>
      <c r="BA234" s="48" t="e">
        <f>IF([1]!Email_TaskV2[[#This Row],[Nomor Nodin RFS/RFI]]="","",DAY([1]!Email_TaskV2[[#This Row],[Tanggal nodin RFS/RFI]]))</f>
        <v>#REF!</v>
      </c>
      <c r="BB234" s="54" t="e">
        <f>IF([1]!Email_TaskV2[[#This Row],[Nomor Nodin RFS/RFI]]="","",TEXT([1]!Email_TaskV2[[#This Row],[Tanggal nodin RFS/RFI]],"MMM"))</f>
        <v>#REF!</v>
      </c>
      <c r="BC234" s="49" t="e">
        <f>IF([1]!Email_TaskV2[[#This Row],[Nodin BO]]="","No","Yes")</f>
        <v>#REF!</v>
      </c>
      <c r="BD234" s="50" t="e">
        <f>YEAR([1]!Email_TaskV2[[#This Row],[Tanggal nodin RFS/RFI]])</f>
        <v>#REF!</v>
      </c>
      <c r="BE234" s="56" t="e">
        <f>IF([1]!Email_TaskV2[[#This Row],[Month]]="",13,MONTH([1]!Email_TaskV2[[#This Row],[Tanggal nodin RFS/RFI]]))</f>
        <v>#REF!</v>
      </c>
    </row>
    <row r="235" spans="1:57" ht="15" customHeight="1" x14ac:dyDescent="0.3">
      <c r="A235" s="51">
        <v>234</v>
      </c>
      <c r="B235" s="32" t="s">
        <v>1489</v>
      </c>
      <c r="C235" s="114">
        <v>44981</v>
      </c>
      <c r="D235" s="86" t="s">
        <v>1490</v>
      </c>
      <c r="E235" s="32" t="s">
        <v>55</v>
      </c>
      <c r="F235" s="63" t="s">
        <v>78</v>
      </c>
      <c r="G235" s="35">
        <v>44986</v>
      </c>
      <c r="H235" s="35">
        <v>44988</v>
      </c>
      <c r="I235" s="32" t="s">
        <v>1653</v>
      </c>
      <c r="J235" s="35">
        <v>44988</v>
      </c>
      <c r="K235" s="38" t="s">
        <v>1654</v>
      </c>
      <c r="L235" s="39">
        <f>H235-C235</f>
        <v>7</v>
      </c>
      <c r="M235" s="39">
        <f>J235-G235</f>
        <v>2</v>
      </c>
      <c r="N235" s="40" t="s">
        <v>68</v>
      </c>
      <c r="O235" s="40" t="s">
        <v>69</v>
      </c>
      <c r="P235" s="40" t="e">
        <f>VLOOKUP([1]!Email_TaskV2[[#This Row],[PIC Dev]],[1]Organization!C:D,2,FALSE)</f>
        <v>#REF!</v>
      </c>
      <c r="Q235" s="40"/>
      <c r="R235" s="32">
        <v>78</v>
      </c>
      <c r="S235" s="32" t="s">
        <v>75</v>
      </c>
      <c r="T235" s="32" t="s">
        <v>1491</v>
      </c>
      <c r="U235" s="38" t="s">
        <v>1492</v>
      </c>
      <c r="V235" s="42">
        <v>44979</v>
      </c>
      <c r="W235" s="33" t="s">
        <v>139</v>
      </c>
      <c r="X235" s="32" t="s">
        <v>162</v>
      </c>
      <c r="Y235" s="32" t="s">
        <v>158</v>
      </c>
      <c r="Z235" s="32" t="s">
        <v>58</v>
      </c>
      <c r="AA235" s="32" t="s">
        <v>59</v>
      </c>
      <c r="AB235" s="32" t="s">
        <v>105</v>
      </c>
      <c r="AC235" s="32" t="s">
        <v>71</v>
      </c>
      <c r="AD235" s="53" t="s">
        <v>132</v>
      </c>
      <c r="AE235" s="44"/>
      <c r="AF235" s="44"/>
      <c r="AG235" s="32"/>
      <c r="AH235" s="32"/>
      <c r="AI235" s="32" t="s">
        <v>64</v>
      </c>
      <c r="AJ235" s="46" t="str">
        <f t="shared" ref="AJ235:AJ298" si="33">_xlfn.CONCAT(IF(AK235&lt;&gt;"",REPLACE(AK235,1,1,"(Sigos Automation)"),""),IF(AL235&lt;&gt;"",REPLACE(AL235,1,1,"(Prima Automation)"),""),IF(AM235&lt;&gt;"",REPLACE(AM235,1,1,"(FUT Simulator)"),""),IF(AN235&lt;&gt;"",REPLACE(AN235,1,1,"(Postman Simulator)"),""),IF(AO235&lt;&gt;"",REPLACE(AO235,1,1,"(Cetho Automation)"),""),IF(AP235&lt;&gt;"",REPLACE(AP235,1,1,"(Katalon Automation)"),""))</f>
        <v/>
      </c>
      <c r="AK235" s="46"/>
      <c r="AL235" s="46"/>
      <c r="AM235" s="46"/>
      <c r="AN235" s="46"/>
      <c r="AO235" s="46"/>
      <c r="AP235" s="46"/>
      <c r="AQ235" s="47" t="e">
        <f ca="1">IF(AND([1]!Email_TaskV2[[#This Row],[Status]]="ON PROGRESS"),TODAY()-[1]!Email_TaskV2[[#This Row],[Tanggal nodin RFS/RFI]],0)</f>
        <v>#REF!</v>
      </c>
      <c r="AR235" s="47" t="e">
        <f ca="1">IF(AND([1]!Email_TaskV2[[#This Row],[Status]]="ON PROGRESS"),IF(TODAY()-[1]!Email_TaskV2[[#This Row],[Start FUT]]&gt;100,"Testing not started yet",TODAY()-[1]!Email_TaskV2[[#This Row],[Start FUT]]),0)</f>
        <v>#REF!</v>
      </c>
      <c r="AS235" s="47" t="e">
        <f>IF([1]!Email_TaskV2[[#This Row],[Aging_Start_Testing]]="Testing not started yet","Testing not started yet",[1]!Email_TaskV2[[#This Row],[Aging]]-[1]!Email_TaskV2[[#This Row],[Aging_Start_Testing]])</f>
        <v>#REF!</v>
      </c>
      <c r="AT235" s="47" t="e">
        <f ca="1">IF(AND([1]!Email_TaskV2[[#This Row],[Status]]="ON PROGRESS",[1]!Email_TaskV2[[#This Row],[Type]]="RFI"),TODAY()-[1]!Email_TaskV2[[#This Row],[Tanggal nodin RFS/RFI]],0)</f>
        <v>#REF!</v>
      </c>
      <c r="AU235" s="47" t="e">
        <f>IF([1]!Email_TaskV2[[#This Row],[Aging]]&gt;7,"Warning","")</f>
        <v>#REF!</v>
      </c>
      <c r="AV235" s="48"/>
      <c r="AW235" s="48"/>
      <c r="AX235" s="48"/>
      <c r="AY235" s="48" t="e">
        <f>IF(AND([1]!Email_TaskV2[[#This Row],[Status]]="ON PROGRESS",[1]!Email_TaskV2[[#This Row],[Type]]="RFS"),"YES","")</f>
        <v>#REF!</v>
      </c>
      <c r="AZ235" s="16" t="e">
        <f>IF(AND([1]!Email_TaskV2[[#This Row],[Status]]="ON PROGRESS",[1]!Email_TaskV2[[#This Row],[Type]]="RFI"),"YES","")</f>
        <v>#REF!</v>
      </c>
      <c r="BA235" s="48" t="e">
        <f>IF([1]!Email_TaskV2[[#This Row],[Nomor Nodin RFS/RFI]]="","",DAY([1]!Email_TaskV2[[#This Row],[Tanggal nodin RFS/RFI]]))</f>
        <v>#REF!</v>
      </c>
      <c r="BB235" s="54" t="e">
        <f>IF([1]!Email_TaskV2[[#This Row],[Nomor Nodin RFS/RFI]]="","",TEXT([1]!Email_TaskV2[[#This Row],[Tanggal nodin RFS/RFI]],"MMM"))</f>
        <v>#REF!</v>
      </c>
      <c r="BC235" s="49" t="e">
        <f>IF([1]!Email_TaskV2[[#This Row],[Nodin BO]]="","No","Yes")</f>
        <v>#REF!</v>
      </c>
      <c r="BD235" s="50" t="e">
        <f>YEAR([1]!Email_TaskV2[[#This Row],[Tanggal nodin RFS/RFI]])</f>
        <v>#REF!</v>
      </c>
      <c r="BE235" s="56" t="e">
        <f>IF([1]!Email_TaskV2[[#This Row],[Month]]="",13,MONTH([1]!Email_TaskV2[[#This Row],[Tanggal nodin RFS/RFI]]))</f>
        <v>#REF!</v>
      </c>
    </row>
    <row r="236" spans="1:57" ht="15" customHeight="1" x14ac:dyDescent="0.3">
      <c r="A236" s="51">
        <v>235</v>
      </c>
      <c r="B236" s="32" t="s">
        <v>1493</v>
      </c>
      <c r="C236" s="34">
        <v>44984</v>
      </c>
      <c r="D236" s="88" t="s">
        <v>1494</v>
      </c>
      <c r="E236" s="61" t="s">
        <v>79</v>
      </c>
      <c r="F236" s="68" t="s">
        <v>1655</v>
      </c>
      <c r="G236" s="35">
        <v>44985</v>
      </c>
      <c r="H236" s="35">
        <v>44998</v>
      </c>
      <c r="I236" s="32"/>
      <c r="J236" s="35"/>
      <c r="K236" s="32"/>
      <c r="L236" s="44"/>
      <c r="M236" s="40"/>
      <c r="N236" s="40" t="s">
        <v>133</v>
      </c>
      <c r="O236" s="40" t="s">
        <v>134</v>
      </c>
      <c r="P236" s="40" t="e">
        <f>VLOOKUP([1]!Email_TaskV2[[#This Row],[PIC Dev]],[1]Organization!C:D,2,FALSE)</f>
        <v>#REF!</v>
      </c>
      <c r="Q236" s="40" t="s">
        <v>1656</v>
      </c>
      <c r="R236" s="32"/>
      <c r="S236" s="32" t="s">
        <v>57</v>
      </c>
      <c r="T236" s="32" t="s">
        <v>1495</v>
      </c>
      <c r="U236" s="37" t="s">
        <v>1496</v>
      </c>
      <c r="V236" s="41">
        <v>44957</v>
      </c>
      <c r="W236" s="32" t="s">
        <v>120</v>
      </c>
      <c r="X236" s="32" t="s">
        <v>170</v>
      </c>
      <c r="Y236" s="32" t="s">
        <v>171</v>
      </c>
      <c r="Z236" s="32" t="s">
        <v>58</v>
      </c>
      <c r="AA236" s="32" t="s">
        <v>59</v>
      </c>
      <c r="AB236" s="32" t="s">
        <v>120</v>
      </c>
      <c r="AC236" s="32" t="s">
        <v>71</v>
      </c>
      <c r="AD236" s="53" t="s">
        <v>85</v>
      </c>
      <c r="AE236" s="44"/>
      <c r="AF236" s="44"/>
      <c r="AG236" s="32"/>
      <c r="AH236" s="32"/>
      <c r="AI236" s="61" t="s">
        <v>62</v>
      </c>
      <c r="AJ236" s="126" t="str">
        <f t="shared" si="33"/>
        <v>(FUT Simulator)</v>
      </c>
      <c r="AK236" s="46"/>
      <c r="AL236" s="46"/>
      <c r="AM236" s="46">
        <v>3</v>
      </c>
      <c r="AN236" s="46"/>
      <c r="AO236" s="46"/>
      <c r="AP236" s="46"/>
      <c r="AQ236" s="47" t="e">
        <f ca="1">IF(AND([1]!Email_TaskV2[[#This Row],[Status]]="ON PROGRESS"),TODAY()-[1]!Email_TaskV2[[#This Row],[Tanggal nodin RFS/RFI]],0)</f>
        <v>#REF!</v>
      </c>
      <c r="AR236" s="47" t="e">
        <f ca="1">IF(AND([1]!Email_TaskV2[[#This Row],[Status]]="ON PROGRESS"),IF(TODAY()-[1]!Email_TaskV2[[#This Row],[Start FUT]]&gt;100,"Testing not started yet",TODAY()-[1]!Email_TaskV2[[#This Row],[Start FUT]]),0)</f>
        <v>#REF!</v>
      </c>
      <c r="AS236" s="47" t="e">
        <f>IF([1]!Email_TaskV2[[#This Row],[Aging_Start_Testing]]="Testing not started yet","Testing not started yet",[1]!Email_TaskV2[[#This Row],[Aging]]-[1]!Email_TaskV2[[#This Row],[Aging_Start_Testing]])</f>
        <v>#REF!</v>
      </c>
      <c r="AT236" s="47" t="e">
        <f ca="1">IF(AND([1]!Email_TaskV2[[#This Row],[Status]]="ON PROGRESS",[1]!Email_TaskV2[[#This Row],[Type]]="RFI"),TODAY()-[1]!Email_TaskV2[[#This Row],[Tanggal nodin RFS/RFI]],0)</f>
        <v>#REF!</v>
      </c>
      <c r="AU236" s="47" t="e">
        <f>IF([1]!Email_TaskV2[[#This Row],[Aging]]&gt;7,"Warning","")</f>
        <v>#REF!</v>
      </c>
      <c r="AV236" s="48"/>
      <c r="AW236" s="48"/>
      <c r="AX236" s="48"/>
      <c r="AY236" s="48" t="e">
        <f>IF(AND([1]!Email_TaskV2[[#This Row],[Status]]="ON PROGRESS",[1]!Email_TaskV2[[#This Row],[Type]]="RFS"),"YES","")</f>
        <v>#REF!</v>
      </c>
      <c r="AZ236" s="16" t="e">
        <f>IF(AND([1]!Email_TaskV2[[#This Row],[Status]]="ON PROGRESS",[1]!Email_TaskV2[[#This Row],[Type]]="RFI"),"YES","")</f>
        <v>#REF!</v>
      </c>
      <c r="BA236" s="48" t="e">
        <f>IF([1]!Email_TaskV2[[#This Row],[Nomor Nodin RFS/RFI]]="","",DAY([1]!Email_TaskV2[[#This Row],[Tanggal nodin RFS/RFI]]))</f>
        <v>#REF!</v>
      </c>
      <c r="BB236" s="54" t="e">
        <f>IF([1]!Email_TaskV2[[#This Row],[Nomor Nodin RFS/RFI]]="","",TEXT([1]!Email_TaskV2[[#This Row],[Tanggal nodin RFS/RFI]],"MMM"))</f>
        <v>#REF!</v>
      </c>
      <c r="BC236" s="49" t="e">
        <f>IF([1]!Email_TaskV2[[#This Row],[Nodin BO]]="","No","Yes")</f>
        <v>#REF!</v>
      </c>
      <c r="BD236" s="50" t="e">
        <f>YEAR([1]!Email_TaskV2[[#This Row],[Tanggal nodin RFS/RFI]])</f>
        <v>#REF!</v>
      </c>
      <c r="BE236" s="56" t="e">
        <f>IF([1]!Email_TaskV2[[#This Row],[Month]]="",13,MONTH([1]!Email_TaskV2[[#This Row],[Tanggal nodin RFS/RFI]]))</f>
        <v>#REF!</v>
      </c>
    </row>
    <row r="237" spans="1:57" ht="15" customHeight="1" x14ac:dyDescent="0.3">
      <c r="A237" s="51">
        <v>236</v>
      </c>
      <c r="B237" s="32" t="s">
        <v>1497</v>
      </c>
      <c r="C237" s="34">
        <v>44984</v>
      </c>
      <c r="D237" s="86" t="s">
        <v>1498</v>
      </c>
      <c r="E237" s="32" t="s">
        <v>55</v>
      </c>
      <c r="F237" s="32" t="s">
        <v>90</v>
      </c>
      <c r="G237" s="35">
        <v>44984</v>
      </c>
      <c r="H237" s="35">
        <v>44995</v>
      </c>
      <c r="I237" s="32" t="s">
        <v>1657</v>
      </c>
      <c r="J237" s="35">
        <v>44995</v>
      </c>
      <c r="K237" s="37" t="s">
        <v>1658</v>
      </c>
      <c r="L237" s="39">
        <f>H237-C237</f>
        <v>11</v>
      </c>
      <c r="M237" s="39">
        <f>J237-G237</f>
        <v>11</v>
      </c>
      <c r="N237" s="40" t="s">
        <v>107</v>
      </c>
      <c r="O237" s="40" t="s">
        <v>108</v>
      </c>
      <c r="P237" s="40" t="e">
        <f>VLOOKUP([1]!Email_TaskV2[[#This Row],[PIC Dev]],[1]Organization!C:D,2,FALSE)</f>
        <v>#REF!</v>
      </c>
      <c r="Q237" s="52" t="s">
        <v>1659</v>
      </c>
      <c r="R237" s="32">
        <v>18</v>
      </c>
      <c r="S237" s="32" t="s">
        <v>57</v>
      </c>
      <c r="T237" s="32" t="s">
        <v>1499</v>
      </c>
      <c r="U237" s="37" t="s">
        <v>1500</v>
      </c>
      <c r="V237" s="32"/>
      <c r="W237" s="32" t="s">
        <v>156</v>
      </c>
      <c r="X237" s="32"/>
      <c r="Y237" s="32"/>
      <c r="Z237" s="32" t="s">
        <v>58</v>
      </c>
      <c r="AA237" s="32" t="s">
        <v>59</v>
      </c>
      <c r="AB237" s="32" t="s">
        <v>70</v>
      </c>
      <c r="AC237" s="43" t="s">
        <v>84</v>
      </c>
      <c r="AD237" s="44" t="s">
        <v>1909</v>
      </c>
      <c r="AE237" s="44"/>
      <c r="AF237" s="44"/>
      <c r="AG237" s="32"/>
      <c r="AH237" s="32"/>
      <c r="AI237" s="32" t="s">
        <v>64</v>
      </c>
      <c r="AJ237" s="46" t="str">
        <f t="shared" si="33"/>
        <v/>
      </c>
      <c r="AK237" s="46"/>
      <c r="AL237" s="46"/>
      <c r="AM237" s="46"/>
      <c r="AN237" s="46"/>
      <c r="AO237" s="46"/>
      <c r="AP237" s="46"/>
      <c r="AQ237" s="47" t="e">
        <f ca="1">IF(AND([1]!Email_TaskV2[[#This Row],[Status]]="ON PROGRESS"),TODAY()-[1]!Email_TaskV2[[#This Row],[Tanggal nodin RFS/RFI]],0)</f>
        <v>#REF!</v>
      </c>
      <c r="AR237" s="47" t="e">
        <f ca="1">IF(AND([1]!Email_TaskV2[[#This Row],[Status]]="ON PROGRESS"),IF(TODAY()-[1]!Email_TaskV2[[#This Row],[Start FUT]]&gt;100,"Testing not started yet",TODAY()-[1]!Email_TaskV2[[#This Row],[Start FUT]]),0)</f>
        <v>#REF!</v>
      </c>
      <c r="AS237" s="47" t="e">
        <f>IF([1]!Email_TaskV2[[#This Row],[Aging_Start_Testing]]="Testing not started yet","Testing not started yet",[1]!Email_TaskV2[[#This Row],[Aging]]-[1]!Email_TaskV2[[#This Row],[Aging_Start_Testing]])</f>
        <v>#REF!</v>
      </c>
      <c r="AT237" s="47" t="e">
        <f ca="1">IF(AND([1]!Email_TaskV2[[#This Row],[Status]]="ON PROGRESS",[1]!Email_TaskV2[[#This Row],[Type]]="RFI"),TODAY()-[1]!Email_TaskV2[[#This Row],[Tanggal nodin RFS/RFI]],0)</f>
        <v>#REF!</v>
      </c>
      <c r="AU237" s="47" t="e">
        <f>IF([1]!Email_TaskV2[[#This Row],[Aging]]&gt;7,"Warning","")</f>
        <v>#REF!</v>
      </c>
      <c r="AV237" s="48"/>
      <c r="AW237" s="48"/>
      <c r="AX237" s="48"/>
      <c r="AY237" s="48" t="e">
        <f>IF(AND([1]!Email_TaskV2[[#This Row],[Status]]="ON PROGRESS",[1]!Email_TaskV2[[#This Row],[Type]]="RFS"),"YES","")</f>
        <v>#REF!</v>
      </c>
      <c r="AZ237" s="127" t="e">
        <f>IF(AND([1]!Email_TaskV2[[#This Row],[Status]]="ON PROGRESS",[1]!Email_TaskV2[[#This Row],[Type]]="RFI"),"YES","")</f>
        <v>#REF!</v>
      </c>
      <c r="BA237" s="48" t="e">
        <f>IF([1]!Email_TaskV2[[#This Row],[Nomor Nodin RFS/RFI]]="","",DAY([1]!Email_TaskV2[[#This Row],[Tanggal nodin RFS/RFI]]))</f>
        <v>#REF!</v>
      </c>
      <c r="BB237" s="54" t="e">
        <f>IF([1]!Email_TaskV2[[#This Row],[Nomor Nodin RFS/RFI]]="","",TEXT([1]!Email_TaskV2[[#This Row],[Tanggal nodin RFS/RFI]],"MMM"))</f>
        <v>#REF!</v>
      </c>
      <c r="BC237" s="49" t="e">
        <f>IF([1]!Email_TaskV2[[#This Row],[Nodin BO]]="","No","Yes")</f>
        <v>#REF!</v>
      </c>
      <c r="BD237" s="50" t="e">
        <f>YEAR([1]!Email_TaskV2[[#This Row],[Tanggal nodin RFS/RFI]])</f>
        <v>#REF!</v>
      </c>
      <c r="BE237" s="56" t="e">
        <f>IF([1]!Email_TaskV2[[#This Row],[Month]]="",13,MONTH([1]!Email_TaskV2[[#This Row],[Tanggal nodin RFS/RFI]]))</f>
        <v>#REF!</v>
      </c>
    </row>
    <row r="238" spans="1:57" ht="15" customHeight="1" x14ac:dyDescent="0.3">
      <c r="A238" s="51">
        <v>237</v>
      </c>
      <c r="B238" s="32" t="s">
        <v>1501</v>
      </c>
      <c r="C238" s="34">
        <v>44985</v>
      </c>
      <c r="D238" s="88" t="s">
        <v>1502</v>
      </c>
      <c r="E238" s="61" t="s">
        <v>79</v>
      </c>
      <c r="F238" s="68" t="s">
        <v>80</v>
      </c>
      <c r="G238" s="35">
        <v>44986</v>
      </c>
      <c r="H238" s="35">
        <v>45006</v>
      </c>
      <c r="I238" s="32"/>
      <c r="J238" s="35"/>
      <c r="K238" s="32"/>
      <c r="L238" s="44"/>
      <c r="M238" s="40"/>
      <c r="N238" s="40" t="s">
        <v>138</v>
      </c>
      <c r="O238" s="40" t="s">
        <v>104</v>
      </c>
      <c r="P238" s="40" t="e">
        <f>VLOOKUP([1]!Email_TaskV2[[#This Row],[PIC Dev]],[1]Organization!C:D,2,FALSE)</f>
        <v>#REF!</v>
      </c>
      <c r="Q238" s="52" t="s">
        <v>2356</v>
      </c>
      <c r="R238" s="32"/>
      <c r="S238" s="32" t="s">
        <v>57</v>
      </c>
      <c r="T238" s="32" t="s">
        <v>1503</v>
      </c>
      <c r="U238" s="37" t="s">
        <v>1504</v>
      </c>
      <c r="V238" s="41">
        <v>44853</v>
      </c>
      <c r="W238" s="32" t="s">
        <v>166</v>
      </c>
      <c r="X238" s="32" t="s">
        <v>1505</v>
      </c>
      <c r="Y238" s="32" t="s">
        <v>1506</v>
      </c>
      <c r="Z238" s="32" t="s">
        <v>58</v>
      </c>
      <c r="AA238" s="32" t="s">
        <v>59</v>
      </c>
      <c r="AB238" s="32" t="s">
        <v>60</v>
      </c>
      <c r="AC238" s="43" t="s">
        <v>84</v>
      </c>
      <c r="AD238" s="53" t="s">
        <v>72</v>
      </c>
      <c r="AE238" s="44"/>
      <c r="AF238" s="44"/>
      <c r="AG238" s="32"/>
      <c r="AH238" s="32"/>
      <c r="AI238" s="61" t="s">
        <v>64</v>
      </c>
      <c r="AJ238" s="126" t="str">
        <f t="shared" si="33"/>
        <v/>
      </c>
      <c r="AK238" s="46"/>
      <c r="AL238" s="46"/>
      <c r="AM238" s="46"/>
      <c r="AN238" s="46"/>
      <c r="AO238" s="46"/>
      <c r="AP238" s="46"/>
      <c r="AQ238" s="47" t="e">
        <f ca="1">IF(AND([1]!Email_TaskV2[[#This Row],[Status]]="ON PROGRESS"),TODAY()-[1]!Email_TaskV2[[#This Row],[Tanggal nodin RFS/RFI]],0)</f>
        <v>#REF!</v>
      </c>
      <c r="AR238" s="47" t="e">
        <f ca="1">IF(AND([1]!Email_TaskV2[[#This Row],[Status]]="ON PROGRESS"),IF(TODAY()-[1]!Email_TaskV2[[#This Row],[Start FUT]]&gt;100,"Testing not started yet",TODAY()-[1]!Email_TaskV2[[#This Row],[Start FUT]]),0)</f>
        <v>#REF!</v>
      </c>
      <c r="AS238" s="47" t="e">
        <f>IF([1]!Email_TaskV2[[#This Row],[Aging_Start_Testing]]="Testing not started yet","Testing not started yet",[1]!Email_TaskV2[[#This Row],[Aging]]-[1]!Email_TaskV2[[#This Row],[Aging_Start_Testing]])</f>
        <v>#REF!</v>
      </c>
      <c r="AT238" s="47" t="e">
        <f ca="1">IF(AND([1]!Email_TaskV2[[#This Row],[Status]]="ON PROGRESS",[1]!Email_TaskV2[[#This Row],[Type]]="RFI"),TODAY()-[1]!Email_TaskV2[[#This Row],[Tanggal nodin RFS/RFI]],0)</f>
        <v>#REF!</v>
      </c>
      <c r="AU238" s="47" t="e">
        <f>IF([1]!Email_TaskV2[[#This Row],[Aging]]&gt;7,"Warning","")</f>
        <v>#REF!</v>
      </c>
      <c r="AV238" s="48"/>
      <c r="AW238" s="48"/>
      <c r="AX238" s="48"/>
      <c r="AY238" s="48" t="e">
        <f>IF(AND([1]!Email_TaskV2[[#This Row],[Status]]="ON PROGRESS",[1]!Email_TaskV2[[#This Row],[Type]]="RFS"),"YES","")</f>
        <v>#REF!</v>
      </c>
      <c r="AZ238" s="127" t="e">
        <f>IF(AND([1]!Email_TaskV2[[#This Row],[Status]]="ON PROGRESS",[1]!Email_TaskV2[[#This Row],[Type]]="RFI"),"YES","")</f>
        <v>#REF!</v>
      </c>
      <c r="BA238" s="48" t="e">
        <f>IF([1]!Email_TaskV2[[#This Row],[Nomor Nodin RFS/RFI]]="","",DAY([1]!Email_TaskV2[[#This Row],[Tanggal nodin RFS/RFI]]))</f>
        <v>#REF!</v>
      </c>
      <c r="BB238" s="54" t="e">
        <f>IF([1]!Email_TaskV2[[#This Row],[Nomor Nodin RFS/RFI]]="","",TEXT([1]!Email_TaskV2[[#This Row],[Tanggal nodin RFS/RFI]],"MMM"))</f>
        <v>#REF!</v>
      </c>
      <c r="BC238" s="49" t="e">
        <f>IF([1]!Email_TaskV2[[#This Row],[Nodin BO]]="","No","Yes")</f>
        <v>#REF!</v>
      </c>
      <c r="BD238" s="50" t="e">
        <f>YEAR([1]!Email_TaskV2[[#This Row],[Tanggal nodin RFS/RFI]])</f>
        <v>#REF!</v>
      </c>
      <c r="BE238" s="56" t="e">
        <f>IF([1]!Email_TaskV2[[#This Row],[Month]]="",13,MONTH([1]!Email_TaskV2[[#This Row],[Tanggal nodin RFS/RFI]]))</f>
        <v>#REF!</v>
      </c>
    </row>
    <row r="239" spans="1:57" ht="15" customHeight="1" x14ac:dyDescent="0.3">
      <c r="A239" s="51">
        <v>238</v>
      </c>
      <c r="B239" s="32" t="s">
        <v>1507</v>
      </c>
      <c r="C239" s="34">
        <v>44985</v>
      </c>
      <c r="D239" s="86" t="s">
        <v>1508</v>
      </c>
      <c r="E239" s="32" t="s">
        <v>55</v>
      </c>
      <c r="F239" s="32" t="s">
        <v>90</v>
      </c>
      <c r="G239" s="35">
        <v>44985</v>
      </c>
      <c r="H239" s="35">
        <v>44986</v>
      </c>
      <c r="I239" s="32" t="s">
        <v>1509</v>
      </c>
      <c r="J239" s="35">
        <v>44987</v>
      </c>
      <c r="K239" s="37" t="s">
        <v>1510</v>
      </c>
      <c r="L239" s="39">
        <f>H239-C239</f>
        <v>1</v>
      </c>
      <c r="M239" s="39">
        <f>J239-G239</f>
        <v>2</v>
      </c>
      <c r="N239" s="40" t="s">
        <v>87</v>
      </c>
      <c r="O239" s="40" t="s">
        <v>88</v>
      </c>
      <c r="P239" s="40" t="e">
        <f>VLOOKUP([1]!Email_TaskV2[[#This Row],[PIC Dev]],[1]Organization!C:D,2,FALSE)</f>
        <v>#REF!</v>
      </c>
      <c r="Q239" s="52" t="s">
        <v>1511</v>
      </c>
      <c r="R239" s="32">
        <v>108</v>
      </c>
      <c r="S239" s="32" t="s">
        <v>57</v>
      </c>
      <c r="T239" s="32" t="s">
        <v>1512</v>
      </c>
      <c r="U239" s="37" t="s">
        <v>1513</v>
      </c>
      <c r="V239" s="41">
        <v>44984</v>
      </c>
      <c r="W239" s="32" t="s">
        <v>190</v>
      </c>
      <c r="X239" s="32" t="s">
        <v>194</v>
      </c>
      <c r="Y239" s="32" t="s">
        <v>195</v>
      </c>
      <c r="Z239" s="32" t="s">
        <v>58</v>
      </c>
      <c r="AA239" s="32" t="s">
        <v>59</v>
      </c>
      <c r="AB239" s="32" t="s">
        <v>60</v>
      </c>
      <c r="AC239" s="32" t="s">
        <v>61</v>
      </c>
      <c r="AD239" s="53" t="s">
        <v>86</v>
      </c>
      <c r="AE239" s="44" t="s">
        <v>140</v>
      </c>
      <c r="AF239" s="44" t="s">
        <v>599</v>
      </c>
      <c r="AG239" s="32" t="s">
        <v>600</v>
      </c>
      <c r="AH239" s="32"/>
      <c r="AI239" s="32" t="s">
        <v>62</v>
      </c>
      <c r="AJ239" s="46" t="str">
        <f t="shared" si="33"/>
        <v>(FUT Simulator)</v>
      </c>
      <c r="AK239" s="46"/>
      <c r="AL239" s="46"/>
      <c r="AM239" s="46">
        <v>3</v>
      </c>
      <c r="AN239" s="46"/>
      <c r="AO239" s="46"/>
      <c r="AP239" s="46"/>
      <c r="AQ239" s="47" t="e">
        <f ca="1">IF(AND([1]!Email_TaskV2[[#This Row],[Status]]="ON PROGRESS"),TODAY()-[1]!Email_TaskV2[[#This Row],[Tanggal nodin RFS/RFI]],0)</f>
        <v>#REF!</v>
      </c>
      <c r="AR239" s="47" t="e">
        <f ca="1">IF(AND([1]!Email_TaskV2[[#This Row],[Status]]="ON PROGRESS"),IF(TODAY()-[1]!Email_TaskV2[[#This Row],[Start FUT]]&gt;100,"Testing not started yet",TODAY()-[1]!Email_TaskV2[[#This Row],[Start FUT]]),0)</f>
        <v>#REF!</v>
      </c>
      <c r="AS239" s="47" t="e">
        <f>IF([1]!Email_TaskV2[[#This Row],[Aging_Start_Testing]]="Testing not started yet","Testing not started yet",[1]!Email_TaskV2[[#This Row],[Aging]]-[1]!Email_TaskV2[[#This Row],[Aging_Start_Testing]])</f>
        <v>#REF!</v>
      </c>
      <c r="AT239" s="47" t="e">
        <f ca="1">IF(AND([1]!Email_TaskV2[[#This Row],[Status]]="ON PROGRESS",[1]!Email_TaskV2[[#This Row],[Type]]="RFI"),TODAY()-[1]!Email_TaskV2[[#This Row],[Tanggal nodin RFS/RFI]],0)</f>
        <v>#REF!</v>
      </c>
      <c r="AU239" s="47" t="e">
        <f>IF([1]!Email_TaskV2[[#This Row],[Aging]]&gt;7,"Warning","")</f>
        <v>#REF!</v>
      </c>
      <c r="AV239" s="48"/>
      <c r="AW239" s="48"/>
      <c r="AX239" s="48"/>
      <c r="AY239" s="48" t="e">
        <f>IF(AND([1]!Email_TaskV2[[#This Row],[Status]]="ON PROGRESS",[1]!Email_TaskV2[[#This Row],[Type]]="RFS"),"YES","")</f>
        <v>#REF!</v>
      </c>
      <c r="AZ239" s="16" t="e">
        <f>IF(AND([1]!Email_TaskV2[[#This Row],[Status]]="ON PROGRESS",[1]!Email_TaskV2[[#This Row],[Type]]="RFI"),"YES","")</f>
        <v>#REF!</v>
      </c>
      <c r="BA239" s="48" t="e">
        <f>IF([1]!Email_TaskV2[[#This Row],[Nomor Nodin RFS/RFI]]="","",DAY([1]!Email_TaskV2[[#This Row],[Tanggal nodin RFS/RFI]]))</f>
        <v>#REF!</v>
      </c>
      <c r="BB239" s="54" t="e">
        <f>IF([1]!Email_TaskV2[[#This Row],[Nomor Nodin RFS/RFI]]="","",TEXT([1]!Email_TaskV2[[#This Row],[Tanggal nodin RFS/RFI]],"MMM"))</f>
        <v>#REF!</v>
      </c>
      <c r="BC239" s="49" t="e">
        <f>IF([1]!Email_TaskV2[[#This Row],[Nodin BO]]="","No","Yes")</f>
        <v>#REF!</v>
      </c>
      <c r="BD239" s="50" t="e">
        <f>YEAR([1]!Email_TaskV2[[#This Row],[Tanggal nodin RFS/RFI]])</f>
        <v>#REF!</v>
      </c>
      <c r="BE239" s="56" t="e">
        <f>IF([1]!Email_TaskV2[[#This Row],[Month]]="",13,MONTH([1]!Email_TaskV2[[#This Row],[Tanggal nodin RFS/RFI]]))</f>
        <v>#REF!</v>
      </c>
    </row>
    <row r="240" spans="1:57" ht="15" customHeight="1" x14ac:dyDescent="0.3">
      <c r="A240" s="51">
        <v>239</v>
      </c>
      <c r="B240" s="32" t="s">
        <v>1514</v>
      </c>
      <c r="C240" s="34">
        <v>44985</v>
      </c>
      <c r="D240" s="86" t="s">
        <v>1515</v>
      </c>
      <c r="E240" s="32" t="s">
        <v>55</v>
      </c>
      <c r="F240" s="32" t="s">
        <v>90</v>
      </c>
      <c r="G240" s="35">
        <v>44988</v>
      </c>
      <c r="H240" s="35">
        <v>44994</v>
      </c>
      <c r="I240" s="32" t="s">
        <v>1660</v>
      </c>
      <c r="J240" s="35">
        <v>44994</v>
      </c>
      <c r="K240" s="37" t="s">
        <v>1661</v>
      </c>
      <c r="L240" s="39">
        <f>H240-C240</f>
        <v>9</v>
      </c>
      <c r="M240" s="39">
        <f>J240-G240</f>
        <v>6</v>
      </c>
      <c r="N240" s="53" t="s">
        <v>99</v>
      </c>
      <c r="O240" s="40" t="s">
        <v>100</v>
      </c>
      <c r="P240" s="40" t="e">
        <f>VLOOKUP([1]!Email_TaskV2[[#This Row],[PIC Dev]],[1]Organization!C:D,2,FALSE)</f>
        <v>#REF!</v>
      </c>
      <c r="Q240" s="52" t="s">
        <v>1662</v>
      </c>
      <c r="R240" s="32">
        <v>14</v>
      </c>
      <c r="S240" s="32" t="s">
        <v>75</v>
      </c>
      <c r="T240" s="37" t="s">
        <v>1516</v>
      </c>
      <c r="U240" s="37" t="s">
        <v>1517</v>
      </c>
      <c r="V240" s="37" t="s">
        <v>1518</v>
      </c>
      <c r="W240" s="32" t="s">
        <v>166</v>
      </c>
      <c r="X240" s="32" t="s">
        <v>219</v>
      </c>
      <c r="Y240" s="32" t="s">
        <v>220</v>
      </c>
      <c r="Z240" s="32" t="s">
        <v>58</v>
      </c>
      <c r="AA240" s="32" t="s">
        <v>59</v>
      </c>
      <c r="AB240" s="32" t="s">
        <v>60</v>
      </c>
      <c r="AC240" s="43" t="s">
        <v>84</v>
      </c>
      <c r="AD240" s="53" t="s">
        <v>106</v>
      </c>
      <c r="AE240" s="44"/>
      <c r="AF240" s="44"/>
      <c r="AG240" s="32"/>
      <c r="AH240" s="32"/>
      <c r="AI240" s="32" t="s">
        <v>110</v>
      </c>
      <c r="AJ240" s="46" t="str">
        <f t="shared" si="33"/>
        <v>(FUT Simulator)</v>
      </c>
      <c r="AK240" s="46"/>
      <c r="AL240" s="46"/>
      <c r="AM240" s="46">
        <v>3</v>
      </c>
      <c r="AN240" s="46"/>
      <c r="AO240" s="46"/>
      <c r="AP240" s="46"/>
      <c r="AQ240" s="47" t="e">
        <f ca="1">IF(AND([1]!Email_TaskV2[[#This Row],[Status]]="ON PROGRESS"),TODAY()-[1]!Email_TaskV2[[#This Row],[Tanggal nodin RFS/RFI]],0)</f>
        <v>#REF!</v>
      </c>
      <c r="AR240" s="47" t="e">
        <f ca="1">IF(AND([1]!Email_TaskV2[[#This Row],[Status]]="ON PROGRESS"),IF(TODAY()-[1]!Email_TaskV2[[#This Row],[Start FUT]]&gt;100,"Testing not started yet",TODAY()-[1]!Email_TaskV2[[#This Row],[Start FUT]]),0)</f>
        <v>#REF!</v>
      </c>
      <c r="AS240" s="47" t="e">
        <f>IF([1]!Email_TaskV2[[#This Row],[Aging_Start_Testing]]="Testing not started yet","Testing not started yet",[1]!Email_TaskV2[[#This Row],[Aging]]-[1]!Email_TaskV2[[#This Row],[Aging_Start_Testing]])</f>
        <v>#REF!</v>
      </c>
      <c r="AT240" s="47" t="e">
        <f ca="1">IF(AND([1]!Email_TaskV2[[#This Row],[Status]]="ON PROGRESS",[1]!Email_TaskV2[[#This Row],[Type]]="RFI"),TODAY()-[1]!Email_TaskV2[[#This Row],[Tanggal nodin RFS/RFI]],0)</f>
        <v>#REF!</v>
      </c>
      <c r="AU240" s="47" t="e">
        <f>IF([1]!Email_TaskV2[[#This Row],[Aging]]&gt;7,"Warning","")</f>
        <v>#REF!</v>
      </c>
      <c r="AV240" s="48"/>
      <c r="AW240" s="48"/>
      <c r="AX240" s="48"/>
      <c r="AY240" s="48" t="e">
        <f>IF(AND([1]!Email_TaskV2[[#This Row],[Status]]="ON PROGRESS",[1]!Email_TaskV2[[#This Row],[Type]]="RFS"),"YES","")</f>
        <v>#REF!</v>
      </c>
      <c r="AZ240" s="16" t="e">
        <f>IF(AND([1]!Email_TaskV2[[#This Row],[Status]]="ON PROGRESS",[1]!Email_TaskV2[[#This Row],[Type]]="RFI"),"YES","")</f>
        <v>#REF!</v>
      </c>
      <c r="BA240" s="48" t="e">
        <f>IF([1]!Email_TaskV2[[#This Row],[Nomor Nodin RFS/RFI]]="","",DAY([1]!Email_TaskV2[[#This Row],[Tanggal nodin RFS/RFI]]))</f>
        <v>#REF!</v>
      </c>
      <c r="BB240" s="54" t="e">
        <f>IF([1]!Email_TaskV2[[#This Row],[Nomor Nodin RFS/RFI]]="","",TEXT([1]!Email_TaskV2[[#This Row],[Tanggal nodin RFS/RFI]],"MMM"))</f>
        <v>#REF!</v>
      </c>
      <c r="BC240" s="49" t="e">
        <f>IF([1]!Email_TaskV2[[#This Row],[Nodin BO]]="","No","Yes")</f>
        <v>#REF!</v>
      </c>
      <c r="BD240" s="50" t="e">
        <f>YEAR([1]!Email_TaskV2[[#This Row],[Tanggal nodin RFS/RFI]])</f>
        <v>#REF!</v>
      </c>
      <c r="BE240" s="56" t="e">
        <f>IF([1]!Email_TaskV2[[#This Row],[Month]]="",13,MONTH([1]!Email_TaskV2[[#This Row],[Tanggal nodin RFS/RFI]]))</f>
        <v>#REF!</v>
      </c>
    </row>
    <row r="241" spans="1:57" ht="15" customHeight="1" x14ac:dyDescent="0.3">
      <c r="A241" s="51">
        <v>240</v>
      </c>
      <c r="B241" s="32" t="s">
        <v>1519</v>
      </c>
      <c r="C241" s="34">
        <v>44985</v>
      </c>
      <c r="D241" s="88" t="s">
        <v>1520</v>
      </c>
      <c r="E241" s="32" t="s">
        <v>55</v>
      </c>
      <c r="F241" s="32" t="s">
        <v>90</v>
      </c>
      <c r="G241" s="35">
        <v>44986</v>
      </c>
      <c r="H241" s="35">
        <v>44991</v>
      </c>
      <c r="I241" s="32" t="s">
        <v>1663</v>
      </c>
      <c r="J241" s="35">
        <v>44991</v>
      </c>
      <c r="K241" s="37" t="s">
        <v>1664</v>
      </c>
      <c r="L241" s="39">
        <f>H241-C241</f>
        <v>6</v>
      </c>
      <c r="M241" s="39">
        <f>J241-G241</f>
        <v>5</v>
      </c>
      <c r="N241" s="53" t="s">
        <v>99</v>
      </c>
      <c r="O241" s="40" t="s">
        <v>100</v>
      </c>
      <c r="P241" s="40" t="e">
        <f>VLOOKUP([1]!Email_TaskV2[[#This Row],[PIC Dev]],[1]Organization!C:D,2,FALSE)</f>
        <v>#REF!</v>
      </c>
      <c r="Q241" s="52" t="s">
        <v>1665</v>
      </c>
      <c r="R241" s="32">
        <v>17</v>
      </c>
      <c r="S241" s="32" t="s">
        <v>57</v>
      </c>
      <c r="T241" s="32" t="s">
        <v>1521</v>
      </c>
      <c r="U241" s="37" t="s">
        <v>1522</v>
      </c>
      <c r="V241" s="41">
        <v>44985</v>
      </c>
      <c r="W241" s="32" t="s">
        <v>166</v>
      </c>
      <c r="X241" s="32" t="s">
        <v>172</v>
      </c>
      <c r="Y241" s="32" t="s">
        <v>173</v>
      </c>
      <c r="Z241" s="32" t="s">
        <v>58</v>
      </c>
      <c r="AA241" s="32" t="s">
        <v>59</v>
      </c>
      <c r="AB241" s="32" t="s">
        <v>60</v>
      </c>
      <c r="AC241" s="43" t="s">
        <v>84</v>
      </c>
      <c r="AD241" s="53" t="s">
        <v>85</v>
      </c>
      <c r="AE241" s="44"/>
      <c r="AF241" s="44"/>
      <c r="AG241" s="32"/>
      <c r="AH241" s="32"/>
      <c r="AI241" s="32" t="s">
        <v>64</v>
      </c>
      <c r="AJ241" s="46" t="str">
        <f t="shared" si="33"/>
        <v/>
      </c>
      <c r="AK241" s="46"/>
      <c r="AL241" s="46"/>
      <c r="AM241" s="46"/>
      <c r="AN241" s="46"/>
      <c r="AO241" s="46"/>
      <c r="AP241" s="46"/>
      <c r="AQ241" s="47" t="e">
        <f ca="1">IF(AND([1]!Email_TaskV2[[#This Row],[Status]]="ON PROGRESS"),TODAY()-[1]!Email_TaskV2[[#This Row],[Tanggal nodin RFS/RFI]],0)</f>
        <v>#REF!</v>
      </c>
      <c r="AR241" s="47" t="e">
        <f ca="1">IF(AND([1]!Email_TaskV2[[#This Row],[Status]]="ON PROGRESS"),IF(TODAY()-[1]!Email_TaskV2[[#This Row],[Start FUT]]&gt;100,"Testing not started yet",TODAY()-[1]!Email_TaskV2[[#This Row],[Start FUT]]),0)</f>
        <v>#REF!</v>
      </c>
      <c r="AS241" s="47" t="e">
        <f>IF([1]!Email_TaskV2[[#This Row],[Aging_Start_Testing]]="Testing not started yet","Testing not started yet",[1]!Email_TaskV2[[#This Row],[Aging]]-[1]!Email_TaskV2[[#This Row],[Aging_Start_Testing]])</f>
        <v>#REF!</v>
      </c>
      <c r="AT241" s="47" t="e">
        <f ca="1">IF(AND([1]!Email_TaskV2[[#This Row],[Status]]="ON PROGRESS",[1]!Email_TaskV2[[#This Row],[Type]]="RFI"),TODAY()-[1]!Email_TaskV2[[#This Row],[Tanggal nodin RFS/RFI]],0)</f>
        <v>#REF!</v>
      </c>
      <c r="AU241" s="47" t="e">
        <f>IF([1]!Email_TaskV2[[#This Row],[Aging]]&gt;7,"Warning","")</f>
        <v>#REF!</v>
      </c>
      <c r="AV241" s="48"/>
      <c r="AW241" s="48"/>
      <c r="AX241" s="48"/>
      <c r="AY241" s="48" t="e">
        <f>IF(AND([1]!Email_TaskV2[[#This Row],[Status]]="ON PROGRESS",[1]!Email_TaskV2[[#This Row],[Type]]="RFS"),"YES","")</f>
        <v>#REF!</v>
      </c>
      <c r="AZ241" s="127" t="e">
        <f>IF(AND([1]!Email_TaskV2[[#This Row],[Status]]="ON PROGRESS",[1]!Email_TaskV2[[#This Row],[Type]]="RFI"),"YES","")</f>
        <v>#REF!</v>
      </c>
      <c r="BA241" s="48" t="e">
        <f>IF([1]!Email_TaskV2[[#This Row],[Nomor Nodin RFS/RFI]]="","",DAY([1]!Email_TaskV2[[#This Row],[Tanggal nodin RFS/RFI]]))</f>
        <v>#REF!</v>
      </c>
      <c r="BB241" s="54" t="e">
        <f>IF([1]!Email_TaskV2[[#This Row],[Nomor Nodin RFS/RFI]]="","",TEXT([1]!Email_TaskV2[[#This Row],[Tanggal nodin RFS/RFI]],"MMM"))</f>
        <v>#REF!</v>
      </c>
      <c r="BC241" s="49" t="e">
        <f>IF([1]!Email_TaskV2[[#This Row],[Nodin BO]]="","No","Yes")</f>
        <v>#REF!</v>
      </c>
      <c r="BD241" s="50" t="e">
        <f>YEAR([1]!Email_TaskV2[[#This Row],[Tanggal nodin RFS/RFI]])</f>
        <v>#REF!</v>
      </c>
      <c r="BE241" s="56" t="e">
        <f>IF([1]!Email_TaskV2[[#This Row],[Month]]="",13,MONTH([1]!Email_TaskV2[[#This Row],[Tanggal nodin RFS/RFI]]))</f>
        <v>#REF!</v>
      </c>
    </row>
    <row r="242" spans="1:57" ht="15" customHeight="1" x14ac:dyDescent="0.3">
      <c r="A242" s="51">
        <v>241</v>
      </c>
      <c r="B242" s="39" t="s">
        <v>1523</v>
      </c>
      <c r="C242" s="114">
        <v>44981</v>
      </c>
      <c r="D242" s="80" t="s">
        <v>1524</v>
      </c>
      <c r="E242" s="32" t="s">
        <v>55</v>
      </c>
      <c r="F242" s="32" t="s">
        <v>90</v>
      </c>
      <c r="G242" s="36">
        <v>44981</v>
      </c>
      <c r="H242" s="36">
        <v>44994</v>
      </c>
      <c r="I242" s="39" t="s">
        <v>1666</v>
      </c>
      <c r="J242" s="36">
        <v>44994</v>
      </c>
      <c r="K242" s="37" t="s">
        <v>1667</v>
      </c>
      <c r="L242" s="39">
        <f>H242-C242</f>
        <v>13</v>
      </c>
      <c r="M242" s="39">
        <f>J242-G242</f>
        <v>13</v>
      </c>
      <c r="N242" s="58" t="s">
        <v>111</v>
      </c>
      <c r="O242" s="58" t="s">
        <v>112</v>
      </c>
      <c r="P242" s="58" t="e">
        <f>VLOOKUP([1]!Email_TaskV2[[#This Row],[PIC Dev]],[1]Organization!C:D,2,FALSE)</f>
        <v>#REF!</v>
      </c>
      <c r="Q242" s="57" t="s">
        <v>1668</v>
      </c>
      <c r="R242" s="39">
        <v>47</v>
      </c>
      <c r="S242" s="39" t="s">
        <v>57</v>
      </c>
      <c r="T242" s="39" t="s">
        <v>539</v>
      </c>
      <c r="U242" s="37" t="s">
        <v>540</v>
      </c>
      <c r="V242" s="41">
        <v>44911</v>
      </c>
      <c r="W242" s="32" t="s">
        <v>113</v>
      </c>
      <c r="X242" s="32" t="s">
        <v>163</v>
      </c>
      <c r="Y242" s="32" t="s">
        <v>164</v>
      </c>
      <c r="Z242" s="39" t="s">
        <v>58</v>
      </c>
      <c r="AA242" s="39" t="s">
        <v>59</v>
      </c>
      <c r="AB242" s="39" t="s">
        <v>113</v>
      </c>
      <c r="AC242" s="39" t="s">
        <v>71</v>
      </c>
      <c r="AD242" s="44" t="s">
        <v>1909</v>
      </c>
      <c r="AE242" s="59"/>
      <c r="AF242" s="59"/>
      <c r="AG242" s="39"/>
      <c r="AH242" s="39"/>
      <c r="AI242" s="32" t="s">
        <v>62</v>
      </c>
      <c r="AJ242" s="46" t="str">
        <f t="shared" si="33"/>
        <v>(FUT Simulator)</v>
      </c>
      <c r="AK242" s="46"/>
      <c r="AL242" s="46"/>
      <c r="AM242" s="46">
        <v>3</v>
      </c>
      <c r="AN242" s="46"/>
      <c r="AO242" s="46"/>
      <c r="AP242" s="46"/>
      <c r="AQ242" s="47" t="e">
        <f ca="1">IF(AND([1]!Email_TaskV2[[#This Row],[Status]]="ON PROGRESS"),TODAY()-[1]!Email_TaskV2[[#This Row],[Tanggal nodin RFS/RFI]],0)</f>
        <v>#REF!</v>
      </c>
      <c r="AR242" s="47" t="e">
        <f ca="1">IF(AND([1]!Email_TaskV2[[#This Row],[Status]]="ON PROGRESS"),IF(TODAY()-[1]!Email_TaskV2[[#This Row],[Start FUT]]&gt;100,"Testing not started yet",TODAY()-[1]!Email_TaskV2[[#This Row],[Start FUT]]),0)</f>
        <v>#REF!</v>
      </c>
      <c r="AS242" s="47" t="e">
        <f>IF([1]!Email_TaskV2[[#This Row],[Aging_Start_Testing]]="Testing not started yet","Testing not started yet",[1]!Email_TaskV2[[#This Row],[Aging]]-[1]!Email_TaskV2[[#This Row],[Aging_Start_Testing]])</f>
        <v>#REF!</v>
      </c>
      <c r="AT242" s="47" t="e">
        <f ca="1">IF(AND([1]!Email_TaskV2[[#This Row],[Status]]="ON PROGRESS",[1]!Email_TaskV2[[#This Row],[Type]]="RFI"),TODAY()-[1]!Email_TaskV2[[#This Row],[Tanggal nodin RFS/RFI]],0)</f>
        <v>#REF!</v>
      </c>
      <c r="AU242" s="47" t="e">
        <f>IF([1]!Email_TaskV2[[#This Row],[Aging]]&gt;7,"Warning","")</f>
        <v>#REF!</v>
      </c>
      <c r="AV242" s="48"/>
      <c r="AW242" s="48"/>
      <c r="AX242" s="48"/>
      <c r="AY242" s="48" t="e">
        <f>IF(AND([1]!Email_TaskV2[[#This Row],[Status]]="ON PROGRESS",[1]!Email_TaskV2[[#This Row],[Type]]="RFS"),"YES","")</f>
        <v>#REF!</v>
      </c>
      <c r="AZ242" s="16" t="e">
        <f>IF(AND([1]!Email_TaskV2[[#This Row],[Status]]="ON PROGRESS",[1]!Email_TaskV2[[#This Row],[Type]]="RFI"),"YES","")</f>
        <v>#REF!</v>
      </c>
      <c r="BA242" s="48" t="e">
        <f>IF([1]!Email_TaskV2[[#This Row],[Nomor Nodin RFS/RFI]]="","",DAY([1]!Email_TaskV2[[#This Row],[Tanggal nodin RFS/RFI]]))</f>
        <v>#REF!</v>
      </c>
      <c r="BB242" s="54" t="e">
        <f>IF([1]!Email_TaskV2[[#This Row],[Nomor Nodin RFS/RFI]]="","",TEXT([1]!Email_TaskV2[[#This Row],[Tanggal nodin RFS/RFI]],"MMM"))</f>
        <v>#REF!</v>
      </c>
      <c r="BC242" s="49" t="e">
        <f>IF([1]!Email_TaskV2[[#This Row],[Nodin BO]]="","No","Yes")</f>
        <v>#REF!</v>
      </c>
      <c r="BD242" s="50" t="e">
        <f>YEAR([1]!Email_TaskV2[[#This Row],[Tanggal nodin RFS/RFI]])</f>
        <v>#REF!</v>
      </c>
      <c r="BE242" s="56" t="e">
        <f>IF([1]!Email_TaskV2[[#This Row],[Month]]="",13,MONTH([1]!Email_TaskV2[[#This Row],[Tanggal nodin RFS/RFI]]))</f>
        <v>#REF!</v>
      </c>
    </row>
    <row r="243" spans="1:57" ht="15" customHeight="1" x14ac:dyDescent="0.3">
      <c r="A243" s="51">
        <v>242</v>
      </c>
      <c r="B243" s="39" t="s">
        <v>1525</v>
      </c>
      <c r="C243" s="114">
        <v>44980</v>
      </c>
      <c r="D243" s="80" t="s">
        <v>1526</v>
      </c>
      <c r="E243" s="32" t="s">
        <v>55</v>
      </c>
      <c r="F243" s="32" t="s">
        <v>90</v>
      </c>
      <c r="G243" s="36">
        <v>44992</v>
      </c>
      <c r="H243" s="36">
        <v>44999</v>
      </c>
      <c r="I243" s="39" t="s">
        <v>1669</v>
      </c>
      <c r="J243" s="36">
        <v>44999</v>
      </c>
      <c r="K243" s="37" t="s">
        <v>1670</v>
      </c>
      <c r="L243" s="39">
        <f>H243-C243</f>
        <v>19</v>
      </c>
      <c r="M243" s="39">
        <f>J243-G243</f>
        <v>7</v>
      </c>
      <c r="N243" s="58" t="s">
        <v>81</v>
      </c>
      <c r="O243" s="58" t="s">
        <v>82</v>
      </c>
      <c r="P243" s="58" t="e">
        <f>VLOOKUP([1]!Email_TaskV2[[#This Row],[PIC Dev]],[1]Organization!C:D,2,FALSE)</f>
        <v>#REF!</v>
      </c>
      <c r="Q243" s="57" t="s">
        <v>1671</v>
      </c>
      <c r="R243" s="39">
        <v>40</v>
      </c>
      <c r="S243" s="39" t="s">
        <v>57</v>
      </c>
      <c r="T243" s="39" t="s">
        <v>1527</v>
      </c>
      <c r="U243" s="37" t="s">
        <v>1528</v>
      </c>
      <c r="V243" s="32"/>
      <c r="W243" s="32" t="s">
        <v>83</v>
      </c>
      <c r="X243" s="32"/>
      <c r="Y243" s="32"/>
      <c r="Z243" s="39" t="s">
        <v>58</v>
      </c>
      <c r="AA243" s="39" t="s">
        <v>59</v>
      </c>
      <c r="AB243" s="39" t="s">
        <v>83</v>
      </c>
      <c r="AC243" s="39" t="s">
        <v>71</v>
      </c>
      <c r="AD243" s="59" t="s">
        <v>141</v>
      </c>
      <c r="AE243" s="59" t="s">
        <v>86</v>
      </c>
      <c r="AF243" s="59"/>
      <c r="AG243" s="39"/>
      <c r="AH243" s="39"/>
      <c r="AI243" s="32" t="s">
        <v>64</v>
      </c>
      <c r="AJ243" s="46" t="str">
        <f t="shared" si="33"/>
        <v/>
      </c>
      <c r="AK243" s="46"/>
      <c r="AL243" s="46"/>
      <c r="AM243" s="46"/>
      <c r="AN243" s="46"/>
      <c r="AO243" s="46"/>
      <c r="AP243" s="46"/>
      <c r="AQ243" s="47" t="e">
        <f ca="1">IF(AND([1]!Email_TaskV2[[#This Row],[Status]]="ON PROGRESS"),TODAY()-[1]!Email_TaskV2[[#This Row],[Tanggal nodin RFS/RFI]],0)</f>
        <v>#REF!</v>
      </c>
      <c r="AR243" s="47" t="e">
        <f ca="1">IF(AND([1]!Email_TaskV2[[#This Row],[Status]]="ON PROGRESS"),IF(TODAY()-[1]!Email_TaskV2[[#This Row],[Start FUT]]&gt;100,"Testing not started yet",TODAY()-[1]!Email_TaskV2[[#This Row],[Start FUT]]),0)</f>
        <v>#REF!</v>
      </c>
      <c r="AS243" s="47" t="e">
        <f>IF([1]!Email_TaskV2[[#This Row],[Aging_Start_Testing]]="Testing not started yet","Testing not started yet",[1]!Email_TaskV2[[#This Row],[Aging]]-[1]!Email_TaskV2[[#This Row],[Aging_Start_Testing]])</f>
        <v>#REF!</v>
      </c>
      <c r="AT243" s="47" t="e">
        <f ca="1">IF(AND([1]!Email_TaskV2[[#This Row],[Status]]="ON PROGRESS",[1]!Email_TaskV2[[#This Row],[Type]]="RFI"),TODAY()-[1]!Email_TaskV2[[#This Row],[Tanggal nodin RFS/RFI]],0)</f>
        <v>#REF!</v>
      </c>
      <c r="AU243" s="47" t="e">
        <f>IF([1]!Email_TaskV2[[#This Row],[Aging]]&gt;7,"Warning","")</f>
        <v>#REF!</v>
      </c>
      <c r="AV243" s="48"/>
      <c r="AW243" s="48"/>
      <c r="AX243" s="48"/>
      <c r="AY243" s="48" t="e">
        <f>IF(AND([1]!Email_TaskV2[[#This Row],[Status]]="ON PROGRESS",[1]!Email_TaskV2[[#This Row],[Type]]="RFS"),"YES","")</f>
        <v>#REF!</v>
      </c>
      <c r="AZ243" s="16" t="e">
        <f>IF(AND([1]!Email_TaskV2[[#This Row],[Status]]="ON PROGRESS",[1]!Email_TaskV2[[#This Row],[Type]]="RFI"),"YES","")</f>
        <v>#REF!</v>
      </c>
      <c r="BA243" s="48" t="e">
        <f>IF([1]!Email_TaskV2[[#This Row],[Nomor Nodin RFS/RFI]]="","",DAY([1]!Email_TaskV2[[#This Row],[Tanggal nodin RFS/RFI]]))</f>
        <v>#REF!</v>
      </c>
      <c r="BB243" s="54" t="e">
        <f>IF([1]!Email_TaskV2[[#This Row],[Nomor Nodin RFS/RFI]]="","",TEXT([1]!Email_TaskV2[[#This Row],[Tanggal nodin RFS/RFI]],"MMM"))</f>
        <v>#REF!</v>
      </c>
      <c r="BC243" s="49" t="e">
        <f>IF([1]!Email_TaskV2[[#This Row],[Nodin BO]]="","No","Yes")</f>
        <v>#REF!</v>
      </c>
      <c r="BD243" s="50" t="e">
        <f>YEAR([1]!Email_TaskV2[[#This Row],[Tanggal nodin RFS/RFI]])</f>
        <v>#REF!</v>
      </c>
      <c r="BE243" s="56" t="e">
        <f>IF([1]!Email_TaskV2[[#This Row],[Month]]="",13,MONTH([1]!Email_TaskV2[[#This Row],[Tanggal nodin RFS/RFI]]))</f>
        <v>#REF!</v>
      </c>
    </row>
    <row r="244" spans="1:57" ht="15" customHeight="1" x14ac:dyDescent="0.3">
      <c r="A244" s="51">
        <v>243</v>
      </c>
      <c r="B244" s="39" t="s">
        <v>1529</v>
      </c>
      <c r="C244" s="114">
        <v>44981</v>
      </c>
      <c r="D244" s="90" t="s">
        <v>1530</v>
      </c>
      <c r="E244" s="61" t="s">
        <v>79</v>
      </c>
      <c r="F244" s="68" t="s">
        <v>96</v>
      </c>
      <c r="G244" s="36">
        <v>44998</v>
      </c>
      <c r="H244" s="36">
        <v>45016</v>
      </c>
      <c r="I244" s="39"/>
      <c r="J244" s="36"/>
      <c r="K244" s="32"/>
      <c r="L244" s="59"/>
      <c r="M244" s="58"/>
      <c r="N244" s="58" t="s">
        <v>68</v>
      </c>
      <c r="O244" s="58" t="s">
        <v>69</v>
      </c>
      <c r="P244" s="58" t="e">
        <f>VLOOKUP([1]!Email_TaskV2[[#This Row],[PIC Dev]],[1]Organization!C:D,2,FALSE)</f>
        <v>#REF!</v>
      </c>
      <c r="Q244" s="57" t="s">
        <v>2357</v>
      </c>
      <c r="R244" s="39"/>
      <c r="S244" s="39" t="s">
        <v>57</v>
      </c>
      <c r="T244" s="39" t="s">
        <v>628</v>
      </c>
      <c r="U244" s="37" t="s">
        <v>629</v>
      </c>
      <c r="V244" s="41">
        <v>44843</v>
      </c>
      <c r="W244" s="32" t="s">
        <v>139</v>
      </c>
      <c r="X244" s="32" t="s">
        <v>162</v>
      </c>
      <c r="Y244" s="32" t="s">
        <v>158</v>
      </c>
      <c r="Z244" s="39" t="s">
        <v>58</v>
      </c>
      <c r="AA244" s="39" t="s">
        <v>59</v>
      </c>
      <c r="AB244" s="39" t="s">
        <v>105</v>
      </c>
      <c r="AC244" s="39" t="s">
        <v>71</v>
      </c>
      <c r="AD244" s="59" t="s">
        <v>141</v>
      </c>
      <c r="AE244" s="59"/>
      <c r="AF244" s="59"/>
      <c r="AG244" s="39"/>
      <c r="AH244" s="39"/>
      <c r="AI244" s="61" t="s">
        <v>62</v>
      </c>
      <c r="AJ244" s="126" t="str">
        <f t="shared" si="33"/>
        <v>(FUT Simulator)</v>
      </c>
      <c r="AK244" s="46"/>
      <c r="AL244" s="46"/>
      <c r="AM244" s="46">
        <v>3</v>
      </c>
      <c r="AN244" s="46"/>
      <c r="AO244" s="46"/>
      <c r="AP244" s="46"/>
      <c r="AQ244" s="47" t="e">
        <f ca="1">IF(AND([1]!Email_TaskV2[[#This Row],[Status]]="ON PROGRESS"),TODAY()-[1]!Email_TaskV2[[#This Row],[Tanggal nodin RFS/RFI]],0)</f>
        <v>#REF!</v>
      </c>
      <c r="AR244" s="47" t="e">
        <f ca="1">IF(AND([1]!Email_TaskV2[[#This Row],[Status]]="ON PROGRESS"),IF(TODAY()-[1]!Email_TaskV2[[#This Row],[Start FUT]]&gt;100,"Testing not started yet",TODAY()-[1]!Email_TaskV2[[#This Row],[Start FUT]]),0)</f>
        <v>#REF!</v>
      </c>
      <c r="AS244" s="47" t="e">
        <f>IF([1]!Email_TaskV2[[#This Row],[Aging_Start_Testing]]="Testing not started yet","Testing not started yet",[1]!Email_TaskV2[[#This Row],[Aging]]-[1]!Email_TaskV2[[#This Row],[Aging_Start_Testing]])</f>
        <v>#REF!</v>
      </c>
      <c r="AT244" s="47" t="e">
        <f ca="1">IF(AND([1]!Email_TaskV2[[#This Row],[Status]]="ON PROGRESS",[1]!Email_TaskV2[[#This Row],[Type]]="RFI"),TODAY()-[1]!Email_TaskV2[[#This Row],[Tanggal nodin RFS/RFI]],0)</f>
        <v>#REF!</v>
      </c>
      <c r="AU244" s="47" t="e">
        <f>IF([1]!Email_TaskV2[[#This Row],[Aging]]&gt;7,"Warning","")</f>
        <v>#REF!</v>
      </c>
      <c r="AV244" s="48"/>
      <c r="AW244" s="48"/>
      <c r="AX244" s="48"/>
      <c r="AY244" s="48" t="e">
        <f>IF(AND([1]!Email_TaskV2[[#This Row],[Status]]="ON PROGRESS",[1]!Email_TaskV2[[#This Row],[Type]]="RFS"),"YES","")</f>
        <v>#REF!</v>
      </c>
      <c r="AZ244" s="16" t="e">
        <f>IF(AND([1]!Email_TaskV2[[#This Row],[Status]]="ON PROGRESS",[1]!Email_TaskV2[[#This Row],[Type]]="RFI"),"YES","")</f>
        <v>#REF!</v>
      </c>
      <c r="BA244" s="48" t="e">
        <f>IF([1]!Email_TaskV2[[#This Row],[Nomor Nodin RFS/RFI]]="","",DAY([1]!Email_TaskV2[[#This Row],[Tanggal nodin RFS/RFI]]))</f>
        <v>#REF!</v>
      </c>
      <c r="BB244" s="54" t="e">
        <f>IF([1]!Email_TaskV2[[#This Row],[Nomor Nodin RFS/RFI]]="","",TEXT([1]!Email_TaskV2[[#This Row],[Tanggal nodin RFS/RFI]],"MMM"))</f>
        <v>#REF!</v>
      </c>
      <c r="BC244" s="49" t="e">
        <f>IF([1]!Email_TaskV2[[#This Row],[Nodin BO]]="","No","Yes")</f>
        <v>#REF!</v>
      </c>
      <c r="BD244" s="50" t="e">
        <f>YEAR([1]!Email_TaskV2[[#This Row],[Tanggal nodin RFS/RFI]])</f>
        <v>#REF!</v>
      </c>
      <c r="BE244" s="56" t="e">
        <f>IF([1]!Email_TaskV2[[#This Row],[Month]]="",13,MONTH([1]!Email_TaskV2[[#This Row],[Tanggal nodin RFS/RFI]]))</f>
        <v>#REF!</v>
      </c>
    </row>
    <row r="245" spans="1:57" ht="15" customHeight="1" x14ac:dyDescent="0.3">
      <c r="A245" s="51">
        <v>244</v>
      </c>
      <c r="B245" s="39" t="s">
        <v>1531</v>
      </c>
      <c r="C245" s="114">
        <v>44980</v>
      </c>
      <c r="D245" s="85" t="s">
        <v>1532</v>
      </c>
      <c r="E245" s="32" t="s">
        <v>55</v>
      </c>
      <c r="F245" s="63" t="s">
        <v>78</v>
      </c>
      <c r="G245" s="36">
        <v>44986</v>
      </c>
      <c r="H245" s="36">
        <v>44987</v>
      </c>
      <c r="I245" s="39" t="s">
        <v>1672</v>
      </c>
      <c r="J245" s="36">
        <v>44988</v>
      </c>
      <c r="K245" s="37" t="s">
        <v>1673</v>
      </c>
      <c r="L245" s="39">
        <f t="shared" ref="L245:L255" si="34">H245-C245</f>
        <v>7</v>
      </c>
      <c r="M245" s="39">
        <f t="shared" ref="M245:M255" si="35">J245-G245</f>
        <v>2</v>
      </c>
      <c r="N245" s="58" t="s">
        <v>114</v>
      </c>
      <c r="O245" s="58" t="s">
        <v>115</v>
      </c>
      <c r="P245" s="58" t="e">
        <f>VLOOKUP([1]!Email_TaskV2[[#This Row],[PIC Dev]],[1]Organization!C:D,2,FALSE)</f>
        <v>#REF!</v>
      </c>
      <c r="Q245" s="58"/>
      <c r="R245" s="39">
        <v>24</v>
      </c>
      <c r="S245" s="39" t="s">
        <v>75</v>
      </c>
      <c r="T245" s="39" t="s">
        <v>1533</v>
      </c>
      <c r="U245" s="37" t="s">
        <v>1534</v>
      </c>
      <c r="V245" s="41">
        <v>44970</v>
      </c>
      <c r="W245" s="32" t="s">
        <v>153</v>
      </c>
      <c r="X245" s="32" t="s">
        <v>1535</v>
      </c>
      <c r="Y245" s="32" t="s">
        <v>1536</v>
      </c>
      <c r="Z245" s="39" t="s">
        <v>58</v>
      </c>
      <c r="AA245" s="39" t="s">
        <v>59</v>
      </c>
      <c r="AB245" s="39" t="s">
        <v>1262</v>
      </c>
      <c r="AC245" s="39" t="s">
        <v>71</v>
      </c>
      <c r="AD245" s="59" t="s">
        <v>106</v>
      </c>
      <c r="AE245" s="59"/>
      <c r="AF245" s="59"/>
      <c r="AG245" s="39"/>
      <c r="AH245" s="39"/>
      <c r="AI245" s="32" t="s">
        <v>64</v>
      </c>
      <c r="AJ245" s="46" t="str">
        <f t="shared" si="33"/>
        <v/>
      </c>
      <c r="AK245" s="46"/>
      <c r="AL245" s="46"/>
      <c r="AM245" s="46"/>
      <c r="AN245" s="46"/>
      <c r="AO245" s="46"/>
      <c r="AP245" s="46"/>
      <c r="AQ245" s="47" t="e">
        <f ca="1">IF(AND([1]!Email_TaskV2[[#This Row],[Status]]="ON PROGRESS"),TODAY()-[1]!Email_TaskV2[[#This Row],[Tanggal nodin RFS/RFI]],0)</f>
        <v>#REF!</v>
      </c>
      <c r="AR245" s="47" t="e">
        <f ca="1">IF(AND([1]!Email_TaskV2[[#This Row],[Status]]="ON PROGRESS"),IF(TODAY()-[1]!Email_TaskV2[[#This Row],[Start FUT]]&gt;100,"Testing not started yet",TODAY()-[1]!Email_TaskV2[[#This Row],[Start FUT]]),0)</f>
        <v>#REF!</v>
      </c>
      <c r="AS245" s="47" t="e">
        <f>IF([1]!Email_TaskV2[[#This Row],[Aging_Start_Testing]]="Testing not started yet","Testing not started yet",[1]!Email_TaskV2[[#This Row],[Aging]]-[1]!Email_TaskV2[[#This Row],[Aging_Start_Testing]])</f>
        <v>#REF!</v>
      </c>
      <c r="AT245" s="47" t="e">
        <f ca="1">IF(AND([1]!Email_TaskV2[[#This Row],[Status]]="ON PROGRESS",[1]!Email_TaskV2[[#This Row],[Type]]="RFI"),TODAY()-[1]!Email_TaskV2[[#This Row],[Tanggal nodin RFS/RFI]],0)</f>
        <v>#REF!</v>
      </c>
      <c r="AU245" s="47" t="e">
        <f>IF([1]!Email_TaskV2[[#This Row],[Aging]]&gt;7,"Warning","")</f>
        <v>#REF!</v>
      </c>
      <c r="AV245" s="48"/>
      <c r="AW245" s="48"/>
      <c r="AX245" s="48"/>
      <c r="AY245" s="48" t="e">
        <f>IF(AND([1]!Email_TaskV2[[#This Row],[Status]]="ON PROGRESS",[1]!Email_TaskV2[[#This Row],[Type]]="RFS"),"YES","")</f>
        <v>#REF!</v>
      </c>
      <c r="AZ245" s="16" t="e">
        <f>IF(AND([1]!Email_TaskV2[[#This Row],[Status]]="ON PROGRESS",[1]!Email_TaskV2[[#This Row],[Type]]="RFI"),"YES","")</f>
        <v>#REF!</v>
      </c>
      <c r="BA245" s="48" t="e">
        <f>IF([1]!Email_TaskV2[[#This Row],[Nomor Nodin RFS/RFI]]="","",DAY([1]!Email_TaskV2[[#This Row],[Tanggal nodin RFS/RFI]]))</f>
        <v>#REF!</v>
      </c>
      <c r="BB245" s="54" t="e">
        <f>IF([1]!Email_TaskV2[[#This Row],[Nomor Nodin RFS/RFI]]="","",TEXT([1]!Email_TaskV2[[#This Row],[Tanggal nodin RFS/RFI]],"MMM"))</f>
        <v>#REF!</v>
      </c>
      <c r="BC245" s="49" t="e">
        <f>IF([1]!Email_TaskV2[[#This Row],[Nodin BO]]="","No","Yes")</f>
        <v>#REF!</v>
      </c>
      <c r="BD245" s="50" t="e">
        <f>YEAR([1]!Email_TaskV2[[#This Row],[Tanggal nodin RFS/RFI]])</f>
        <v>#REF!</v>
      </c>
      <c r="BE245" s="56" t="e">
        <f>IF([1]!Email_TaskV2[[#This Row],[Month]]="",13,MONTH([1]!Email_TaskV2[[#This Row],[Tanggal nodin RFS/RFI]]))</f>
        <v>#REF!</v>
      </c>
    </row>
    <row r="246" spans="1:57" ht="15" customHeight="1" x14ac:dyDescent="0.3">
      <c r="A246" s="51">
        <v>245</v>
      </c>
      <c r="B246" s="39" t="s">
        <v>1537</v>
      </c>
      <c r="C246" s="114">
        <v>44981</v>
      </c>
      <c r="D246" s="80" t="s">
        <v>1538</v>
      </c>
      <c r="E246" s="32" t="s">
        <v>55</v>
      </c>
      <c r="F246" s="83" t="s">
        <v>78</v>
      </c>
      <c r="G246" s="36">
        <v>44982</v>
      </c>
      <c r="H246" s="36">
        <v>44993</v>
      </c>
      <c r="I246" s="39" t="s">
        <v>1674</v>
      </c>
      <c r="J246" s="36">
        <v>44993</v>
      </c>
      <c r="K246" s="37" t="s">
        <v>1675</v>
      </c>
      <c r="L246" s="39">
        <f t="shared" si="34"/>
        <v>12</v>
      </c>
      <c r="M246" s="39">
        <f t="shared" si="35"/>
        <v>11</v>
      </c>
      <c r="N246" s="40" t="s">
        <v>498</v>
      </c>
      <c r="O246" s="58" t="s">
        <v>135</v>
      </c>
      <c r="P246" s="58" t="e">
        <f>VLOOKUP([1]!Email_TaskV2[[#This Row],[PIC Dev]],[1]Organization!C:D,2,FALSE)</f>
        <v>#REF!</v>
      </c>
      <c r="Q246" s="57" t="s">
        <v>1676</v>
      </c>
      <c r="R246" s="39">
        <v>121</v>
      </c>
      <c r="S246" s="39" t="s">
        <v>57</v>
      </c>
      <c r="T246" s="39" t="s">
        <v>1539</v>
      </c>
      <c r="U246" s="37" t="s">
        <v>1540</v>
      </c>
      <c r="V246" s="41">
        <v>44978</v>
      </c>
      <c r="W246" s="32" t="s">
        <v>169</v>
      </c>
      <c r="X246" s="32" t="s">
        <v>186</v>
      </c>
      <c r="Y246" s="32" t="s">
        <v>187</v>
      </c>
      <c r="Z246" s="39" t="s">
        <v>58</v>
      </c>
      <c r="AA246" s="39" t="s">
        <v>59</v>
      </c>
      <c r="AB246" s="39" t="s">
        <v>119</v>
      </c>
      <c r="AC246" s="39" t="s">
        <v>71</v>
      </c>
      <c r="AD246" s="59" t="s">
        <v>95</v>
      </c>
      <c r="AE246" s="59" t="s">
        <v>129</v>
      </c>
      <c r="AF246" s="59"/>
      <c r="AG246" s="39"/>
      <c r="AH246" s="39"/>
      <c r="AI246" s="32" t="s">
        <v>64</v>
      </c>
      <c r="AJ246" s="46" t="str">
        <f t="shared" si="33"/>
        <v/>
      </c>
      <c r="AK246" s="46"/>
      <c r="AL246" s="46"/>
      <c r="AM246" s="46"/>
      <c r="AN246" s="46"/>
      <c r="AO246" s="46"/>
      <c r="AP246" s="46"/>
      <c r="AQ246" s="47" t="e">
        <f ca="1">IF(AND([1]!Email_TaskV2[[#This Row],[Status]]="ON PROGRESS"),TODAY()-[1]!Email_TaskV2[[#This Row],[Tanggal nodin RFS/RFI]],0)</f>
        <v>#REF!</v>
      </c>
      <c r="AR246" s="47" t="e">
        <f ca="1">IF(AND([1]!Email_TaskV2[[#This Row],[Status]]="ON PROGRESS"),IF(TODAY()-[1]!Email_TaskV2[[#This Row],[Start FUT]]&gt;100,"Testing not started yet",TODAY()-[1]!Email_TaskV2[[#This Row],[Start FUT]]),0)</f>
        <v>#REF!</v>
      </c>
      <c r="AS246" s="47" t="e">
        <f>IF([1]!Email_TaskV2[[#This Row],[Aging_Start_Testing]]="Testing not started yet","Testing not started yet",[1]!Email_TaskV2[[#This Row],[Aging]]-[1]!Email_TaskV2[[#This Row],[Aging_Start_Testing]])</f>
        <v>#REF!</v>
      </c>
      <c r="AT246" s="47" t="e">
        <f ca="1">IF(AND([1]!Email_TaskV2[[#This Row],[Status]]="ON PROGRESS",[1]!Email_TaskV2[[#This Row],[Type]]="RFI"),TODAY()-[1]!Email_TaskV2[[#This Row],[Tanggal nodin RFS/RFI]],0)</f>
        <v>#REF!</v>
      </c>
      <c r="AU246" s="47" t="e">
        <f>IF([1]!Email_TaskV2[[#This Row],[Aging]]&gt;7,"Warning","")</f>
        <v>#REF!</v>
      </c>
      <c r="AV246" s="48"/>
      <c r="AW246" s="48"/>
      <c r="AX246" s="48"/>
      <c r="AY246" s="48" t="e">
        <f>IF(AND([1]!Email_TaskV2[[#This Row],[Status]]="ON PROGRESS",[1]!Email_TaskV2[[#This Row],[Type]]="RFS"),"YES","")</f>
        <v>#REF!</v>
      </c>
      <c r="AZ246" s="16" t="e">
        <f>IF(AND([1]!Email_TaskV2[[#This Row],[Status]]="ON PROGRESS",[1]!Email_TaskV2[[#This Row],[Type]]="RFI"),"YES","")</f>
        <v>#REF!</v>
      </c>
      <c r="BA246" s="48" t="e">
        <f>IF([1]!Email_TaskV2[[#This Row],[Nomor Nodin RFS/RFI]]="","",DAY([1]!Email_TaskV2[[#This Row],[Tanggal nodin RFS/RFI]]))</f>
        <v>#REF!</v>
      </c>
      <c r="BB246" s="54" t="e">
        <f>IF([1]!Email_TaskV2[[#This Row],[Nomor Nodin RFS/RFI]]="","",TEXT([1]!Email_TaskV2[[#This Row],[Tanggal nodin RFS/RFI]],"MMM"))</f>
        <v>#REF!</v>
      </c>
      <c r="BC246" s="49" t="e">
        <f>IF([1]!Email_TaskV2[[#This Row],[Nodin BO]]="","No","Yes")</f>
        <v>#REF!</v>
      </c>
      <c r="BD246" s="50" t="e">
        <f>YEAR([1]!Email_TaskV2[[#This Row],[Tanggal nodin RFS/RFI]])</f>
        <v>#REF!</v>
      </c>
      <c r="BE246" s="56" t="e">
        <f>IF([1]!Email_TaskV2[[#This Row],[Month]]="",13,MONTH([1]!Email_TaskV2[[#This Row],[Tanggal nodin RFS/RFI]]))</f>
        <v>#REF!</v>
      </c>
    </row>
    <row r="247" spans="1:57" ht="15" customHeight="1" x14ac:dyDescent="0.3">
      <c r="A247" s="51">
        <v>246</v>
      </c>
      <c r="B247" s="32" t="s">
        <v>1541</v>
      </c>
      <c r="C247" s="34">
        <v>44985</v>
      </c>
      <c r="D247" s="86" t="s">
        <v>1542</v>
      </c>
      <c r="E247" s="32" t="s">
        <v>55</v>
      </c>
      <c r="F247" s="32" t="s">
        <v>78</v>
      </c>
      <c r="G247" s="35">
        <v>44987</v>
      </c>
      <c r="H247" s="35">
        <v>44988</v>
      </c>
      <c r="I247" s="32" t="s">
        <v>1677</v>
      </c>
      <c r="J247" s="35">
        <v>44991</v>
      </c>
      <c r="K247" s="37" t="s">
        <v>1678</v>
      </c>
      <c r="L247" s="39">
        <f t="shared" si="34"/>
        <v>3</v>
      </c>
      <c r="M247" s="39">
        <f t="shared" si="35"/>
        <v>4</v>
      </c>
      <c r="N247" s="40" t="s">
        <v>498</v>
      </c>
      <c r="O247" s="40" t="s">
        <v>135</v>
      </c>
      <c r="P247" s="40" t="e">
        <f>VLOOKUP([1]!Email_TaskV2[[#This Row],[PIC Dev]],[1]Organization!C:D,2,FALSE)</f>
        <v>#REF!</v>
      </c>
      <c r="Q247" s="40"/>
      <c r="R247" s="32">
        <v>287</v>
      </c>
      <c r="S247" s="32" t="s">
        <v>75</v>
      </c>
      <c r="T247" s="32" t="s">
        <v>700</v>
      </c>
      <c r="U247" s="37" t="s">
        <v>870</v>
      </c>
      <c r="V247" s="32"/>
      <c r="W247" s="32" t="s">
        <v>169</v>
      </c>
      <c r="X247" s="32"/>
      <c r="Y247" s="32"/>
      <c r="Z247" s="39" t="s">
        <v>58</v>
      </c>
      <c r="AA247" s="39" t="s">
        <v>59</v>
      </c>
      <c r="AB247" s="39" t="s">
        <v>119</v>
      </c>
      <c r="AC247" s="39" t="s">
        <v>71</v>
      </c>
      <c r="AD247" s="59" t="s">
        <v>128</v>
      </c>
      <c r="AE247" s="44"/>
      <c r="AF247" s="44"/>
      <c r="AG247" s="32"/>
      <c r="AH247" s="32"/>
      <c r="AI247" s="32" t="s">
        <v>110</v>
      </c>
      <c r="AJ247" s="46" t="str">
        <f t="shared" si="33"/>
        <v>(Prima Automation)</v>
      </c>
      <c r="AK247" s="46"/>
      <c r="AL247" s="46">
        <v>2</v>
      </c>
      <c r="AM247" s="46"/>
      <c r="AN247" s="46"/>
      <c r="AO247" s="46"/>
      <c r="AP247" s="46"/>
      <c r="AQ247" s="47" t="e">
        <f ca="1">IF(AND([1]!Email_TaskV2[[#This Row],[Status]]="ON PROGRESS"),TODAY()-[1]!Email_TaskV2[[#This Row],[Tanggal nodin RFS/RFI]],0)</f>
        <v>#REF!</v>
      </c>
      <c r="AR247" s="47" t="e">
        <f ca="1">IF(AND([1]!Email_TaskV2[[#This Row],[Status]]="ON PROGRESS"),IF(TODAY()-[1]!Email_TaskV2[[#This Row],[Start FUT]]&gt;100,"Testing not started yet",TODAY()-[1]!Email_TaskV2[[#This Row],[Start FUT]]),0)</f>
        <v>#REF!</v>
      </c>
      <c r="AS247" s="47" t="e">
        <f>IF([1]!Email_TaskV2[[#This Row],[Aging_Start_Testing]]="Testing not started yet","Testing not started yet",[1]!Email_TaskV2[[#This Row],[Aging]]-[1]!Email_TaskV2[[#This Row],[Aging_Start_Testing]])</f>
        <v>#REF!</v>
      </c>
      <c r="AT247" s="47" t="e">
        <f ca="1">IF(AND([1]!Email_TaskV2[[#This Row],[Status]]="ON PROGRESS",[1]!Email_TaskV2[[#This Row],[Type]]="RFI"),TODAY()-[1]!Email_TaskV2[[#This Row],[Tanggal nodin RFS/RFI]],0)</f>
        <v>#REF!</v>
      </c>
      <c r="AU247" s="47" t="e">
        <f>IF([1]!Email_TaskV2[[#This Row],[Aging]]&gt;7,"Warning","")</f>
        <v>#REF!</v>
      </c>
      <c r="AV247" s="127"/>
      <c r="AW247" s="127"/>
      <c r="AX247" s="127"/>
      <c r="AY247" s="48" t="e">
        <f>IF(AND([1]!Email_TaskV2[[#This Row],[Status]]="ON PROGRESS",[1]!Email_TaskV2[[#This Row],[Type]]="RFS"),"YES","")</f>
        <v>#REF!</v>
      </c>
      <c r="AZ247" s="127" t="e">
        <f>IF(AND([1]!Email_TaskV2[[#This Row],[Status]]="ON PROGRESS",[1]!Email_TaskV2[[#This Row],[Type]]="RFI"),"YES","")</f>
        <v>#REF!</v>
      </c>
      <c r="BA247" s="48" t="e">
        <f>IF([1]!Email_TaskV2[[#This Row],[Nomor Nodin RFS/RFI]]="","",DAY([1]!Email_TaskV2[[#This Row],[Tanggal nodin RFS/RFI]]))</f>
        <v>#REF!</v>
      </c>
      <c r="BB247" s="54" t="e">
        <f>IF([1]!Email_TaskV2[[#This Row],[Nomor Nodin RFS/RFI]]="","",TEXT([1]!Email_TaskV2[[#This Row],[Tanggal nodin RFS/RFI]],"MMM"))</f>
        <v>#REF!</v>
      </c>
      <c r="BC247" s="128" t="e">
        <f>IF([1]!Email_TaskV2[[#This Row],[Nodin BO]]="","No","Yes")</f>
        <v>#REF!</v>
      </c>
      <c r="BD247" s="129" t="e">
        <f>YEAR([1]!Email_TaskV2[[#This Row],[Tanggal nodin RFS/RFI]])</f>
        <v>#REF!</v>
      </c>
      <c r="BE247" s="56" t="e">
        <f>IF([1]!Email_TaskV2[[#This Row],[Month]]="",13,MONTH([1]!Email_TaskV2[[#This Row],[Tanggal nodin RFS/RFI]]))</f>
        <v>#REF!</v>
      </c>
    </row>
    <row r="248" spans="1:57" ht="15" customHeight="1" x14ac:dyDescent="0.3">
      <c r="A248" s="51">
        <v>247</v>
      </c>
      <c r="B248" s="32" t="s">
        <v>1543</v>
      </c>
      <c r="C248" s="34">
        <v>44986</v>
      </c>
      <c r="D248" s="86" t="s">
        <v>1544</v>
      </c>
      <c r="E248" s="32" t="s">
        <v>55</v>
      </c>
      <c r="F248" s="32" t="s">
        <v>90</v>
      </c>
      <c r="G248" s="35">
        <v>44992</v>
      </c>
      <c r="H248" s="35">
        <v>44992</v>
      </c>
      <c r="I248" s="32" t="s">
        <v>1679</v>
      </c>
      <c r="J248" s="35">
        <v>44992</v>
      </c>
      <c r="K248" s="37" t="s">
        <v>1680</v>
      </c>
      <c r="L248" s="39">
        <f t="shared" si="34"/>
        <v>6</v>
      </c>
      <c r="M248" s="39">
        <f t="shared" si="35"/>
        <v>0</v>
      </c>
      <c r="N248" s="40" t="s">
        <v>81</v>
      </c>
      <c r="O248" s="40" t="s">
        <v>82</v>
      </c>
      <c r="P248" s="40" t="e">
        <f>VLOOKUP([1]!Email_TaskV2[[#This Row],[PIC Dev]],[1]Organization!C:D,2,FALSE)</f>
        <v>#REF!</v>
      </c>
      <c r="Q248" s="52" t="s">
        <v>1681</v>
      </c>
      <c r="R248" s="32">
        <v>30</v>
      </c>
      <c r="S248" s="32" t="s">
        <v>57</v>
      </c>
      <c r="T248" s="32" t="s">
        <v>1545</v>
      </c>
      <c r="U248" s="37" t="s">
        <v>1546</v>
      </c>
      <c r="V248" s="41">
        <v>44966</v>
      </c>
      <c r="W248" s="32" t="s">
        <v>83</v>
      </c>
      <c r="X248" s="32" t="s">
        <v>174</v>
      </c>
      <c r="Y248" s="32" t="s">
        <v>175</v>
      </c>
      <c r="Z248" s="39" t="s">
        <v>58</v>
      </c>
      <c r="AA248" s="39" t="s">
        <v>59</v>
      </c>
      <c r="AB248" s="39" t="s">
        <v>83</v>
      </c>
      <c r="AC248" s="39" t="s">
        <v>71</v>
      </c>
      <c r="AD248" s="59" t="s">
        <v>141</v>
      </c>
      <c r="AE248" s="44" t="s">
        <v>140</v>
      </c>
      <c r="AF248" s="44"/>
      <c r="AG248" s="32"/>
      <c r="AH248" s="32"/>
      <c r="AI248" s="32" t="s">
        <v>64</v>
      </c>
      <c r="AJ248" s="46" t="str">
        <f t="shared" si="33"/>
        <v/>
      </c>
      <c r="AK248" s="46"/>
      <c r="AL248" s="46"/>
      <c r="AM248" s="46"/>
      <c r="AN248" s="46"/>
      <c r="AO248" s="46"/>
      <c r="AP248" s="46"/>
      <c r="AQ248" s="47" t="e">
        <f ca="1">IF(AND([1]!Email_TaskV2[[#This Row],[Status]]="ON PROGRESS"),TODAY()-[1]!Email_TaskV2[[#This Row],[Tanggal nodin RFS/RFI]],0)</f>
        <v>#REF!</v>
      </c>
      <c r="AR248" s="47" t="e">
        <f ca="1">IF(AND([1]!Email_TaskV2[[#This Row],[Status]]="ON PROGRESS"),IF(TODAY()-[1]!Email_TaskV2[[#This Row],[Start FUT]]&gt;100,"Testing not started yet",TODAY()-[1]!Email_TaskV2[[#This Row],[Start FUT]]),0)</f>
        <v>#REF!</v>
      </c>
      <c r="AS248" s="47" t="e">
        <f>IF([1]!Email_TaskV2[[#This Row],[Aging_Start_Testing]]="Testing not started yet","Testing not started yet",[1]!Email_TaskV2[[#This Row],[Aging]]-[1]!Email_TaskV2[[#This Row],[Aging_Start_Testing]])</f>
        <v>#REF!</v>
      </c>
      <c r="AT248" s="47" t="e">
        <f ca="1">IF(AND([1]!Email_TaskV2[[#This Row],[Status]]="ON PROGRESS",[1]!Email_TaskV2[[#This Row],[Type]]="RFI"),TODAY()-[1]!Email_TaskV2[[#This Row],[Tanggal nodin RFS/RFI]],0)</f>
        <v>#REF!</v>
      </c>
      <c r="AU248" s="47" t="e">
        <f>IF([1]!Email_TaskV2[[#This Row],[Aging]]&gt;7,"Warning","")</f>
        <v>#REF!</v>
      </c>
      <c r="AV248" s="48"/>
      <c r="AW248" s="48"/>
      <c r="AX248" s="48"/>
      <c r="AY248" s="48" t="e">
        <f>IF(AND([1]!Email_TaskV2[[#This Row],[Status]]="ON PROGRESS",[1]!Email_TaskV2[[#This Row],[Type]]="RFS"),"YES","")</f>
        <v>#REF!</v>
      </c>
      <c r="AZ248" s="16" t="e">
        <f>IF(AND([1]!Email_TaskV2[[#This Row],[Status]]="ON PROGRESS",[1]!Email_TaskV2[[#This Row],[Type]]="RFI"),"YES","")</f>
        <v>#REF!</v>
      </c>
      <c r="BA248" s="48" t="e">
        <f>IF([1]!Email_TaskV2[[#This Row],[Nomor Nodin RFS/RFI]]="","",DAY([1]!Email_TaskV2[[#This Row],[Tanggal nodin RFS/RFI]]))</f>
        <v>#REF!</v>
      </c>
      <c r="BB248" s="54" t="e">
        <f>IF([1]!Email_TaskV2[[#This Row],[Nomor Nodin RFS/RFI]]="","",TEXT([1]!Email_TaskV2[[#This Row],[Tanggal nodin RFS/RFI]],"MMM"))</f>
        <v>#REF!</v>
      </c>
      <c r="BC248" s="49" t="e">
        <f>IF([1]!Email_TaskV2[[#This Row],[Nodin BO]]="","No","Yes")</f>
        <v>#REF!</v>
      </c>
      <c r="BD248" s="50" t="e">
        <f>YEAR([1]!Email_TaskV2[[#This Row],[Tanggal nodin RFS/RFI]])</f>
        <v>#REF!</v>
      </c>
      <c r="BE248" s="56" t="e">
        <f>IF([1]!Email_TaskV2[[#This Row],[Month]]="",13,MONTH([1]!Email_TaskV2[[#This Row],[Tanggal nodin RFS/RFI]]))</f>
        <v>#REF!</v>
      </c>
    </row>
    <row r="249" spans="1:57" ht="15" customHeight="1" x14ac:dyDescent="0.3">
      <c r="A249" s="51">
        <v>248</v>
      </c>
      <c r="B249" s="32" t="s">
        <v>1547</v>
      </c>
      <c r="C249" s="34">
        <v>44986</v>
      </c>
      <c r="D249" s="86" t="s">
        <v>1548</v>
      </c>
      <c r="E249" s="32" t="s">
        <v>55</v>
      </c>
      <c r="F249" s="63" t="s">
        <v>78</v>
      </c>
      <c r="G249" s="35">
        <v>44986</v>
      </c>
      <c r="H249" s="35">
        <v>44986</v>
      </c>
      <c r="I249" s="32" t="s">
        <v>1682</v>
      </c>
      <c r="J249" s="35">
        <v>44987</v>
      </c>
      <c r="K249" s="37" t="s">
        <v>1683</v>
      </c>
      <c r="L249" s="39">
        <f t="shared" si="34"/>
        <v>0</v>
      </c>
      <c r="M249" s="39">
        <f t="shared" si="35"/>
        <v>1</v>
      </c>
      <c r="N249" s="40" t="s">
        <v>111</v>
      </c>
      <c r="O249" s="40" t="s">
        <v>112</v>
      </c>
      <c r="P249" s="40" t="e">
        <f>VLOOKUP([1]!Email_TaskV2[[#This Row],[PIC Dev]],[1]Organization!C:D,2,FALSE)</f>
        <v>#REF!</v>
      </c>
      <c r="Q249" s="40"/>
      <c r="R249" s="32">
        <v>30</v>
      </c>
      <c r="S249" s="32" t="s">
        <v>75</v>
      </c>
      <c r="T249" s="32" t="s">
        <v>1549</v>
      </c>
      <c r="U249" s="37" t="s">
        <v>1550</v>
      </c>
      <c r="V249" s="41">
        <v>44979</v>
      </c>
      <c r="W249" s="32" t="s">
        <v>113</v>
      </c>
      <c r="X249" s="32" t="s">
        <v>163</v>
      </c>
      <c r="Y249" s="32" t="s">
        <v>164</v>
      </c>
      <c r="Z249" s="39" t="s">
        <v>58</v>
      </c>
      <c r="AA249" s="39" t="s">
        <v>59</v>
      </c>
      <c r="AB249" s="39" t="s">
        <v>113</v>
      </c>
      <c r="AC249" s="39" t="s">
        <v>71</v>
      </c>
      <c r="AD249" s="59" t="s">
        <v>106</v>
      </c>
      <c r="AE249" s="44"/>
      <c r="AF249" s="44"/>
      <c r="AG249" s="32"/>
      <c r="AH249" s="32"/>
      <c r="AI249" s="32" t="s">
        <v>64</v>
      </c>
      <c r="AJ249" s="46" t="str">
        <f t="shared" si="33"/>
        <v/>
      </c>
      <c r="AK249" s="46"/>
      <c r="AL249" s="46"/>
      <c r="AM249" s="46"/>
      <c r="AN249" s="46"/>
      <c r="AO249" s="46"/>
      <c r="AP249" s="46"/>
      <c r="AQ249" s="47" t="e">
        <f ca="1">IF(AND([1]!Email_TaskV2[[#This Row],[Status]]="ON PROGRESS"),TODAY()-[1]!Email_TaskV2[[#This Row],[Tanggal nodin RFS/RFI]],0)</f>
        <v>#REF!</v>
      </c>
      <c r="AR249" s="47" t="e">
        <f ca="1">IF(AND([1]!Email_TaskV2[[#This Row],[Status]]="ON PROGRESS"),IF(TODAY()-[1]!Email_TaskV2[[#This Row],[Start FUT]]&gt;100,"Testing not started yet",TODAY()-[1]!Email_TaskV2[[#This Row],[Start FUT]]),0)</f>
        <v>#REF!</v>
      </c>
      <c r="AS249" s="47" t="e">
        <f>IF([1]!Email_TaskV2[[#This Row],[Aging_Start_Testing]]="Testing not started yet","Testing not started yet",[1]!Email_TaskV2[[#This Row],[Aging]]-[1]!Email_TaskV2[[#This Row],[Aging_Start_Testing]])</f>
        <v>#REF!</v>
      </c>
      <c r="AT249" s="47" t="e">
        <f ca="1">IF(AND([1]!Email_TaskV2[[#This Row],[Status]]="ON PROGRESS",[1]!Email_TaskV2[[#This Row],[Type]]="RFI"),TODAY()-[1]!Email_TaskV2[[#This Row],[Tanggal nodin RFS/RFI]],0)</f>
        <v>#REF!</v>
      </c>
      <c r="AU249" s="47" t="e">
        <f>IF([1]!Email_TaskV2[[#This Row],[Aging]]&gt;7,"Warning","")</f>
        <v>#REF!</v>
      </c>
      <c r="AV249" s="48"/>
      <c r="AW249" s="48"/>
      <c r="AX249" s="48"/>
      <c r="AY249" s="48" t="e">
        <f>IF(AND([1]!Email_TaskV2[[#This Row],[Status]]="ON PROGRESS",[1]!Email_TaskV2[[#This Row],[Type]]="RFS"),"YES","")</f>
        <v>#REF!</v>
      </c>
      <c r="AZ249" s="16" t="e">
        <f>IF(AND([1]!Email_TaskV2[[#This Row],[Status]]="ON PROGRESS",[1]!Email_TaskV2[[#This Row],[Type]]="RFI"),"YES","")</f>
        <v>#REF!</v>
      </c>
      <c r="BA249" s="48" t="e">
        <f>IF([1]!Email_TaskV2[[#This Row],[Nomor Nodin RFS/RFI]]="","",DAY([1]!Email_TaskV2[[#This Row],[Tanggal nodin RFS/RFI]]))</f>
        <v>#REF!</v>
      </c>
      <c r="BB249" s="54" t="e">
        <f>IF([1]!Email_TaskV2[[#This Row],[Nomor Nodin RFS/RFI]]="","",TEXT([1]!Email_TaskV2[[#This Row],[Tanggal nodin RFS/RFI]],"MMM"))</f>
        <v>#REF!</v>
      </c>
      <c r="BC249" s="49" t="e">
        <f>IF([1]!Email_TaskV2[[#This Row],[Nodin BO]]="","No","Yes")</f>
        <v>#REF!</v>
      </c>
      <c r="BD249" s="50" t="e">
        <f>YEAR([1]!Email_TaskV2[[#This Row],[Tanggal nodin RFS/RFI]])</f>
        <v>#REF!</v>
      </c>
      <c r="BE249" s="56" t="e">
        <f>IF([1]!Email_TaskV2[[#This Row],[Month]]="",13,MONTH([1]!Email_TaskV2[[#This Row],[Tanggal nodin RFS/RFI]]))</f>
        <v>#REF!</v>
      </c>
    </row>
    <row r="250" spans="1:57" ht="15" customHeight="1" x14ac:dyDescent="0.3">
      <c r="A250" s="51">
        <v>249</v>
      </c>
      <c r="B250" s="32" t="s">
        <v>1551</v>
      </c>
      <c r="C250" s="34">
        <v>44986</v>
      </c>
      <c r="D250" s="86" t="s">
        <v>1552</v>
      </c>
      <c r="E250" s="32" t="s">
        <v>55</v>
      </c>
      <c r="F250" s="32" t="s">
        <v>66</v>
      </c>
      <c r="G250" s="35">
        <v>44986</v>
      </c>
      <c r="H250" s="35">
        <v>44986</v>
      </c>
      <c r="I250" s="32" t="s">
        <v>1553</v>
      </c>
      <c r="J250" s="35">
        <v>44986</v>
      </c>
      <c r="K250" s="37" t="s">
        <v>1554</v>
      </c>
      <c r="L250" s="39">
        <f t="shared" si="34"/>
        <v>0</v>
      </c>
      <c r="M250" s="39">
        <f t="shared" si="35"/>
        <v>0</v>
      </c>
      <c r="N250" s="40" t="s">
        <v>87</v>
      </c>
      <c r="O250" s="40" t="s">
        <v>88</v>
      </c>
      <c r="P250" s="40" t="e">
        <f>VLOOKUP([1]!Email_TaskV2[[#This Row],[PIC Dev]],[1]Organization!C:D,2,FALSE)</f>
        <v>#REF!</v>
      </c>
      <c r="Q250" s="40" t="s">
        <v>1555</v>
      </c>
      <c r="R250" s="32">
        <v>15</v>
      </c>
      <c r="S250" s="32" t="s">
        <v>57</v>
      </c>
      <c r="T250" s="32" t="s">
        <v>1556</v>
      </c>
      <c r="U250" s="37" t="s">
        <v>1557</v>
      </c>
      <c r="V250" s="41">
        <v>44984</v>
      </c>
      <c r="W250" s="32" t="s">
        <v>190</v>
      </c>
      <c r="X250" s="32" t="s">
        <v>159</v>
      </c>
      <c r="Y250" s="32" t="s">
        <v>154</v>
      </c>
      <c r="Z250" s="39" t="s">
        <v>58</v>
      </c>
      <c r="AA250" s="39" t="s">
        <v>59</v>
      </c>
      <c r="AB250" s="39" t="s">
        <v>60</v>
      </c>
      <c r="AC250" s="39" t="s">
        <v>61</v>
      </c>
      <c r="AD250" s="59" t="s">
        <v>140</v>
      </c>
      <c r="AE250" s="44"/>
      <c r="AF250" s="44"/>
      <c r="AG250" s="32"/>
      <c r="AH250" s="32"/>
      <c r="AI250" s="32" t="s">
        <v>62</v>
      </c>
      <c r="AJ250" s="46" t="str">
        <f t="shared" si="33"/>
        <v>(FUT Simulator)</v>
      </c>
      <c r="AK250" s="46"/>
      <c r="AL250" s="46"/>
      <c r="AM250" s="46">
        <v>3</v>
      </c>
      <c r="AN250" s="46"/>
      <c r="AO250" s="46"/>
      <c r="AP250" s="46"/>
      <c r="AQ250" s="47" t="e">
        <f ca="1">IF(AND([1]!Email_TaskV2[[#This Row],[Status]]="ON PROGRESS"),TODAY()-[1]!Email_TaskV2[[#This Row],[Tanggal nodin RFS/RFI]],0)</f>
        <v>#REF!</v>
      </c>
      <c r="AR250" s="47" t="e">
        <f ca="1">IF(AND([1]!Email_TaskV2[[#This Row],[Status]]="ON PROGRESS"),IF(TODAY()-[1]!Email_TaskV2[[#This Row],[Start FUT]]&gt;100,"Testing not started yet",TODAY()-[1]!Email_TaskV2[[#This Row],[Start FUT]]),0)</f>
        <v>#REF!</v>
      </c>
      <c r="AS250" s="47" t="e">
        <f>IF([1]!Email_TaskV2[[#This Row],[Aging_Start_Testing]]="Testing not started yet","Testing not started yet",[1]!Email_TaskV2[[#This Row],[Aging]]-[1]!Email_TaskV2[[#This Row],[Aging_Start_Testing]])</f>
        <v>#REF!</v>
      </c>
      <c r="AT250" s="47" t="e">
        <f ca="1">IF(AND([1]!Email_TaskV2[[#This Row],[Status]]="ON PROGRESS",[1]!Email_TaskV2[[#This Row],[Type]]="RFI"),TODAY()-[1]!Email_TaskV2[[#This Row],[Tanggal nodin RFS/RFI]],0)</f>
        <v>#REF!</v>
      </c>
      <c r="AU250" s="47" t="e">
        <f>IF([1]!Email_TaskV2[[#This Row],[Aging]]&gt;7,"Warning","")</f>
        <v>#REF!</v>
      </c>
      <c r="AV250" s="48"/>
      <c r="AW250" s="48"/>
      <c r="AX250" s="48"/>
      <c r="AY250" s="48" t="e">
        <f>IF(AND([1]!Email_TaskV2[[#This Row],[Status]]="ON PROGRESS",[1]!Email_TaskV2[[#This Row],[Type]]="RFS"),"YES","")</f>
        <v>#REF!</v>
      </c>
      <c r="AZ250" s="127" t="e">
        <f>IF(AND([1]!Email_TaskV2[[#This Row],[Status]]="ON PROGRESS",[1]!Email_TaskV2[[#This Row],[Type]]="RFI"),"YES","")</f>
        <v>#REF!</v>
      </c>
      <c r="BA250" s="48" t="e">
        <f>IF([1]!Email_TaskV2[[#This Row],[Nomor Nodin RFS/RFI]]="","",DAY([1]!Email_TaskV2[[#This Row],[Tanggal nodin RFS/RFI]]))</f>
        <v>#REF!</v>
      </c>
      <c r="BB250" s="54" t="e">
        <f>IF([1]!Email_TaskV2[[#This Row],[Nomor Nodin RFS/RFI]]="","",TEXT([1]!Email_TaskV2[[#This Row],[Tanggal nodin RFS/RFI]],"MMM"))</f>
        <v>#REF!</v>
      </c>
      <c r="BC250" s="49" t="e">
        <f>IF([1]!Email_TaskV2[[#This Row],[Nodin BO]]="","No","Yes")</f>
        <v>#REF!</v>
      </c>
      <c r="BD250" s="50" t="e">
        <f>YEAR([1]!Email_TaskV2[[#This Row],[Tanggal nodin RFS/RFI]])</f>
        <v>#REF!</v>
      </c>
      <c r="BE250" s="56" t="e">
        <f>IF([1]!Email_TaskV2[[#This Row],[Month]]="",13,MONTH([1]!Email_TaskV2[[#This Row],[Tanggal nodin RFS/RFI]]))</f>
        <v>#REF!</v>
      </c>
    </row>
    <row r="251" spans="1:57" ht="15" customHeight="1" x14ac:dyDescent="0.3">
      <c r="A251" s="51">
        <v>250</v>
      </c>
      <c r="B251" s="32" t="s">
        <v>1558</v>
      </c>
      <c r="C251" s="34">
        <v>44986</v>
      </c>
      <c r="D251" s="86" t="s">
        <v>1559</v>
      </c>
      <c r="E251" s="32" t="s">
        <v>55</v>
      </c>
      <c r="F251" s="63" t="s">
        <v>78</v>
      </c>
      <c r="G251" s="35">
        <v>44989</v>
      </c>
      <c r="H251" s="35">
        <v>44994</v>
      </c>
      <c r="I251" s="32" t="s">
        <v>1684</v>
      </c>
      <c r="J251" s="35">
        <v>44995</v>
      </c>
      <c r="K251" s="37" t="s">
        <v>1685</v>
      </c>
      <c r="L251" s="39">
        <f t="shared" si="34"/>
        <v>8</v>
      </c>
      <c r="M251" s="39">
        <f t="shared" si="35"/>
        <v>6</v>
      </c>
      <c r="N251" s="53" t="s">
        <v>1407</v>
      </c>
      <c r="O251" s="40" t="s">
        <v>137</v>
      </c>
      <c r="P251" s="40" t="e">
        <f>VLOOKUP([1]!Email_TaskV2[[#This Row],[PIC Dev]],[1]Organization!C:D,2,FALSE)</f>
        <v>#REF!</v>
      </c>
      <c r="Q251" s="40"/>
      <c r="R251" s="32">
        <v>65</v>
      </c>
      <c r="S251" s="32" t="s">
        <v>75</v>
      </c>
      <c r="T251" s="32" t="s">
        <v>1050</v>
      </c>
      <c r="U251" s="37" t="s">
        <v>1560</v>
      </c>
      <c r="V251" s="41">
        <v>44958</v>
      </c>
      <c r="W251" s="32" t="s">
        <v>166</v>
      </c>
      <c r="X251" s="32" t="s">
        <v>182</v>
      </c>
      <c r="Y251" s="32" t="s">
        <v>183</v>
      </c>
      <c r="Z251" s="39" t="s">
        <v>58</v>
      </c>
      <c r="AA251" s="39" t="s">
        <v>59</v>
      </c>
      <c r="AB251" s="39" t="s">
        <v>60</v>
      </c>
      <c r="AC251" s="39" t="s">
        <v>71</v>
      </c>
      <c r="AD251" s="59" t="s">
        <v>93</v>
      </c>
      <c r="AE251" s="44"/>
      <c r="AF251" s="44"/>
      <c r="AG251" s="32"/>
      <c r="AH251" s="32"/>
      <c r="AI251" s="32" t="s">
        <v>62</v>
      </c>
      <c r="AJ251" s="46" t="str">
        <f t="shared" si="33"/>
        <v>(Sigos Automation)</v>
      </c>
      <c r="AK251" s="46">
        <v>1</v>
      </c>
      <c r="AL251" s="46"/>
      <c r="AM251" s="46"/>
      <c r="AN251" s="46"/>
      <c r="AO251" s="46"/>
      <c r="AP251" s="46"/>
      <c r="AQ251" s="47" t="e">
        <f ca="1">IF(AND([1]!Email_TaskV2[[#This Row],[Status]]="ON PROGRESS"),TODAY()-[1]!Email_TaskV2[[#This Row],[Tanggal nodin RFS/RFI]],0)</f>
        <v>#REF!</v>
      </c>
      <c r="AR251" s="47" t="e">
        <f ca="1">IF(AND([1]!Email_TaskV2[[#This Row],[Status]]="ON PROGRESS"),IF(TODAY()-[1]!Email_TaskV2[[#This Row],[Start FUT]]&gt;100,"Testing not started yet",TODAY()-[1]!Email_TaskV2[[#This Row],[Start FUT]]),0)</f>
        <v>#REF!</v>
      </c>
      <c r="AS251" s="47" t="e">
        <f>IF([1]!Email_TaskV2[[#This Row],[Aging_Start_Testing]]="Testing not started yet","Testing not started yet",[1]!Email_TaskV2[[#This Row],[Aging]]-[1]!Email_TaskV2[[#This Row],[Aging_Start_Testing]])</f>
        <v>#REF!</v>
      </c>
      <c r="AT251" s="47" t="e">
        <f ca="1">IF(AND([1]!Email_TaskV2[[#This Row],[Status]]="ON PROGRESS",[1]!Email_TaskV2[[#This Row],[Type]]="RFI"),TODAY()-[1]!Email_TaskV2[[#This Row],[Tanggal nodin RFS/RFI]],0)</f>
        <v>#REF!</v>
      </c>
      <c r="AU251" s="47" t="e">
        <f>IF([1]!Email_TaskV2[[#This Row],[Aging]]&gt;7,"Warning","")</f>
        <v>#REF!</v>
      </c>
      <c r="AV251" s="48"/>
      <c r="AW251" s="48"/>
      <c r="AX251" s="48"/>
      <c r="AY251" s="48" t="e">
        <f>IF(AND([1]!Email_TaskV2[[#This Row],[Status]]="ON PROGRESS",[1]!Email_TaskV2[[#This Row],[Type]]="RFS"),"YES","")</f>
        <v>#REF!</v>
      </c>
      <c r="AZ251" s="127" t="e">
        <f>IF(AND([1]!Email_TaskV2[[#This Row],[Status]]="ON PROGRESS",[1]!Email_TaskV2[[#This Row],[Type]]="RFI"),"YES","")</f>
        <v>#REF!</v>
      </c>
      <c r="BA251" s="48" t="e">
        <f>IF([1]!Email_TaskV2[[#This Row],[Nomor Nodin RFS/RFI]]="","",DAY([1]!Email_TaskV2[[#This Row],[Tanggal nodin RFS/RFI]]))</f>
        <v>#REF!</v>
      </c>
      <c r="BB251" s="54" t="e">
        <f>IF([1]!Email_TaskV2[[#This Row],[Nomor Nodin RFS/RFI]]="","",TEXT([1]!Email_TaskV2[[#This Row],[Tanggal nodin RFS/RFI]],"MMM"))</f>
        <v>#REF!</v>
      </c>
      <c r="BC251" s="49" t="e">
        <f>IF([1]!Email_TaskV2[[#This Row],[Nodin BO]]="","No","Yes")</f>
        <v>#REF!</v>
      </c>
      <c r="BD251" s="50" t="e">
        <f>YEAR([1]!Email_TaskV2[[#This Row],[Tanggal nodin RFS/RFI]])</f>
        <v>#REF!</v>
      </c>
      <c r="BE251" s="56" t="e">
        <f>IF([1]!Email_TaskV2[[#This Row],[Month]]="",13,MONTH([1]!Email_TaskV2[[#This Row],[Tanggal nodin RFS/RFI]]))</f>
        <v>#REF!</v>
      </c>
    </row>
    <row r="252" spans="1:57" ht="15" customHeight="1" x14ac:dyDescent="0.3">
      <c r="A252" s="51">
        <v>251</v>
      </c>
      <c r="B252" s="39" t="s">
        <v>1561</v>
      </c>
      <c r="C252" s="114">
        <v>44986</v>
      </c>
      <c r="D252" s="85" t="s">
        <v>1562</v>
      </c>
      <c r="E252" s="39" t="s">
        <v>55</v>
      </c>
      <c r="F252" s="91" t="s">
        <v>122</v>
      </c>
      <c r="G252" s="36">
        <v>44987</v>
      </c>
      <c r="H252" s="36">
        <v>44995</v>
      </c>
      <c r="I252" s="39" t="s">
        <v>1686</v>
      </c>
      <c r="J252" s="35">
        <v>44995</v>
      </c>
      <c r="K252" s="37" t="s">
        <v>1687</v>
      </c>
      <c r="L252" s="39">
        <f t="shared" si="34"/>
        <v>9</v>
      </c>
      <c r="M252" s="39">
        <f t="shared" si="35"/>
        <v>8</v>
      </c>
      <c r="N252" s="53" t="s">
        <v>1407</v>
      </c>
      <c r="O252" s="40" t="s">
        <v>137</v>
      </c>
      <c r="P252" s="58" t="e">
        <f>VLOOKUP([1]!Email_TaskV2[[#This Row],[PIC Dev]],[1]Organization!C:D,2,FALSE)</f>
        <v>#REF!</v>
      </c>
      <c r="Q252" s="57" t="s">
        <v>1688</v>
      </c>
      <c r="R252" s="39">
        <v>95</v>
      </c>
      <c r="S252" s="39" t="s">
        <v>75</v>
      </c>
      <c r="T252" s="32" t="s">
        <v>1050</v>
      </c>
      <c r="U252" s="37" t="s">
        <v>1560</v>
      </c>
      <c r="V252" s="41">
        <v>44958</v>
      </c>
      <c r="W252" s="32" t="s">
        <v>166</v>
      </c>
      <c r="X252" s="32" t="s">
        <v>182</v>
      </c>
      <c r="Y252" s="32" t="s">
        <v>183</v>
      </c>
      <c r="Z252" s="39" t="s">
        <v>58</v>
      </c>
      <c r="AA252" s="39" t="s">
        <v>59</v>
      </c>
      <c r="AB252" s="39" t="s">
        <v>60</v>
      </c>
      <c r="AC252" s="39" t="s">
        <v>71</v>
      </c>
      <c r="AD252" s="59" t="s">
        <v>93</v>
      </c>
      <c r="AE252" s="59"/>
      <c r="AF252" s="59"/>
      <c r="AG252" s="39"/>
      <c r="AH252" s="39"/>
      <c r="AI252" s="32" t="s">
        <v>110</v>
      </c>
      <c r="AJ252" s="46" t="str">
        <f t="shared" si="33"/>
        <v>(Sigos Automation)(FUT Simulator)</v>
      </c>
      <c r="AK252" s="46">
        <v>1</v>
      </c>
      <c r="AL252" s="46"/>
      <c r="AM252" s="46">
        <v>3</v>
      </c>
      <c r="AN252" s="46"/>
      <c r="AO252" s="46"/>
      <c r="AP252" s="46"/>
      <c r="AQ252" s="47" t="e">
        <f ca="1">IF(AND([1]!Email_TaskV2[[#This Row],[Status]]="ON PROGRESS"),TODAY()-[1]!Email_TaskV2[[#This Row],[Tanggal nodin RFS/RFI]],0)</f>
        <v>#REF!</v>
      </c>
      <c r="AR252" s="47" t="e">
        <f ca="1">IF(AND([1]!Email_TaskV2[[#This Row],[Status]]="ON PROGRESS"),IF(TODAY()-[1]!Email_TaskV2[[#This Row],[Start FUT]]&gt;100,"Testing not started yet",TODAY()-[1]!Email_TaskV2[[#This Row],[Start FUT]]),0)</f>
        <v>#REF!</v>
      </c>
      <c r="AS252" s="47" t="e">
        <f>IF([1]!Email_TaskV2[[#This Row],[Aging_Start_Testing]]="Testing not started yet","Testing not started yet",[1]!Email_TaskV2[[#This Row],[Aging]]-[1]!Email_TaskV2[[#This Row],[Aging_Start_Testing]])</f>
        <v>#REF!</v>
      </c>
      <c r="AT252" s="47" t="e">
        <f ca="1">IF(AND([1]!Email_TaskV2[[#This Row],[Status]]="ON PROGRESS",[1]!Email_TaskV2[[#This Row],[Type]]="RFI"),TODAY()-[1]!Email_TaskV2[[#This Row],[Tanggal nodin RFS/RFI]],0)</f>
        <v>#REF!</v>
      </c>
      <c r="AU252" s="47" t="e">
        <f>IF([1]!Email_TaskV2[[#This Row],[Aging]]&gt;7,"Warning","")</f>
        <v>#REF!</v>
      </c>
      <c r="AV252" s="48"/>
      <c r="AW252" s="48"/>
      <c r="AX252" s="48"/>
      <c r="AY252" s="48" t="e">
        <f>IF(AND([1]!Email_TaskV2[[#This Row],[Status]]="ON PROGRESS",[1]!Email_TaskV2[[#This Row],[Type]]="RFS"),"YES","")</f>
        <v>#REF!</v>
      </c>
      <c r="AZ252" s="127" t="e">
        <f>IF(AND([1]!Email_TaskV2[[#This Row],[Status]]="ON PROGRESS",[1]!Email_TaskV2[[#This Row],[Type]]="RFI"),"YES","")</f>
        <v>#REF!</v>
      </c>
      <c r="BA252" s="48" t="e">
        <f>IF([1]!Email_TaskV2[[#This Row],[Nomor Nodin RFS/RFI]]="","",DAY([1]!Email_TaskV2[[#This Row],[Tanggal nodin RFS/RFI]]))</f>
        <v>#REF!</v>
      </c>
      <c r="BB252" s="54" t="e">
        <f>IF([1]!Email_TaskV2[[#This Row],[Nomor Nodin RFS/RFI]]="","",TEXT([1]!Email_TaskV2[[#This Row],[Tanggal nodin RFS/RFI]],"MMM"))</f>
        <v>#REF!</v>
      </c>
      <c r="BC252" s="49" t="e">
        <f>IF([1]!Email_TaskV2[[#This Row],[Nodin BO]]="","No","Yes")</f>
        <v>#REF!</v>
      </c>
      <c r="BD252" s="50" t="e">
        <f>YEAR([1]!Email_TaskV2[[#This Row],[Tanggal nodin RFS/RFI]])</f>
        <v>#REF!</v>
      </c>
      <c r="BE252" s="56" t="e">
        <f>IF([1]!Email_TaskV2[[#This Row],[Month]]="",13,MONTH([1]!Email_TaskV2[[#This Row],[Tanggal nodin RFS/RFI]]))</f>
        <v>#REF!</v>
      </c>
    </row>
    <row r="253" spans="1:57" ht="15" customHeight="1" x14ac:dyDescent="0.3">
      <c r="A253" s="51">
        <v>252</v>
      </c>
      <c r="B253" s="32" t="s">
        <v>1563</v>
      </c>
      <c r="C253" s="34">
        <v>44986</v>
      </c>
      <c r="D253" s="86" t="s">
        <v>1564</v>
      </c>
      <c r="E253" s="32" t="s">
        <v>55</v>
      </c>
      <c r="F253" s="32" t="s">
        <v>78</v>
      </c>
      <c r="G253" s="36">
        <v>44987</v>
      </c>
      <c r="H253" s="35">
        <v>44988</v>
      </c>
      <c r="I253" s="32" t="s">
        <v>1689</v>
      </c>
      <c r="J253" s="35">
        <v>44992</v>
      </c>
      <c r="K253" s="38" t="s">
        <v>1690</v>
      </c>
      <c r="L253" s="39">
        <f t="shared" si="34"/>
        <v>2</v>
      </c>
      <c r="M253" s="39">
        <f t="shared" si="35"/>
        <v>5</v>
      </c>
      <c r="N253" s="40" t="s">
        <v>68</v>
      </c>
      <c r="O253" s="40" t="s">
        <v>69</v>
      </c>
      <c r="P253" s="40" t="e">
        <f>VLOOKUP([1]!Email_TaskV2[[#This Row],[PIC Dev]],[1]Organization!C:D,2,FALSE)</f>
        <v>#REF!</v>
      </c>
      <c r="Q253" s="40"/>
      <c r="R253" s="32">
        <v>24</v>
      </c>
      <c r="S253" s="32" t="s">
        <v>75</v>
      </c>
      <c r="T253" s="32" t="s">
        <v>1565</v>
      </c>
      <c r="U253" s="38" t="s">
        <v>1566</v>
      </c>
      <c r="V253" s="42">
        <v>44980</v>
      </c>
      <c r="W253" s="33" t="s">
        <v>139</v>
      </c>
      <c r="X253" s="32" t="s">
        <v>162</v>
      </c>
      <c r="Y253" s="32" t="s">
        <v>158</v>
      </c>
      <c r="Z253" s="39" t="s">
        <v>58</v>
      </c>
      <c r="AA253" s="39" t="s">
        <v>59</v>
      </c>
      <c r="AB253" s="39" t="s">
        <v>105</v>
      </c>
      <c r="AC253" s="39" t="s">
        <v>71</v>
      </c>
      <c r="AD253" s="59" t="s">
        <v>103</v>
      </c>
      <c r="AE253" s="44"/>
      <c r="AF253" s="44"/>
      <c r="AG253" s="32"/>
      <c r="AH253" s="32"/>
      <c r="AI253" s="32" t="s">
        <v>64</v>
      </c>
      <c r="AJ253" s="46" t="str">
        <f t="shared" si="33"/>
        <v/>
      </c>
      <c r="AK253" s="46"/>
      <c r="AL253" s="46"/>
      <c r="AM253" s="46"/>
      <c r="AN253" s="46"/>
      <c r="AO253" s="46"/>
      <c r="AP253" s="46"/>
      <c r="AQ253" s="47" t="e">
        <f ca="1">IF(AND([1]!Email_TaskV2[[#This Row],[Status]]="ON PROGRESS"),TODAY()-[1]!Email_TaskV2[[#This Row],[Tanggal nodin RFS/RFI]],0)</f>
        <v>#REF!</v>
      </c>
      <c r="AR253" s="47" t="e">
        <f ca="1">IF(AND([1]!Email_TaskV2[[#This Row],[Status]]="ON PROGRESS"),IF(TODAY()-[1]!Email_TaskV2[[#This Row],[Start FUT]]&gt;100,"Testing not started yet",TODAY()-[1]!Email_TaskV2[[#This Row],[Start FUT]]),0)</f>
        <v>#REF!</v>
      </c>
      <c r="AS253" s="47" t="e">
        <f>IF([1]!Email_TaskV2[[#This Row],[Aging_Start_Testing]]="Testing not started yet","Testing not started yet",[1]!Email_TaskV2[[#This Row],[Aging]]-[1]!Email_TaskV2[[#This Row],[Aging_Start_Testing]])</f>
        <v>#REF!</v>
      </c>
      <c r="AT253" s="47" t="e">
        <f ca="1">IF(AND([1]!Email_TaskV2[[#This Row],[Status]]="ON PROGRESS",[1]!Email_TaskV2[[#This Row],[Type]]="RFI"),TODAY()-[1]!Email_TaskV2[[#This Row],[Tanggal nodin RFS/RFI]],0)</f>
        <v>#REF!</v>
      </c>
      <c r="AU253" s="47" t="e">
        <f>IF([1]!Email_TaskV2[[#This Row],[Aging]]&gt;7,"Warning","")</f>
        <v>#REF!</v>
      </c>
      <c r="AV253" s="48"/>
      <c r="AW253" s="48"/>
      <c r="AX253" s="48"/>
      <c r="AY253" s="48" t="e">
        <f>IF(AND([1]!Email_TaskV2[[#This Row],[Status]]="ON PROGRESS",[1]!Email_TaskV2[[#This Row],[Type]]="RFS"),"YES","")</f>
        <v>#REF!</v>
      </c>
      <c r="AZ253" s="127" t="e">
        <f>IF(AND([1]!Email_TaskV2[[#This Row],[Status]]="ON PROGRESS",[1]!Email_TaskV2[[#This Row],[Type]]="RFI"),"YES","")</f>
        <v>#REF!</v>
      </c>
      <c r="BA253" s="48" t="e">
        <f>IF([1]!Email_TaskV2[[#This Row],[Nomor Nodin RFS/RFI]]="","",DAY([1]!Email_TaskV2[[#This Row],[Tanggal nodin RFS/RFI]]))</f>
        <v>#REF!</v>
      </c>
      <c r="BB253" s="54" t="e">
        <f>IF([1]!Email_TaskV2[[#This Row],[Nomor Nodin RFS/RFI]]="","",TEXT([1]!Email_TaskV2[[#This Row],[Tanggal nodin RFS/RFI]],"MMM"))</f>
        <v>#REF!</v>
      </c>
      <c r="BC253" s="49" t="e">
        <f>IF([1]!Email_TaskV2[[#This Row],[Nodin BO]]="","No","Yes")</f>
        <v>#REF!</v>
      </c>
      <c r="BD253" s="50" t="e">
        <f>YEAR([1]!Email_TaskV2[[#This Row],[Tanggal nodin RFS/RFI]])</f>
        <v>#REF!</v>
      </c>
      <c r="BE253" s="56" t="e">
        <f>IF([1]!Email_TaskV2[[#This Row],[Month]]="",13,MONTH([1]!Email_TaskV2[[#This Row],[Tanggal nodin RFS/RFI]]))</f>
        <v>#REF!</v>
      </c>
    </row>
    <row r="254" spans="1:57" ht="15" customHeight="1" x14ac:dyDescent="0.3">
      <c r="A254" s="51">
        <v>253</v>
      </c>
      <c r="B254" s="32" t="s">
        <v>1567</v>
      </c>
      <c r="C254" s="34">
        <v>44986</v>
      </c>
      <c r="D254" s="86" t="s">
        <v>1568</v>
      </c>
      <c r="E254" s="32" t="s">
        <v>55</v>
      </c>
      <c r="F254" s="63" t="s">
        <v>78</v>
      </c>
      <c r="G254" s="35">
        <v>44988</v>
      </c>
      <c r="H254" s="35">
        <v>44995</v>
      </c>
      <c r="I254" s="32" t="s">
        <v>1691</v>
      </c>
      <c r="J254" s="35">
        <v>44995</v>
      </c>
      <c r="K254" s="37" t="s">
        <v>1692</v>
      </c>
      <c r="L254" s="39">
        <f t="shared" si="34"/>
        <v>9</v>
      </c>
      <c r="M254" s="39">
        <f t="shared" si="35"/>
        <v>7</v>
      </c>
      <c r="N254" s="40" t="s">
        <v>87</v>
      </c>
      <c r="O254" s="40" t="s">
        <v>88</v>
      </c>
      <c r="P254" s="40" t="e">
        <f>VLOOKUP([1]!Email_TaskV2[[#This Row],[PIC Dev]],[1]Organization!C:D,2,FALSE)</f>
        <v>#REF!</v>
      </c>
      <c r="Q254" s="40"/>
      <c r="R254" s="32">
        <v>126</v>
      </c>
      <c r="S254" s="32" t="s">
        <v>75</v>
      </c>
      <c r="T254" s="32" t="s">
        <v>1556</v>
      </c>
      <c r="U254" s="37" t="s">
        <v>1569</v>
      </c>
      <c r="V254" s="41">
        <v>44984</v>
      </c>
      <c r="W254" s="32" t="s">
        <v>190</v>
      </c>
      <c r="X254" s="32" t="s">
        <v>159</v>
      </c>
      <c r="Y254" s="32" t="s">
        <v>154</v>
      </c>
      <c r="Z254" s="39" t="s">
        <v>58</v>
      </c>
      <c r="AA254" s="39" t="s">
        <v>59</v>
      </c>
      <c r="AB254" s="39" t="s">
        <v>60</v>
      </c>
      <c r="AC254" s="39" t="s">
        <v>61</v>
      </c>
      <c r="AD254" s="59" t="s">
        <v>132</v>
      </c>
      <c r="AE254" s="44"/>
      <c r="AF254" s="44"/>
      <c r="AG254" s="32"/>
      <c r="AH254" s="32"/>
      <c r="AI254" s="32" t="s">
        <v>62</v>
      </c>
      <c r="AJ254" s="46" t="str">
        <f t="shared" si="33"/>
        <v>(FUT Simulator)</v>
      </c>
      <c r="AK254" s="46"/>
      <c r="AL254" s="46"/>
      <c r="AM254" s="46">
        <v>3</v>
      </c>
      <c r="AN254" s="46"/>
      <c r="AO254" s="46"/>
      <c r="AP254" s="46"/>
      <c r="AQ254" s="47" t="e">
        <f ca="1">IF(AND([1]!Email_TaskV2[[#This Row],[Status]]="ON PROGRESS"),TODAY()-[1]!Email_TaskV2[[#This Row],[Tanggal nodin RFS/RFI]],0)</f>
        <v>#REF!</v>
      </c>
      <c r="AR254" s="47" t="e">
        <f ca="1">IF(AND([1]!Email_TaskV2[[#This Row],[Status]]="ON PROGRESS"),IF(TODAY()-[1]!Email_TaskV2[[#This Row],[Start FUT]]&gt;100,"Testing not started yet",TODAY()-[1]!Email_TaskV2[[#This Row],[Start FUT]]),0)</f>
        <v>#REF!</v>
      </c>
      <c r="AS254" s="47" t="e">
        <f>IF([1]!Email_TaskV2[[#This Row],[Aging_Start_Testing]]="Testing not started yet","Testing not started yet",[1]!Email_TaskV2[[#This Row],[Aging]]-[1]!Email_TaskV2[[#This Row],[Aging_Start_Testing]])</f>
        <v>#REF!</v>
      </c>
      <c r="AT254" s="47" t="e">
        <f ca="1">IF(AND([1]!Email_TaskV2[[#This Row],[Status]]="ON PROGRESS",[1]!Email_TaskV2[[#This Row],[Type]]="RFI"),TODAY()-[1]!Email_TaskV2[[#This Row],[Tanggal nodin RFS/RFI]],0)</f>
        <v>#REF!</v>
      </c>
      <c r="AU254" s="47" t="e">
        <f>IF([1]!Email_TaskV2[[#This Row],[Aging]]&gt;7,"Warning","")</f>
        <v>#REF!</v>
      </c>
      <c r="AV254" s="48"/>
      <c r="AW254" s="48"/>
      <c r="AX254" s="48"/>
      <c r="AY254" s="48" t="e">
        <f>IF(AND([1]!Email_TaskV2[[#This Row],[Status]]="ON PROGRESS",[1]!Email_TaskV2[[#This Row],[Type]]="RFS"),"YES","")</f>
        <v>#REF!</v>
      </c>
      <c r="AZ254" s="16" t="e">
        <f>IF(AND([1]!Email_TaskV2[[#This Row],[Status]]="ON PROGRESS",[1]!Email_TaskV2[[#This Row],[Type]]="RFI"),"YES","")</f>
        <v>#REF!</v>
      </c>
      <c r="BA254" s="48" t="e">
        <f>IF([1]!Email_TaskV2[[#This Row],[Nomor Nodin RFS/RFI]]="","",DAY([1]!Email_TaskV2[[#This Row],[Tanggal nodin RFS/RFI]]))</f>
        <v>#REF!</v>
      </c>
      <c r="BB254" s="54" t="e">
        <f>IF([1]!Email_TaskV2[[#This Row],[Nomor Nodin RFS/RFI]]="","",TEXT([1]!Email_TaskV2[[#This Row],[Tanggal nodin RFS/RFI]],"MMM"))</f>
        <v>#REF!</v>
      </c>
      <c r="BC254" s="49" t="e">
        <f>IF([1]!Email_TaskV2[[#This Row],[Nodin BO]]="","No","Yes")</f>
        <v>#REF!</v>
      </c>
      <c r="BD254" s="50" t="e">
        <f>YEAR([1]!Email_TaskV2[[#This Row],[Tanggal nodin RFS/RFI]])</f>
        <v>#REF!</v>
      </c>
      <c r="BE254" s="56" t="e">
        <f>IF([1]!Email_TaskV2[[#This Row],[Month]]="",13,MONTH([1]!Email_TaskV2[[#This Row],[Tanggal nodin RFS/RFI]]))</f>
        <v>#REF!</v>
      </c>
    </row>
    <row r="255" spans="1:57" ht="15" customHeight="1" x14ac:dyDescent="0.3">
      <c r="A255" s="51">
        <v>254</v>
      </c>
      <c r="B255" s="32" t="s">
        <v>1570</v>
      </c>
      <c r="C255" s="34">
        <v>44986</v>
      </c>
      <c r="D255" s="86" t="s">
        <v>1571</v>
      </c>
      <c r="E255" s="32" t="s">
        <v>55</v>
      </c>
      <c r="F255" s="32" t="s">
        <v>78</v>
      </c>
      <c r="G255" s="35">
        <v>44987</v>
      </c>
      <c r="H255" s="35">
        <v>44987</v>
      </c>
      <c r="I255" s="32" t="s">
        <v>1693</v>
      </c>
      <c r="J255" s="35">
        <v>44987</v>
      </c>
      <c r="K255" s="37" t="s">
        <v>1694</v>
      </c>
      <c r="L255" s="39">
        <f t="shared" si="34"/>
        <v>1</v>
      </c>
      <c r="M255" s="39">
        <f t="shared" si="35"/>
        <v>0</v>
      </c>
      <c r="N255" s="40" t="s">
        <v>73</v>
      </c>
      <c r="O255" s="40" t="s">
        <v>74</v>
      </c>
      <c r="P255" s="40" t="e">
        <f>VLOOKUP([1]!Email_TaskV2[[#This Row],[PIC Dev]],[1]Organization!C:D,2,FALSE)</f>
        <v>#REF!</v>
      </c>
      <c r="Q255" s="40"/>
      <c r="R255" s="32">
        <v>3</v>
      </c>
      <c r="S255" s="32" t="s">
        <v>75</v>
      </c>
      <c r="T255" s="32" t="s">
        <v>1572</v>
      </c>
      <c r="U255" s="37" t="s">
        <v>1573</v>
      </c>
      <c r="V255" s="32"/>
      <c r="W255" s="32" t="s">
        <v>176</v>
      </c>
      <c r="X255" s="32"/>
      <c r="Y255" s="32"/>
      <c r="Z255" s="39" t="s">
        <v>58</v>
      </c>
      <c r="AA255" s="39" t="s">
        <v>59</v>
      </c>
      <c r="AB255" s="39" t="s">
        <v>76</v>
      </c>
      <c r="AC255" s="39" t="s">
        <v>71</v>
      </c>
      <c r="AD255" s="59" t="s">
        <v>93</v>
      </c>
      <c r="AE255" s="44"/>
      <c r="AF255" s="44"/>
      <c r="AG255" s="32"/>
      <c r="AH255" s="32"/>
      <c r="AI255" s="32" t="s">
        <v>64</v>
      </c>
      <c r="AJ255" s="46" t="str">
        <f t="shared" si="33"/>
        <v/>
      </c>
      <c r="AK255" s="46"/>
      <c r="AL255" s="46"/>
      <c r="AM255" s="46"/>
      <c r="AN255" s="46"/>
      <c r="AO255" s="46"/>
      <c r="AP255" s="46"/>
      <c r="AQ255" s="47" t="e">
        <f ca="1">IF(AND([1]!Email_TaskV2[[#This Row],[Status]]="ON PROGRESS"),TODAY()-[1]!Email_TaskV2[[#This Row],[Tanggal nodin RFS/RFI]],0)</f>
        <v>#REF!</v>
      </c>
      <c r="AR255" s="47" t="e">
        <f ca="1">IF(AND([1]!Email_TaskV2[[#This Row],[Status]]="ON PROGRESS"),IF(TODAY()-[1]!Email_TaskV2[[#This Row],[Start FUT]]&gt;100,"Testing not started yet",TODAY()-[1]!Email_TaskV2[[#This Row],[Start FUT]]),0)</f>
        <v>#REF!</v>
      </c>
      <c r="AS255" s="47" t="e">
        <f>IF([1]!Email_TaskV2[[#This Row],[Aging_Start_Testing]]="Testing not started yet","Testing not started yet",[1]!Email_TaskV2[[#This Row],[Aging]]-[1]!Email_TaskV2[[#This Row],[Aging_Start_Testing]])</f>
        <v>#REF!</v>
      </c>
      <c r="AT255" s="47" t="e">
        <f ca="1">IF(AND([1]!Email_TaskV2[[#This Row],[Status]]="ON PROGRESS",[1]!Email_TaskV2[[#This Row],[Type]]="RFI"),TODAY()-[1]!Email_TaskV2[[#This Row],[Tanggal nodin RFS/RFI]],0)</f>
        <v>#REF!</v>
      </c>
      <c r="AU255" s="47" t="e">
        <f>IF([1]!Email_TaskV2[[#This Row],[Aging]]&gt;7,"Warning","")</f>
        <v>#REF!</v>
      </c>
      <c r="AV255" s="48"/>
      <c r="AW255" s="48"/>
      <c r="AX255" s="48"/>
      <c r="AY255" s="48" t="e">
        <f>IF(AND([1]!Email_TaskV2[[#This Row],[Status]]="ON PROGRESS",[1]!Email_TaskV2[[#This Row],[Type]]="RFS"),"YES","")</f>
        <v>#REF!</v>
      </c>
      <c r="AZ255" s="16" t="e">
        <f>IF(AND([1]!Email_TaskV2[[#This Row],[Status]]="ON PROGRESS",[1]!Email_TaskV2[[#This Row],[Type]]="RFI"),"YES","")</f>
        <v>#REF!</v>
      </c>
      <c r="BA255" s="48" t="e">
        <f>IF([1]!Email_TaskV2[[#This Row],[Nomor Nodin RFS/RFI]]="","",DAY([1]!Email_TaskV2[[#This Row],[Tanggal nodin RFS/RFI]]))</f>
        <v>#REF!</v>
      </c>
      <c r="BB255" s="54" t="e">
        <f>IF([1]!Email_TaskV2[[#This Row],[Nomor Nodin RFS/RFI]]="","",TEXT([1]!Email_TaskV2[[#This Row],[Tanggal nodin RFS/RFI]],"MMM"))</f>
        <v>#REF!</v>
      </c>
      <c r="BC255" s="49" t="e">
        <f>IF([1]!Email_TaskV2[[#This Row],[Nodin BO]]="","No","Yes")</f>
        <v>#REF!</v>
      </c>
      <c r="BD255" s="50" t="e">
        <f>YEAR([1]!Email_TaskV2[[#This Row],[Tanggal nodin RFS/RFI]])</f>
        <v>#REF!</v>
      </c>
      <c r="BE255" s="56" t="e">
        <f>IF([1]!Email_TaskV2[[#This Row],[Month]]="",13,MONTH([1]!Email_TaskV2[[#This Row],[Tanggal nodin RFS/RFI]]))</f>
        <v>#REF!</v>
      </c>
    </row>
    <row r="256" spans="1:57" ht="15" customHeight="1" x14ac:dyDescent="0.3">
      <c r="A256" s="51">
        <v>255</v>
      </c>
      <c r="B256" s="32" t="s">
        <v>1574</v>
      </c>
      <c r="C256" s="34">
        <v>44986</v>
      </c>
      <c r="D256" s="86" t="s">
        <v>1575</v>
      </c>
      <c r="E256" s="61" t="s">
        <v>79</v>
      </c>
      <c r="F256" s="68" t="s">
        <v>80</v>
      </c>
      <c r="G256" s="35">
        <v>44993</v>
      </c>
      <c r="H256" s="35">
        <v>45028</v>
      </c>
      <c r="I256" s="32"/>
      <c r="J256" s="35"/>
      <c r="K256" s="32"/>
      <c r="L256" s="44"/>
      <c r="M256" s="40"/>
      <c r="N256" s="40" t="s">
        <v>498</v>
      </c>
      <c r="O256" s="40" t="s">
        <v>135</v>
      </c>
      <c r="P256" s="40" t="e">
        <f>VLOOKUP([1]!Email_TaskV2[[#This Row],[PIC Dev]],[1]Organization!C:D,2,FALSE)</f>
        <v>#REF!</v>
      </c>
      <c r="Q256" s="52" t="s">
        <v>2499</v>
      </c>
      <c r="R256" s="32"/>
      <c r="S256" s="32" t="s">
        <v>57</v>
      </c>
      <c r="T256" s="32"/>
      <c r="U256" s="32"/>
      <c r="V256" s="32"/>
      <c r="W256" s="32" t="s">
        <v>169</v>
      </c>
      <c r="X256" s="32"/>
      <c r="Y256" s="32"/>
      <c r="Z256" s="39" t="s">
        <v>58</v>
      </c>
      <c r="AA256" s="39" t="s">
        <v>59</v>
      </c>
      <c r="AB256" s="39" t="s">
        <v>119</v>
      </c>
      <c r="AC256" s="39" t="s">
        <v>71</v>
      </c>
      <c r="AD256" s="59" t="s">
        <v>95</v>
      </c>
      <c r="AE256" s="44"/>
      <c r="AF256" s="44"/>
      <c r="AG256" s="32"/>
      <c r="AH256" s="32"/>
      <c r="AI256" s="61" t="s">
        <v>64</v>
      </c>
      <c r="AJ256" s="126" t="str">
        <f t="shared" si="33"/>
        <v/>
      </c>
      <c r="AK256" s="46"/>
      <c r="AL256" s="46"/>
      <c r="AM256" s="46"/>
      <c r="AN256" s="46"/>
      <c r="AO256" s="46"/>
      <c r="AP256" s="46"/>
      <c r="AQ256" s="47" t="e">
        <f ca="1">IF(AND([1]!Email_TaskV2[[#This Row],[Status]]="ON PROGRESS"),TODAY()-[1]!Email_TaskV2[[#This Row],[Tanggal nodin RFS/RFI]],0)</f>
        <v>#REF!</v>
      </c>
      <c r="AR256" s="47" t="e">
        <f ca="1">IF(AND([1]!Email_TaskV2[[#This Row],[Status]]="ON PROGRESS"),IF(TODAY()-[1]!Email_TaskV2[[#This Row],[Start FUT]]&gt;100,"Testing not started yet",TODAY()-[1]!Email_TaskV2[[#This Row],[Start FUT]]),0)</f>
        <v>#REF!</v>
      </c>
      <c r="AS256" s="47" t="e">
        <f>IF([1]!Email_TaskV2[[#This Row],[Aging_Start_Testing]]="Testing not started yet","Testing not started yet",[1]!Email_TaskV2[[#This Row],[Aging]]-[1]!Email_TaskV2[[#This Row],[Aging_Start_Testing]])</f>
        <v>#REF!</v>
      </c>
      <c r="AT256" s="47" t="e">
        <f ca="1">IF(AND([1]!Email_TaskV2[[#This Row],[Status]]="ON PROGRESS",[1]!Email_TaskV2[[#This Row],[Type]]="RFI"),TODAY()-[1]!Email_TaskV2[[#This Row],[Tanggal nodin RFS/RFI]],0)</f>
        <v>#REF!</v>
      </c>
      <c r="AU256" s="47" t="e">
        <f>IF([1]!Email_TaskV2[[#This Row],[Aging]]&gt;7,"Warning","")</f>
        <v>#REF!</v>
      </c>
      <c r="AV256" s="48"/>
      <c r="AW256" s="48"/>
      <c r="AX256" s="48"/>
      <c r="AY256" s="48" t="e">
        <f>IF(AND([1]!Email_TaskV2[[#This Row],[Status]]="ON PROGRESS",[1]!Email_TaskV2[[#This Row],[Type]]="RFS"),"YES","")</f>
        <v>#REF!</v>
      </c>
      <c r="AZ256" s="16" t="e">
        <f>IF(AND([1]!Email_TaskV2[[#This Row],[Status]]="ON PROGRESS",[1]!Email_TaskV2[[#This Row],[Type]]="RFI"),"YES","")</f>
        <v>#REF!</v>
      </c>
      <c r="BA256" s="48" t="e">
        <f>IF([1]!Email_TaskV2[[#This Row],[Nomor Nodin RFS/RFI]]="","",DAY([1]!Email_TaskV2[[#This Row],[Tanggal nodin RFS/RFI]]))</f>
        <v>#REF!</v>
      </c>
      <c r="BB256" s="54" t="e">
        <f>IF([1]!Email_TaskV2[[#This Row],[Nomor Nodin RFS/RFI]]="","",TEXT([1]!Email_TaskV2[[#This Row],[Tanggal nodin RFS/RFI]],"MMM"))</f>
        <v>#REF!</v>
      </c>
      <c r="BC256" s="49" t="e">
        <f>IF([1]!Email_TaskV2[[#This Row],[Nodin BO]]="","No","Yes")</f>
        <v>#REF!</v>
      </c>
      <c r="BD256" s="50" t="e">
        <f>YEAR([1]!Email_TaskV2[[#This Row],[Tanggal nodin RFS/RFI]])</f>
        <v>#REF!</v>
      </c>
      <c r="BE256" s="56" t="e">
        <f>IF([1]!Email_TaskV2[[#This Row],[Month]]="",13,MONTH([1]!Email_TaskV2[[#This Row],[Tanggal nodin RFS/RFI]]))</f>
        <v>#REF!</v>
      </c>
    </row>
    <row r="257" spans="1:57" ht="15" customHeight="1" x14ac:dyDescent="0.3">
      <c r="A257" s="51">
        <v>256</v>
      </c>
      <c r="B257" s="32" t="s">
        <v>1576</v>
      </c>
      <c r="C257" s="34">
        <v>44986</v>
      </c>
      <c r="D257" s="92" t="s">
        <v>1577</v>
      </c>
      <c r="E257" s="32" t="s">
        <v>55</v>
      </c>
      <c r="F257" s="32" t="s">
        <v>90</v>
      </c>
      <c r="G257" s="35">
        <v>44993</v>
      </c>
      <c r="H257" s="35">
        <v>45005</v>
      </c>
      <c r="I257" s="32" t="s">
        <v>1919</v>
      </c>
      <c r="J257" s="35">
        <v>45001</v>
      </c>
      <c r="K257" s="37" t="s">
        <v>1920</v>
      </c>
      <c r="L257" s="39">
        <f>H257-C257</f>
        <v>19</v>
      </c>
      <c r="M257" s="39">
        <f>J257-G257</f>
        <v>8</v>
      </c>
      <c r="N257" s="40" t="s">
        <v>87</v>
      </c>
      <c r="O257" s="40" t="s">
        <v>88</v>
      </c>
      <c r="P257" s="40" t="e">
        <f>VLOOKUP([1]!Email_TaskV2[[#This Row],[PIC Dev]],[1]Organization!C:D,2,FALSE)</f>
        <v>#REF!</v>
      </c>
      <c r="Q257" s="52" t="s">
        <v>1921</v>
      </c>
      <c r="R257" s="32">
        <v>80</v>
      </c>
      <c r="S257" s="32" t="s">
        <v>75</v>
      </c>
      <c r="T257" s="32" t="s">
        <v>1578</v>
      </c>
      <c r="U257" s="37" t="s">
        <v>1579</v>
      </c>
      <c r="V257" s="41">
        <v>44985</v>
      </c>
      <c r="W257" s="32" t="s">
        <v>190</v>
      </c>
      <c r="X257" s="37" t="s">
        <v>1580</v>
      </c>
      <c r="Y257" s="32" t="s">
        <v>235</v>
      </c>
      <c r="Z257" s="39" t="s">
        <v>58</v>
      </c>
      <c r="AA257" s="39" t="s">
        <v>59</v>
      </c>
      <c r="AB257" s="39" t="s">
        <v>1581</v>
      </c>
      <c r="AC257" s="39" t="s">
        <v>61</v>
      </c>
      <c r="AD257" s="59" t="s">
        <v>103</v>
      </c>
      <c r="AE257" s="44"/>
      <c r="AF257" s="44"/>
      <c r="AG257" s="32"/>
      <c r="AH257" s="32"/>
      <c r="AI257" s="32" t="s">
        <v>62</v>
      </c>
      <c r="AJ257" s="46" t="str">
        <f t="shared" si="33"/>
        <v>(FUT Simulator)</v>
      </c>
      <c r="AK257" s="46"/>
      <c r="AL257" s="46"/>
      <c r="AM257" s="46">
        <v>3</v>
      </c>
      <c r="AN257" s="46"/>
      <c r="AO257" s="46"/>
      <c r="AP257" s="46"/>
      <c r="AQ257" s="47" t="e">
        <f ca="1">IF(AND([1]!Email_TaskV2[[#This Row],[Status]]="ON PROGRESS"),TODAY()-[1]!Email_TaskV2[[#This Row],[Tanggal nodin RFS/RFI]],0)</f>
        <v>#REF!</v>
      </c>
      <c r="AR257" s="47" t="e">
        <f ca="1">IF(AND([1]!Email_TaskV2[[#This Row],[Status]]="ON PROGRESS"),IF(TODAY()-[1]!Email_TaskV2[[#This Row],[Start FUT]]&gt;100,"Testing not started yet",TODAY()-[1]!Email_TaskV2[[#This Row],[Start FUT]]),0)</f>
        <v>#REF!</v>
      </c>
      <c r="AS257" s="47" t="e">
        <f>IF([1]!Email_TaskV2[[#This Row],[Aging_Start_Testing]]="Testing not started yet","Testing not started yet",[1]!Email_TaskV2[[#This Row],[Aging]]-[1]!Email_TaskV2[[#This Row],[Aging_Start_Testing]])</f>
        <v>#REF!</v>
      </c>
      <c r="AT257" s="47" t="e">
        <f ca="1">IF(AND([1]!Email_TaskV2[[#This Row],[Status]]="ON PROGRESS",[1]!Email_TaskV2[[#This Row],[Type]]="RFI"),TODAY()-[1]!Email_TaskV2[[#This Row],[Tanggal nodin RFS/RFI]],0)</f>
        <v>#REF!</v>
      </c>
      <c r="AU257" s="47" t="e">
        <f>IF([1]!Email_TaskV2[[#This Row],[Aging]]&gt;7,"Warning","")</f>
        <v>#REF!</v>
      </c>
      <c r="AV257" s="48"/>
      <c r="AW257" s="48"/>
      <c r="AX257" s="48"/>
      <c r="AY257" s="48" t="e">
        <f>IF(AND([1]!Email_TaskV2[[#This Row],[Status]]="ON PROGRESS",[1]!Email_TaskV2[[#This Row],[Type]]="RFS"),"YES","")</f>
        <v>#REF!</v>
      </c>
      <c r="AZ257" s="16" t="e">
        <f>IF(AND([1]!Email_TaskV2[[#This Row],[Status]]="ON PROGRESS",[1]!Email_TaskV2[[#This Row],[Type]]="RFI"),"YES","")</f>
        <v>#REF!</v>
      </c>
      <c r="BA257" s="48" t="e">
        <f>IF([1]!Email_TaskV2[[#This Row],[Nomor Nodin RFS/RFI]]="","",DAY([1]!Email_TaskV2[[#This Row],[Tanggal nodin RFS/RFI]]))</f>
        <v>#REF!</v>
      </c>
      <c r="BB257" s="54" t="e">
        <f>IF([1]!Email_TaskV2[[#This Row],[Nomor Nodin RFS/RFI]]="","",TEXT([1]!Email_TaskV2[[#This Row],[Tanggal nodin RFS/RFI]],"MMM"))</f>
        <v>#REF!</v>
      </c>
      <c r="BC257" s="49" t="e">
        <f>IF([1]!Email_TaskV2[[#This Row],[Nodin BO]]="","No","Yes")</f>
        <v>#REF!</v>
      </c>
      <c r="BD257" s="50" t="e">
        <f>YEAR([1]!Email_TaskV2[[#This Row],[Tanggal nodin RFS/RFI]])</f>
        <v>#REF!</v>
      </c>
      <c r="BE257" s="56" t="e">
        <f>IF([1]!Email_TaskV2[[#This Row],[Month]]="",13,MONTH([1]!Email_TaskV2[[#This Row],[Tanggal nodin RFS/RFI]]))</f>
        <v>#REF!</v>
      </c>
    </row>
    <row r="258" spans="1:57" ht="15" customHeight="1" x14ac:dyDescent="0.3">
      <c r="A258" s="51">
        <v>257</v>
      </c>
      <c r="B258" s="32" t="s">
        <v>1582</v>
      </c>
      <c r="C258" s="34">
        <v>44987</v>
      </c>
      <c r="D258" s="86" t="s">
        <v>1583</v>
      </c>
      <c r="E258" s="32" t="s">
        <v>55</v>
      </c>
      <c r="F258" s="32" t="s">
        <v>90</v>
      </c>
      <c r="G258" s="35">
        <v>44988</v>
      </c>
      <c r="H258" s="35">
        <v>44995</v>
      </c>
      <c r="I258" s="32" t="s">
        <v>1695</v>
      </c>
      <c r="J258" s="35">
        <v>44996</v>
      </c>
      <c r="K258" s="37" t="s">
        <v>1696</v>
      </c>
      <c r="L258" s="39">
        <f>H258-C258</f>
        <v>8</v>
      </c>
      <c r="M258" s="39">
        <f>J258-G258</f>
        <v>8</v>
      </c>
      <c r="N258" s="40" t="s">
        <v>81</v>
      </c>
      <c r="O258" s="40" t="s">
        <v>82</v>
      </c>
      <c r="P258" s="40" t="e">
        <f>VLOOKUP([1]!Email_TaskV2[[#This Row],[PIC Dev]],[1]Organization!C:D,2,FALSE)</f>
        <v>#REF!</v>
      </c>
      <c r="Q258" s="52" t="s">
        <v>1697</v>
      </c>
      <c r="R258" s="32">
        <v>169</v>
      </c>
      <c r="S258" s="32" t="s">
        <v>75</v>
      </c>
      <c r="T258" s="32"/>
      <c r="U258" s="32"/>
      <c r="V258" s="32"/>
      <c r="W258" s="32" t="s">
        <v>83</v>
      </c>
      <c r="X258" s="32"/>
      <c r="Y258" s="32"/>
      <c r="Z258" s="32" t="s">
        <v>58</v>
      </c>
      <c r="AA258" s="32" t="s">
        <v>59</v>
      </c>
      <c r="AB258" s="32" t="s">
        <v>83</v>
      </c>
      <c r="AC258" s="32" t="s">
        <v>71</v>
      </c>
      <c r="AD258" s="59" t="s">
        <v>150</v>
      </c>
      <c r="AE258" s="44" t="s">
        <v>77</v>
      </c>
      <c r="AF258" s="44"/>
      <c r="AG258" s="32"/>
      <c r="AH258" s="32"/>
      <c r="AI258" s="32" t="s">
        <v>64</v>
      </c>
      <c r="AJ258" s="46" t="str">
        <f t="shared" si="33"/>
        <v/>
      </c>
      <c r="AK258" s="46"/>
      <c r="AL258" s="46"/>
      <c r="AM258" s="46"/>
      <c r="AN258" s="46"/>
      <c r="AO258" s="46"/>
      <c r="AP258" s="46"/>
      <c r="AQ258" s="47" t="e">
        <f ca="1">IF(AND([1]!Email_TaskV2[[#This Row],[Status]]="ON PROGRESS"),TODAY()-[1]!Email_TaskV2[[#This Row],[Tanggal nodin RFS/RFI]],0)</f>
        <v>#REF!</v>
      </c>
      <c r="AR258" s="47" t="e">
        <f ca="1">IF(AND([1]!Email_TaskV2[[#This Row],[Status]]="ON PROGRESS"),IF(TODAY()-[1]!Email_TaskV2[[#This Row],[Start FUT]]&gt;100,"Testing not started yet",TODAY()-[1]!Email_TaskV2[[#This Row],[Start FUT]]),0)</f>
        <v>#REF!</v>
      </c>
      <c r="AS258" s="47" t="e">
        <f>IF([1]!Email_TaskV2[[#This Row],[Aging_Start_Testing]]="Testing not started yet","Testing not started yet",[1]!Email_TaskV2[[#This Row],[Aging]]-[1]!Email_TaskV2[[#This Row],[Aging_Start_Testing]])</f>
        <v>#REF!</v>
      </c>
      <c r="AT258" s="47" t="e">
        <f ca="1">IF(AND([1]!Email_TaskV2[[#This Row],[Status]]="ON PROGRESS",[1]!Email_TaskV2[[#This Row],[Type]]="RFI"),TODAY()-[1]!Email_TaskV2[[#This Row],[Tanggal nodin RFS/RFI]],0)</f>
        <v>#REF!</v>
      </c>
      <c r="AU258" s="47" t="e">
        <f>IF([1]!Email_TaskV2[[#This Row],[Aging]]&gt;7,"Warning","")</f>
        <v>#REF!</v>
      </c>
      <c r="AV258" s="48"/>
      <c r="AW258" s="48"/>
      <c r="AX258" s="48"/>
      <c r="AY258" s="48" t="e">
        <f>IF(AND([1]!Email_TaskV2[[#This Row],[Status]]="ON PROGRESS",[1]!Email_TaskV2[[#This Row],[Type]]="RFS"),"YES","")</f>
        <v>#REF!</v>
      </c>
      <c r="AZ258" s="16" t="e">
        <f>IF(AND([1]!Email_TaskV2[[#This Row],[Status]]="ON PROGRESS",[1]!Email_TaskV2[[#This Row],[Type]]="RFI"),"YES","")</f>
        <v>#REF!</v>
      </c>
      <c r="BA258" s="48" t="e">
        <f>IF([1]!Email_TaskV2[[#This Row],[Nomor Nodin RFS/RFI]]="","",DAY([1]!Email_TaskV2[[#This Row],[Tanggal nodin RFS/RFI]]))</f>
        <v>#REF!</v>
      </c>
      <c r="BB258" s="54" t="e">
        <f>IF([1]!Email_TaskV2[[#This Row],[Nomor Nodin RFS/RFI]]="","",TEXT([1]!Email_TaskV2[[#This Row],[Tanggal nodin RFS/RFI]],"MMM"))</f>
        <v>#REF!</v>
      </c>
      <c r="BC258" s="49" t="e">
        <f>IF([1]!Email_TaskV2[[#This Row],[Nodin BO]]="","No","Yes")</f>
        <v>#REF!</v>
      </c>
      <c r="BD258" s="50" t="e">
        <f>YEAR([1]!Email_TaskV2[[#This Row],[Tanggal nodin RFS/RFI]])</f>
        <v>#REF!</v>
      </c>
      <c r="BE258" s="56" t="e">
        <f>IF([1]!Email_TaskV2[[#This Row],[Month]]="",13,MONTH([1]!Email_TaskV2[[#This Row],[Tanggal nodin RFS/RFI]]))</f>
        <v>#REF!</v>
      </c>
    </row>
    <row r="259" spans="1:57" ht="15" customHeight="1" x14ac:dyDescent="0.3">
      <c r="A259" s="51">
        <v>258</v>
      </c>
      <c r="B259" s="32" t="s">
        <v>1584</v>
      </c>
      <c r="C259" s="34">
        <v>44987</v>
      </c>
      <c r="D259" s="86" t="s">
        <v>1585</v>
      </c>
      <c r="E259" s="61" t="s">
        <v>79</v>
      </c>
      <c r="F259" s="61" t="s">
        <v>96</v>
      </c>
      <c r="G259" s="35">
        <v>44991</v>
      </c>
      <c r="H259" s="35">
        <v>44991</v>
      </c>
      <c r="I259" s="32"/>
      <c r="J259" s="35"/>
      <c r="K259" s="32"/>
      <c r="L259" s="44"/>
      <c r="M259" s="40"/>
      <c r="N259" s="40" t="s">
        <v>87</v>
      </c>
      <c r="O259" s="40" t="s">
        <v>88</v>
      </c>
      <c r="P259" s="40" t="e">
        <f>VLOOKUP([1]!Email_TaskV2[[#This Row],[PIC Dev]],[1]Organization!C:D,2,FALSE)</f>
        <v>#REF!</v>
      </c>
      <c r="Q259" s="52" t="s">
        <v>1698</v>
      </c>
      <c r="R259" s="32"/>
      <c r="S259" s="32" t="s">
        <v>75</v>
      </c>
      <c r="T259" s="32" t="s">
        <v>1586</v>
      </c>
      <c r="U259" s="37" t="s">
        <v>1587</v>
      </c>
      <c r="V259" s="41">
        <v>44986</v>
      </c>
      <c r="W259" s="32" t="s">
        <v>190</v>
      </c>
      <c r="X259" s="32" t="s">
        <v>191</v>
      </c>
      <c r="Y259" s="32" t="s">
        <v>192</v>
      </c>
      <c r="Z259" s="32" t="s">
        <v>58</v>
      </c>
      <c r="AA259" s="32" t="s">
        <v>59</v>
      </c>
      <c r="AB259" s="32" t="s">
        <v>60</v>
      </c>
      <c r="AC259" s="32" t="s">
        <v>61</v>
      </c>
      <c r="AD259" s="59" t="s">
        <v>89</v>
      </c>
      <c r="AE259" s="44"/>
      <c r="AF259" s="44"/>
      <c r="AG259" s="32"/>
      <c r="AH259" s="32"/>
      <c r="AI259" s="61" t="s">
        <v>64</v>
      </c>
      <c r="AJ259" s="126" t="str">
        <f t="shared" si="33"/>
        <v/>
      </c>
      <c r="AK259" s="46"/>
      <c r="AL259" s="46"/>
      <c r="AM259" s="46"/>
      <c r="AN259" s="46"/>
      <c r="AO259" s="46"/>
      <c r="AP259" s="46"/>
      <c r="AQ259" s="47" t="e">
        <f ca="1">IF(AND([1]!Email_TaskV2[[#This Row],[Status]]="ON PROGRESS"),TODAY()-[1]!Email_TaskV2[[#This Row],[Tanggal nodin RFS/RFI]],0)</f>
        <v>#REF!</v>
      </c>
      <c r="AR259" s="47" t="e">
        <f ca="1">IF(AND([1]!Email_TaskV2[[#This Row],[Status]]="ON PROGRESS"),IF(TODAY()-[1]!Email_TaskV2[[#This Row],[Start FUT]]&gt;100,"Testing not started yet",TODAY()-[1]!Email_TaskV2[[#This Row],[Start FUT]]),0)</f>
        <v>#REF!</v>
      </c>
      <c r="AS259" s="47" t="e">
        <f>IF([1]!Email_TaskV2[[#This Row],[Aging_Start_Testing]]="Testing not started yet","Testing not started yet",[1]!Email_TaskV2[[#This Row],[Aging]]-[1]!Email_TaskV2[[#This Row],[Aging_Start_Testing]])</f>
        <v>#REF!</v>
      </c>
      <c r="AT259" s="47" t="e">
        <f ca="1">IF(AND([1]!Email_TaskV2[[#This Row],[Status]]="ON PROGRESS",[1]!Email_TaskV2[[#This Row],[Type]]="RFI"),TODAY()-[1]!Email_TaskV2[[#This Row],[Tanggal nodin RFS/RFI]],0)</f>
        <v>#REF!</v>
      </c>
      <c r="AU259" s="47" t="e">
        <f>IF([1]!Email_TaskV2[[#This Row],[Aging]]&gt;7,"Warning","")</f>
        <v>#REF!</v>
      </c>
      <c r="AV259" s="48"/>
      <c r="AW259" s="48"/>
      <c r="AX259" s="48"/>
      <c r="AY259" s="48" t="e">
        <f>IF(AND([1]!Email_TaskV2[[#This Row],[Status]]="ON PROGRESS",[1]!Email_TaskV2[[#This Row],[Type]]="RFS"),"YES","")</f>
        <v>#REF!</v>
      </c>
      <c r="AZ259" s="16" t="e">
        <f>IF(AND([1]!Email_TaskV2[[#This Row],[Status]]="ON PROGRESS",[1]!Email_TaskV2[[#This Row],[Type]]="RFI"),"YES","")</f>
        <v>#REF!</v>
      </c>
      <c r="BA259" s="48" t="e">
        <f>IF([1]!Email_TaskV2[[#This Row],[Nomor Nodin RFS/RFI]]="","",DAY([1]!Email_TaskV2[[#This Row],[Tanggal nodin RFS/RFI]]))</f>
        <v>#REF!</v>
      </c>
      <c r="BB259" s="54" t="e">
        <f>IF([1]!Email_TaskV2[[#This Row],[Nomor Nodin RFS/RFI]]="","",TEXT([1]!Email_TaskV2[[#This Row],[Tanggal nodin RFS/RFI]],"MMM"))</f>
        <v>#REF!</v>
      </c>
      <c r="BC259" s="49" t="e">
        <f>IF([1]!Email_TaskV2[[#This Row],[Nodin BO]]="","No","Yes")</f>
        <v>#REF!</v>
      </c>
      <c r="BD259" s="50" t="e">
        <f>YEAR([1]!Email_TaskV2[[#This Row],[Tanggal nodin RFS/RFI]])</f>
        <v>#REF!</v>
      </c>
      <c r="BE259" s="56" t="e">
        <f>IF([1]!Email_TaskV2[[#This Row],[Month]]="",13,MONTH([1]!Email_TaskV2[[#This Row],[Tanggal nodin RFS/RFI]]))</f>
        <v>#REF!</v>
      </c>
    </row>
    <row r="260" spans="1:57" ht="15" customHeight="1" x14ac:dyDescent="0.3">
      <c r="A260" s="51">
        <v>259</v>
      </c>
      <c r="B260" s="32" t="s">
        <v>1588</v>
      </c>
      <c r="C260" s="34">
        <v>44987</v>
      </c>
      <c r="D260" s="86" t="s">
        <v>1589</v>
      </c>
      <c r="E260" s="32" t="s">
        <v>55</v>
      </c>
      <c r="F260" s="63" t="s">
        <v>78</v>
      </c>
      <c r="G260" s="35">
        <v>44988</v>
      </c>
      <c r="H260" s="35">
        <v>44997</v>
      </c>
      <c r="I260" s="32" t="s">
        <v>1699</v>
      </c>
      <c r="J260" s="35">
        <v>44998</v>
      </c>
      <c r="K260" s="37" t="s">
        <v>1700</v>
      </c>
      <c r="L260" s="39">
        <f>H260-C260</f>
        <v>10</v>
      </c>
      <c r="M260" s="39">
        <f>J260-G260</f>
        <v>10</v>
      </c>
      <c r="N260" s="40" t="s">
        <v>87</v>
      </c>
      <c r="O260" s="40" t="s">
        <v>88</v>
      </c>
      <c r="P260" s="40" t="e">
        <f>VLOOKUP([1]!Email_TaskV2[[#This Row],[PIC Dev]],[1]Organization!C:D,2,FALSE)</f>
        <v>#REF!</v>
      </c>
      <c r="Q260" s="40"/>
      <c r="R260" s="32">
        <v>79</v>
      </c>
      <c r="S260" s="32" t="s">
        <v>75</v>
      </c>
      <c r="T260" s="32" t="s">
        <v>1586</v>
      </c>
      <c r="U260" s="37" t="s">
        <v>1587</v>
      </c>
      <c r="V260" s="41">
        <v>44986</v>
      </c>
      <c r="W260" s="32" t="s">
        <v>190</v>
      </c>
      <c r="X260" s="32" t="s">
        <v>191</v>
      </c>
      <c r="Y260" s="32" t="s">
        <v>192</v>
      </c>
      <c r="Z260" s="32" t="s">
        <v>58</v>
      </c>
      <c r="AA260" s="32" t="s">
        <v>59</v>
      </c>
      <c r="AB260" s="32" t="s">
        <v>60</v>
      </c>
      <c r="AC260" s="32" t="s">
        <v>61</v>
      </c>
      <c r="AD260" s="59" t="s">
        <v>103</v>
      </c>
      <c r="AE260" s="44"/>
      <c r="AF260" s="44"/>
      <c r="AG260" s="32"/>
      <c r="AH260" s="32"/>
      <c r="AI260" s="32" t="s">
        <v>64</v>
      </c>
      <c r="AJ260" s="46" t="str">
        <f t="shared" si="33"/>
        <v/>
      </c>
      <c r="AK260" s="46"/>
      <c r="AL260" s="46"/>
      <c r="AM260" s="46"/>
      <c r="AN260" s="46"/>
      <c r="AO260" s="46"/>
      <c r="AP260" s="46"/>
      <c r="AQ260" s="47" t="e">
        <f ca="1">IF(AND([1]!Email_TaskV2[[#This Row],[Status]]="ON PROGRESS"),TODAY()-[1]!Email_TaskV2[[#This Row],[Tanggal nodin RFS/RFI]],0)</f>
        <v>#REF!</v>
      </c>
      <c r="AR260" s="47" t="e">
        <f ca="1">IF(AND([1]!Email_TaskV2[[#This Row],[Status]]="ON PROGRESS"),IF(TODAY()-[1]!Email_TaskV2[[#This Row],[Start FUT]]&gt;100,"Testing not started yet",TODAY()-[1]!Email_TaskV2[[#This Row],[Start FUT]]),0)</f>
        <v>#REF!</v>
      </c>
      <c r="AS260" s="47" t="e">
        <f>IF([1]!Email_TaskV2[[#This Row],[Aging_Start_Testing]]="Testing not started yet","Testing not started yet",[1]!Email_TaskV2[[#This Row],[Aging]]-[1]!Email_TaskV2[[#This Row],[Aging_Start_Testing]])</f>
        <v>#REF!</v>
      </c>
      <c r="AT260" s="47" t="e">
        <f ca="1">IF(AND([1]!Email_TaskV2[[#This Row],[Status]]="ON PROGRESS",[1]!Email_TaskV2[[#This Row],[Type]]="RFI"),TODAY()-[1]!Email_TaskV2[[#This Row],[Tanggal nodin RFS/RFI]],0)</f>
        <v>#REF!</v>
      </c>
      <c r="AU260" s="47" t="e">
        <f>IF([1]!Email_TaskV2[[#This Row],[Aging]]&gt;7,"Warning","")</f>
        <v>#REF!</v>
      </c>
      <c r="AV260" s="48"/>
      <c r="AW260" s="48"/>
      <c r="AX260" s="48"/>
      <c r="AY260" s="48" t="e">
        <f>IF(AND([1]!Email_TaskV2[[#This Row],[Status]]="ON PROGRESS",[1]!Email_TaskV2[[#This Row],[Type]]="RFS"),"YES","")</f>
        <v>#REF!</v>
      </c>
      <c r="AZ260" s="16" t="e">
        <f>IF(AND([1]!Email_TaskV2[[#This Row],[Status]]="ON PROGRESS",[1]!Email_TaskV2[[#This Row],[Type]]="RFI"),"YES","")</f>
        <v>#REF!</v>
      </c>
      <c r="BA260" s="48" t="e">
        <f>IF([1]!Email_TaskV2[[#This Row],[Nomor Nodin RFS/RFI]]="","",DAY([1]!Email_TaskV2[[#This Row],[Tanggal nodin RFS/RFI]]))</f>
        <v>#REF!</v>
      </c>
      <c r="BB260" s="54" t="e">
        <f>IF([1]!Email_TaskV2[[#This Row],[Nomor Nodin RFS/RFI]]="","",TEXT([1]!Email_TaskV2[[#This Row],[Tanggal nodin RFS/RFI]],"MMM"))</f>
        <v>#REF!</v>
      </c>
      <c r="BC260" s="49" t="e">
        <f>IF([1]!Email_TaskV2[[#This Row],[Nodin BO]]="","No","Yes")</f>
        <v>#REF!</v>
      </c>
      <c r="BD260" s="50" t="e">
        <f>YEAR([1]!Email_TaskV2[[#This Row],[Tanggal nodin RFS/RFI]])</f>
        <v>#REF!</v>
      </c>
      <c r="BE260" s="56" t="e">
        <f>IF([1]!Email_TaskV2[[#This Row],[Month]]="",13,MONTH([1]!Email_TaskV2[[#This Row],[Tanggal nodin RFS/RFI]]))</f>
        <v>#REF!</v>
      </c>
    </row>
    <row r="261" spans="1:57" ht="15" customHeight="1" x14ac:dyDescent="0.3">
      <c r="A261" s="51">
        <v>260</v>
      </c>
      <c r="B261" s="32" t="s">
        <v>1590</v>
      </c>
      <c r="C261" s="34">
        <v>44987</v>
      </c>
      <c r="D261" s="86" t="s">
        <v>1591</v>
      </c>
      <c r="E261" s="32" t="s">
        <v>55</v>
      </c>
      <c r="F261" s="32" t="s">
        <v>90</v>
      </c>
      <c r="G261" s="35">
        <v>44987</v>
      </c>
      <c r="H261" s="35">
        <v>44995</v>
      </c>
      <c r="I261" s="32" t="s">
        <v>1701</v>
      </c>
      <c r="J261" s="35">
        <v>44995</v>
      </c>
      <c r="K261" s="37" t="s">
        <v>1702</v>
      </c>
      <c r="L261" s="39">
        <f>H261-C261</f>
        <v>8</v>
      </c>
      <c r="M261" s="39">
        <f>J261-G261</f>
        <v>8</v>
      </c>
      <c r="N261" s="40" t="s">
        <v>111</v>
      </c>
      <c r="O261" s="40" t="s">
        <v>112</v>
      </c>
      <c r="P261" s="40" t="e">
        <f>VLOOKUP([1]!Email_TaskV2[[#This Row],[PIC Dev]],[1]Organization!C:D,2,FALSE)</f>
        <v>#REF!</v>
      </c>
      <c r="Q261" s="52" t="s">
        <v>1703</v>
      </c>
      <c r="R261" s="32">
        <v>28</v>
      </c>
      <c r="S261" s="32" t="s">
        <v>57</v>
      </c>
      <c r="T261" s="32" t="s">
        <v>1311</v>
      </c>
      <c r="U261" s="37" t="s">
        <v>1312</v>
      </c>
      <c r="V261" s="41">
        <v>44967</v>
      </c>
      <c r="W261" s="32" t="s">
        <v>113</v>
      </c>
      <c r="X261" s="32" t="s">
        <v>1592</v>
      </c>
      <c r="Y261" s="32" t="s">
        <v>161</v>
      </c>
      <c r="Z261" s="32" t="s">
        <v>58</v>
      </c>
      <c r="AA261" s="32" t="s">
        <v>59</v>
      </c>
      <c r="AB261" s="32" t="s">
        <v>113</v>
      </c>
      <c r="AC261" s="32" t="s">
        <v>71</v>
      </c>
      <c r="AD261" s="59" t="s">
        <v>109</v>
      </c>
      <c r="AE261" s="44"/>
      <c r="AF261" s="44"/>
      <c r="AG261" s="32"/>
      <c r="AH261" s="32"/>
      <c r="AI261" s="32" t="s">
        <v>64</v>
      </c>
      <c r="AJ261" s="46" t="str">
        <f t="shared" si="33"/>
        <v/>
      </c>
      <c r="AK261" s="46"/>
      <c r="AL261" s="46"/>
      <c r="AM261" s="46"/>
      <c r="AN261" s="46"/>
      <c r="AO261" s="46"/>
      <c r="AP261" s="46"/>
      <c r="AQ261" s="47" t="e">
        <f ca="1">IF(AND([1]!Email_TaskV2[[#This Row],[Status]]="ON PROGRESS"),TODAY()-[1]!Email_TaskV2[[#This Row],[Tanggal nodin RFS/RFI]],0)</f>
        <v>#REF!</v>
      </c>
      <c r="AR261" s="47" t="e">
        <f ca="1">IF(AND([1]!Email_TaskV2[[#This Row],[Status]]="ON PROGRESS"),IF(TODAY()-[1]!Email_TaskV2[[#This Row],[Start FUT]]&gt;100,"Testing not started yet",TODAY()-[1]!Email_TaskV2[[#This Row],[Start FUT]]),0)</f>
        <v>#REF!</v>
      </c>
      <c r="AS261" s="47" t="e">
        <f>IF([1]!Email_TaskV2[[#This Row],[Aging_Start_Testing]]="Testing not started yet","Testing not started yet",[1]!Email_TaskV2[[#This Row],[Aging]]-[1]!Email_TaskV2[[#This Row],[Aging_Start_Testing]])</f>
        <v>#REF!</v>
      </c>
      <c r="AT261" s="47" t="e">
        <f ca="1">IF(AND([1]!Email_TaskV2[[#This Row],[Status]]="ON PROGRESS",[1]!Email_TaskV2[[#This Row],[Type]]="RFI"),TODAY()-[1]!Email_TaskV2[[#This Row],[Tanggal nodin RFS/RFI]],0)</f>
        <v>#REF!</v>
      </c>
      <c r="AU261" s="47" t="e">
        <f>IF([1]!Email_TaskV2[[#This Row],[Aging]]&gt;7,"Warning","")</f>
        <v>#REF!</v>
      </c>
      <c r="AV261" s="48"/>
      <c r="AW261" s="48"/>
      <c r="AX261" s="48"/>
      <c r="AY261" s="48" t="e">
        <f>IF(AND([1]!Email_TaskV2[[#This Row],[Status]]="ON PROGRESS",[1]!Email_TaskV2[[#This Row],[Type]]="RFS"),"YES","")</f>
        <v>#REF!</v>
      </c>
      <c r="AZ261" s="16" t="e">
        <f>IF(AND([1]!Email_TaskV2[[#This Row],[Status]]="ON PROGRESS",[1]!Email_TaskV2[[#This Row],[Type]]="RFI"),"YES","")</f>
        <v>#REF!</v>
      </c>
      <c r="BA261" s="48" t="e">
        <f>IF([1]!Email_TaskV2[[#This Row],[Nomor Nodin RFS/RFI]]="","",DAY([1]!Email_TaskV2[[#This Row],[Tanggal nodin RFS/RFI]]))</f>
        <v>#REF!</v>
      </c>
      <c r="BB261" s="54" t="e">
        <f>IF([1]!Email_TaskV2[[#This Row],[Nomor Nodin RFS/RFI]]="","",TEXT([1]!Email_TaskV2[[#This Row],[Tanggal nodin RFS/RFI]],"MMM"))</f>
        <v>#REF!</v>
      </c>
      <c r="BC261" s="49" t="e">
        <f>IF([1]!Email_TaskV2[[#This Row],[Nodin BO]]="","No","Yes")</f>
        <v>#REF!</v>
      </c>
      <c r="BD261" s="50" t="e">
        <f>YEAR([1]!Email_TaskV2[[#This Row],[Tanggal nodin RFS/RFI]])</f>
        <v>#REF!</v>
      </c>
      <c r="BE261" s="56" t="e">
        <f>IF([1]!Email_TaskV2[[#This Row],[Month]]="",13,MONTH([1]!Email_TaskV2[[#This Row],[Tanggal nodin RFS/RFI]]))</f>
        <v>#REF!</v>
      </c>
    </row>
    <row r="262" spans="1:57" ht="15" customHeight="1" x14ac:dyDescent="0.3">
      <c r="A262" s="51">
        <v>261</v>
      </c>
      <c r="B262" s="32" t="s">
        <v>1704</v>
      </c>
      <c r="C262" s="34">
        <v>44987</v>
      </c>
      <c r="D262" s="86" t="s">
        <v>1705</v>
      </c>
      <c r="E262" s="32" t="s">
        <v>55</v>
      </c>
      <c r="F262" s="32" t="s">
        <v>90</v>
      </c>
      <c r="G262" s="35">
        <v>44988</v>
      </c>
      <c r="H262" s="35">
        <v>45005</v>
      </c>
      <c r="I262" s="32" t="s">
        <v>1922</v>
      </c>
      <c r="J262" s="35">
        <v>45005</v>
      </c>
      <c r="K262" s="37" t="s">
        <v>1923</v>
      </c>
      <c r="L262" s="39">
        <f>H262-C262</f>
        <v>18</v>
      </c>
      <c r="M262" s="39">
        <f>J262-G262</f>
        <v>17</v>
      </c>
      <c r="N262" s="40" t="s">
        <v>68</v>
      </c>
      <c r="O262" s="40" t="s">
        <v>69</v>
      </c>
      <c r="P262" s="40" t="e">
        <f>VLOOKUP([1]!Email_TaskV2[[#This Row],[PIC Dev]],[1]Organization!C:D,2,FALSE)</f>
        <v>#REF!</v>
      </c>
      <c r="Q262" s="52" t="s">
        <v>1924</v>
      </c>
      <c r="R262" s="32">
        <v>96</v>
      </c>
      <c r="S262" s="32" t="s">
        <v>57</v>
      </c>
      <c r="T262" s="32" t="s">
        <v>1706</v>
      </c>
      <c r="U262" s="37" t="s">
        <v>1707</v>
      </c>
      <c r="V262" s="41">
        <v>44986</v>
      </c>
      <c r="W262" s="32" t="s">
        <v>139</v>
      </c>
      <c r="X262" s="32" t="s">
        <v>162</v>
      </c>
      <c r="Y262" s="32" t="s">
        <v>158</v>
      </c>
      <c r="Z262" s="32" t="s">
        <v>58</v>
      </c>
      <c r="AA262" s="32" t="s">
        <v>59</v>
      </c>
      <c r="AB262" s="32" t="s">
        <v>105</v>
      </c>
      <c r="AC262" s="32" t="s">
        <v>71</v>
      </c>
      <c r="AD262" s="44" t="s">
        <v>1909</v>
      </c>
      <c r="AE262" s="44"/>
      <c r="AF262" s="44"/>
      <c r="AG262" s="32"/>
      <c r="AH262" s="32"/>
      <c r="AI262" s="32" t="s">
        <v>62</v>
      </c>
      <c r="AJ262" s="46" t="str">
        <f t="shared" si="33"/>
        <v>(FUT Simulator)</v>
      </c>
      <c r="AK262" s="46"/>
      <c r="AL262" s="46"/>
      <c r="AM262" s="46">
        <v>3</v>
      </c>
      <c r="AN262" s="46"/>
      <c r="AO262" s="46"/>
      <c r="AP262" s="46"/>
      <c r="AQ262" s="47" t="e">
        <f ca="1">IF(AND([1]!Email_TaskV2[[#This Row],[Status]]="ON PROGRESS"),TODAY()-[1]!Email_TaskV2[[#This Row],[Tanggal nodin RFS/RFI]],0)</f>
        <v>#REF!</v>
      </c>
      <c r="AR262" s="47" t="e">
        <f ca="1">IF(AND([1]!Email_TaskV2[[#This Row],[Status]]="ON PROGRESS"),IF(TODAY()-[1]!Email_TaskV2[[#This Row],[Start FUT]]&gt;100,"Testing not started yet",TODAY()-[1]!Email_TaskV2[[#This Row],[Start FUT]]),0)</f>
        <v>#REF!</v>
      </c>
      <c r="AS262" s="47" t="e">
        <f>IF([1]!Email_TaskV2[[#This Row],[Aging_Start_Testing]]="Testing not started yet","Testing not started yet",[1]!Email_TaskV2[[#This Row],[Aging]]-[1]!Email_TaskV2[[#This Row],[Aging_Start_Testing]])</f>
        <v>#REF!</v>
      </c>
      <c r="AT262" s="47" t="e">
        <f ca="1">IF(AND([1]!Email_TaskV2[[#This Row],[Status]]="ON PROGRESS",[1]!Email_TaskV2[[#This Row],[Type]]="RFI"),TODAY()-[1]!Email_TaskV2[[#This Row],[Tanggal nodin RFS/RFI]],0)</f>
        <v>#REF!</v>
      </c>
      <c r="AU262" s="47" t="e">
        <f>IF([1]!Email_TaskV2[[#This Row],[Aging]]&gt;7,"Warning","")</f>
        <v>#REF!</v>
      </c>
      <c r="AV262" s="127"/>
      <c r="AW262" s="127"/>
      <c r="AX262" s="127"/>
      <c r="AY262" s="48" t="e">
        <f>IF(AND([1]!Email_TaskV2[[#This Row],[Status]]="ON PROGRESS",[1]!Email_TaskV2[[#This Row],[Type]]="RFS"),"YES","")</f>
        <v>#REF!</v>
      </c>
      <c r="AZ262" s="127" t="e">
        <f>IF(AND([1]!Email_TaskV2[[#This Row],[Status]]="ON PROGRESS",[1]!Email_TaskV2[[#This Row],[Type]]="RFI"),"YES","")</f>
        <v>#REF!</v>
      </c>
      <c r="BA262" s="48" t="e">
        <f>IF([1]!Email_TaskV2[[#This Row],[Nomor Nodin RFS/RFI]]="","",DAY([1]!Email_TaskV2[[#This Row],[Tanggal nodin RFS/RFI]]))</f>
        <v>#REF!</v>
      </c>
      <c r="BB262" s="54" t="e">
        <f>IF([1]!Email_TaskV2[[#This Row],[Nomor Nodin RFS/RFI]]="","",TEXT([1]!Email_TaskV2[[#This Row],[Tanggal nodin RFS/RFI]],"MMM"))</f>
        <v>#REF!</v>
      </c>
      <c r="BC262" s="128" t="e">
        <f>IF([1]!Email_TaskV2[[#This Row],[Nodin BO]]="","No","Yes")</f>
        <v>#REF!</v>
      </c>
      <c r="BD262" s="129" t="e">
        <f>YEAR([1]!Email_TaskV2[[#This Row],[Tanggal nodin RFS/RFI]])</f>
        <v>#REF!</v>
      </c>
      <c r="BE262" s="56" t="e">
        <f>IF([1]!Email_TaskV2[[#This Row],[Month]]="",13,MONTH([1]!Email_TaskV2[[#This Row],[Tanggal nodin RFS/RFI]]))</f>
        <v>#REF!</v>
      </c>
    </row>
    <row r="263" spans="1:57" ht="15" customHeight="1" x14ac:dyDescent="0.3">
      <c r="A263" s="51">
        <v>262</v>
      </c>
      <c r="B263" s="32" t="s">
        <v>1708</v>
      </c>
      <c r="C263" s="34">
        <v>44987</v>
      </c>
      <c r="D263" s="86" t="s">
        <v>1709</v>
      </c>
      <c r="E263" s="32" t="s">
        <v>55</v>
      </c>
      <c r="F263" s="32" t="s">
        <v>66</v>
      </c>
      <c r="G263" s="35">
        <v>44987</v>
      </c>
      <c r="H263" s="35">
        <v>44992</v>
      </c>
      <c r="I263" s="32" t="s">
        <v>1710</v>
      </c>
      <c r="J263" s="35">
        <v>44992</v>
      </c>
      <c r="K263" s="37" t="s">
        <v>1711</v>
      </c>
      <c r="L263" s="39">
        <f>H263-C263</f>
        <v>5</v>
      </c>
      <c r="M263" s="39">
        <f>J263-G263</f>
        <v>5</v>
      </c>
      <c r="N263" s="40" t="s">
        <v>68</v>
      </c>
      <c r="O263" s="40" t="s">
        <v>69</v>
      </c>
      <c r="P263" s="40" t="e">
        <f>VLOOKUP([1]!Email_TaskV2[[#This Row],[PIC Dev]],[1]Organization!C:D,2,FALSE)</f>
        <v>#REF!</v>
      </c>
      <c r="Q263" s="40" t="s">
        <v>1712</v>
      </c>
      <c r="R263" s="32">
        <v>20</v>
      </c>
      <c r="S263" s="32" t="s">
        <v>57</v>
      </c>
      <c r="T263" s="32" t="s">
        <v>1713</v>
      </c>
      <c r="U263" s="37" t="s">
        <v>1714</v>
      </c>
      <c r="V263" s="41">
        <v>44987</v>
      </c>
      <c r="W263" s="32" t="s">
        <v>139</v>
      </c>
      <c r="X263" s="32" t="s">
        <v>162</v>
      </c>
      <c r="Y263" s="32" t="s">
        <v>158</v>
      </c>
      <c r="Z263" s="32" t="s">
        <v>58</v>
      </c>
      <c r="AA263" s="32" t="s">
        <v>59</v>
      </c>
      <c r="AB263" s="32" t="s">
        <v>105</v>
      </c>
      <c r="AC263" s="32" t="s">
        <v>71</v>
      </c>
      <c r="AD263" s="53" t="s">
        <v>1604</v>
      </c>
      <c r="AE263" s="53" t="s">
        <v>129</v>
      </c>
      <c r="AF263" s="44"/>
      <c r="AG263" s="32"/>
      <c r="AH263" s="32"/>
      <c r="AI263" s="32" t="s">
        <v>64</v>
      </c>
      <c r="AJ263" s="46" t="str">
        <f t="shared" si="33"/>
        <v/>
      </c>
      <c r="AK263" s="46"/>
      <c r="AL263" s="46"/>
      <c r="AM263" s="46"/>
      <c r="AN263" s="46"/>
      <c r="AO263" s="46"/>
      <c r="AP263" s="46"/>
      <c r="AQ263" s="47" t="e">
        <f ca="1">IF(AND([1]!Email_TaskV2[[#This Row],[Status]]="ON PROGRESS"),TODAY()-[1]!Email_TaskV2[[#This Row],[Tanggal nodin RFS/RFI]],0)</f>
        <v>#REF!</v>
      </c>
      <c r="AR263" s="47" t="e">
        <f ca="1">IF(AND([1]!Email_TaskV2[[#This Row],[Status]]="ON PROGRESS"),IF(TODAY()-[1]!Email_TaskV2[[#This Row],[Start FUT]]&gt;100,"Testing not started yet",TODAY()-[1]!Email_TaskV2[[#This Row],[Start FUT]]),0)</f>
        <v>#REF!</v>
      </c>
      <c r="AS263" s="47" t="e">
        <f>IF([1]!Email_TaskV2[[#This Row],[Aging_Start_Testing]]="Testing not started yet","Testing not started yet",[1]!Email_TaskV2[[#This Row],[Aging]]-[1]!Email_TaskV2[[#This Row],[Aging_Start_Testing]])</f>
        <v>#REF!</v>
      </c>
      <c r="AT263" s="47" t="e">
        <f ca="1">IF(AND([1]!Email_TaskV2[[#This Row],[Status]]="ON PROGRESS",[1]!Email_TaskV2[[#This Row],[Type]]="RFI"),TODAY()-[1]!Email_TaskV2[[#This Row],[Tanggal nodin RFS/RFI]],0)</f>
        <v>#REF!</v>
      </c>
      <c r="AU263" s="47" t="e">
        <f>IF([1]!Email_TaskV2[[#This Row],[Aging]]&gt;7,"Warning","")</f>
        <v>#REF!</v>
      </c>
      <c r="AV263" s="127"/>
      <c r="AW263" s="127"/>
      <c r="AX263" s="127"/>
      <c r="AY263" s="48" t="e">
        <f>IF(AND([1]!Email_TaskV2[[#This Row],[Status]]="ON PROGRESS",[1]!Email_TaskV2[[#This Row],[Type]]="RFS"),"YES","")</f>
        <v>#REF!</v>
      </c>
      <c r="AZ263" s="127" t="e">
        <f>IF(AND([1]!Email_TaskV2[[#This Row],[Status]]="ON PROGRESS",[1]!Email_TaskV2[[#This Row],[Type]]="RFI"),"YES","")</f>
        <v>#REF!</v>
      </c>
      <c r="BA263" s="48" t="e">
        <f>IF([1]!Email_TaskV2[[#This Row],[Nomor Nodin RFS/RFI]]="","",DAY([1]!Email_TaskV2[[#This Row],[Tanggal nodin RFS/RFI]]))</f>
        <v>#REF!</v>
      </c>
      <c r="BB263" s="54" t="e">
        <f>IF([1]!Email_TaskV2[[#This Row],[Nomor Nodin RFS/RFI]]="","",TEXT([1]!Email_TaskV2[[#This Row],[Tanggal nodin RFS/RFI]],"MMM"))</f>
        <v>#REF!</v>
      </c>
      <c r="BC263" s="128" t="e">
        <f>IF([1]!Email_TaskV2[[#This Row],[Nodin BO]]="","No","Yes")</f>
        <v>#REF!</v>
      </c>
      <c r="BD263" s="129" t="e">
        <f>YEAR([1]!Email_TaskV2[[#This Row],[Tanggal nodin RFS/RFI]])</f>
        <v>#REF!</v>
      </c>
      <c r="BE263" s="56" t="e">
        <f>IF([1]!Email_TaskV2[[#This Row],[Month]]="",13,MONTH([1]!Email_TaskV2[[#This Row],[Tanggal nodin RFS/RFI]]))</f>
        <v>#REF!</v>
      </c>
    </row>
    <row r="264" spans="1:57" ht="15" customHeight="1" x14ac:dyDescent="0.3">
      <c r="A264" s="51">
        <v>263</v>
      </c>
      <c r="B264" s="32" t="s">
        <v>1715</v>
      </c>
      <c r="C264" s="34">
        <v>44988</v>
      </c>
      <c r="D264" s="93" t="s">
        <v>1716</v>
      </c>
      <c r="E264" s="61" t="s">
        <v>79</v>
      </c>
      <c r="F264" s="68" t="s">
        <v>80</v>
      </c>
      <c r="G264" s="35">
        <v>44992</v>
      </c>
      <c r="H264" s="35">
        <v>45036</v>
      </c>
      <c r="I264" s="32"/>
      <c r="J264" s="35"/>
      <c r="K264" s="32"/>
      <c r="L264" s="44"/>
      <c r="M264" s="40"/>
      <c r="N264" s="40" t="s">
        <v>133</v>
      </c>
      <c r="O264" s="40" t="s">
        <v>134</v>
      </c>
      <c r="P264" s="40" t="e">
        <f>VLOOKUP([1]!Email_TaskV2[[#This Row],[PIC Dev]],[1]Organization!C:D,2,FALSE)</f>
        <v>#REF!</v>
      </c>
      <c r="Q264" s="52" t="s">
        <v>2358</v>
      </c>
      <c r="R264" s="32"/>
      <c r="S264" s="32" t="s">
        <v>57</v>
      </c>
      <c r="T264" s="32" t="s">
        <v>1717</v>
      </c>
      <c r="U264" s="32" t="s">
        <v>1718</v>
      </c>
      <c r="V264" s="41">
        <v>44872</v>
      </c>
      <c r="W264" s="32" t="s">
        <v>120</v>
      </c>
      <c r="X264" s="32" t="s">
        <v>180</v>
      </c>
      <c r="Y264" s="32" t="s">
        <v>181</v>
      </c>
      <c r="Z264" s="32" t="s">
        <v>58</v>
      </c>
      <c r="AA264" s="32" t="s">
        <v>59</v>
      </c>
      <c r="AB264" s="32" t="s">
        <v>120</v>
      </c>
      <c r="AC264" s="32" t="s">
        <v>71</v>
      </c>
      <c r="AD264" s="59" t="s">
        <v>72</v>
      </c>
      <c r="AE264" s="44"/>
      <c r="AF264" s="44"/>
      <c r="AG264" s="32"/>
      <c r="AH264" s="32"/>
      <c r="AI264" s="61" t="s">
        <v>62</v>
      </c>
      <c r="AJ264" s="126" t="str">
        <f t="shared" si="33"/>
        <v>(FUT Simulator)</v>
      </c>
      <c r="AK264" s="46"/>
      <c r="AL264" s="46"/>
      <c r="AM264" s="46">
        <v>3</v>
      </c>
      <c r="AN264" s="46"/>
      <c r="AO264" s="46"/>
      <c r="AP264" s="46"/>
      <c r="AQ264" s="47" t="e">
        <f ca="1">IF(AND([1]!Email_TaskV2[[#This Row],[Status]]="ON PROGRESS"),TODAY()-[1]!Email_TaskV2[[#This Row],[Tanggal nodin RFS/RFI]],0)</f>
        <v>#REF!</v>
      </c>
      <c r="AR264" s="47" t="e">
        <f ca="1">IF(AND([1]!Email_TaskV2[[#This Row],[Status]]="ON PROGRESS"),IF(TODAY()-[1]!Email_TaskV2[[#This Row],[Start FUT]]&gt;100,"Testing not started yet",TODAY()-[1]!Email_TaskV2[[#This Row],[Start FUT]]),0)</f>
        <v>#REF!</v>
      </c>
      <c r="AS264" s="47" t="e">
        <f>IF([1]!Email_TaskV2[[#This Row],[Aging_Start_Testing]]="Testing not started yet","Testing not started yet",[1]!Email_TaskV2[[#This Row],[Aging]]-[1]!Email_TaskV2[[#This Row],[Aging_Start_Testing]])</f>
        <v>#REF!</v>
      </c>
      <c r="AT264" s="47" t="e">
        <f ca="1">IF(AND([1]!Email_TaskV2[[#This Row],[Status]]="ON PROGRESS",[1]!Email_TaskV2[[#This Row],[Type]]="RFI"),TODAY()-[1]!Email_TaskV2[[#This Row],[Tanggal nodin RFS/RFI]],0)</f>
        <v>#REF!</v>
      </c>
      <c r="AU264" s="47" t="e">
        <f>IF([1]!Email_TaskV2[[#This Row],[Aging]]&gt;7,"Warning","")</f>
        <v>#REF!</v>
      </c>
      <c r="AV264" s="48"/>
      <c r="AW264" s="48"/>
      <c r="AX264" s="48"/>
      <c r="AY264" s="48" t="e">
        <f>IF(AND([1]!Email_TaskV2[[#This Row],[Status]]="ON PROGRESS",[1]!Email_TaskV2[[#This Row],[Type]]="RFS"),"YES","")</f>
        <v>#REF!</v>
      </c>
      <c r="AZ264" s="16" t="e">
        <f>IF(AND([1]!Email_TaskV2[[#This Row],[Status]]="ON PROGRESS",[1]!Email_TaskV2[[#This Row],[Type]]="RFI"),"YES","")</f>
        <v>#REF!</v>
      </c>
      <c r="BA264" s="48" t="e">
        <f>IF([1]!Email_TaskV2[[#This Row],[Nomor Nodin RFS/RFI]]="","",DAY([1]!Email_TaskV2[[#This Row],[Tanggal nodin RFS/RFI]]))</f>
        <v>#REF!</v>
      </c>
      <c r="BB264" s="54" t="e">
        <f>IF([1]!Email_TaskV2[[#This Row],[Nomor Nodin RFS/RFI]]="","",TEXT([1]!Email_TaskV2[[#This Row],[Tanggal nodin RFS/RFI]],"MMM"))</f>
        <v>#REF!</v>
      </c>
      <c r="BC264" s="49" t="e">
        <f>IF([1]!Email_TaskV2[[#This Row],[Nodin BO]]="","No","Yes")</f>
        <v>#REF!</v>
      </c>
      <c r="BD264" s="50" t="e">
        <f>YEAR([1]!Email_TaskV2[[#This Row],[Tanggal nodin RFS/RFI]])</f>
        <v>#REF!</v>
      </c>
      <c r="BE264" s="56" t="e">
        <f>IF([1]!Email_TaskV2[[#This Row],[Month]]="",13,MONTH([1]!Email_TaskV2[[#This Row],[Tanggal nodin RFS/RFI]]))</f>
        <v>#REF!</v>
      </c>
    </row>
    <row r="265" spans="1:57" ht="15" customHeight="1" x14ac:dyDescent="0.3">
      <c r="A265" s="51">
        <v>264</v>
      </c>
      <c r="B265" s="32" t="s">
        <v>1719</v>
      </c>
      <c r="C265" s="34">
        <v>44988</v>
      </c>
      <c r="D265" s="89" t="s">
        <v>1720</v>
      </c>
      <c r="E265" s="32" t="s">
        <v>55</v>
      </c>
      <c r="F265" s="32" t="s">
        <v>90</v>
      </c>
      <c r="G265" s="35">
        <v>44992</v>
      </c>
      <c r="H265" s="35">
        <v>45000</v>
      </c>
      <c r="I265" s="32" t="s">
        <v>1925</v>
      </c>
      <c r="J265" s="35">
        <v>45000</v>
      </c>
      <c r="K265" s="37" t="s">
        <v>1926</v>
      </c>
      <c r="L265" s="39">
        <f t="shared" ref="L265:L270" si="36">H265-C265</f>
        <v>12</v>
      </c>
      <c r="M265" s="39">
        <f t="shared" ref="M265:M270" si="37">J265-G265</f>
        <v>8</v>
      </c>
      <c r="N265" s="53" t="s">
        <v>1407</v>
      </c>
      <c r="O265" s="40" t="s">
        <v>137</v>
      </c>
      <c r="P265" s="40" t="e">
        <f>VLOOKUP([1]!Email_TaskV2[[#This Row],[PIC Dev]],[1]Organization!C:D,2,FALSE)</f>
        <v>#REF!</v>
      </c>
      <c r="Q265" s="52" t="s">
        <v>1927</v>
      </c>
      <c r="R265" s="32">
        <v>173</v>
      </c>
      <c r="S265" s="32" t="s">
        <v>57</v>
      </c>
      <c r="T265" s="32" t="s">
        <v>1050</v>
      </c>
      <c r="U265" s="32" t="s">
        <v>1051</v>
      </c>
      <c r="V265" s="41">
        <v>44958</v>
      </c>
      <c r="W265" s="32" t="s">
        <v>166</v>
      </c>
      <c r="X265" s="32" t="s">
        <v>1051</v>
      </c>
      <c r="Y265" s="32" t="s">
        <v>183</v>
      </c>
      <c r="Z265" s="32" t="s">
        <v>58</v>
      </c>
      <c r="AA265" s="32" t="s">
        <v>59</v>
      </c>
      <c r="AB265" s="32" t="s">
        <v>1721</v>
      </c>
      <c r="AC265" s="32" t="s">
        <v>71</v>
      </c>
      <c r="AD265" s="59" t="s">
        <v>72</v>
      </c>
      <c r="AE265" s="44"/>
      <c r="AF265" s="44"/>
      <c r="AG265" s="32"/>
      <c r="AH265" s="32"/>
      <c r="AI265" s="32" t="s">
        <v>62</v>
      </c>
      <c r="AJ265" s="46" t="str">
        <f t="shared" si="33"/>
        <v>(FUT Simulator)</v>
      </c>
      <c r="AK265" s="46"/>
      <c r="AL265" s="46"/>
      <c r="AM265" s="46">
        <v>3</v>
      </c>
      <c r="AN265" s="46"/>
      <c r="AO265" s="46"/>
      <c r="AP265" s="46"/>
      <c r="AQ265" s="47" t="e">
        <f ca="1">IF(AND([1]!Email_TaskV2[[#This Row],[Status]]="ON PROGRESS"),TODAY()-[1]!Email_TaskV2[[#This Row],[Tanggal nodin RFS/RFI]],0)</f>
        <v>#REF!</v>
      </c>
      <c r="AR265" s="47" t="e">
        <f ca="1">IF(AND([1]!Email_TaskV2[[#This Row],[Status]]="ON PROGRESS"),IF(TODAY()-[1]!Email_TaskV2[[#This Row],[Start FUT]]&gt;100,"Testing not started yet",TODAY()-[1]!Email_TaskV2[[#This Row],[Start FUT]]),0)</f>
        <v>#REF!</v>
      </c>
      <c r="AS265" s="47" t="e">
        <f>IF([1]!Email_TaskV2[[#This Row],[Aging_Start_Testing]]="Testing not started yet","Testing not started yet",[1]!Email_TaskV2[[#This Row],[Aging]]-[1]!Email_TaskV2[[#This Row],[Aging_Start_Testing]])</f>
        <v>#REF!</v>
      </c>
      <c r="AT265" s="47" t="e">
        <f ca="1">IF(AND([1]!Email_TaskV2[[#This Row],[Status]]="ON PROGRESS",[1]!Email_TaskV2[[#This Row],[Type]]="RFI"),TODAY()-[1]!Email_TaskV2[[#This Row],[Tanggal nodin RFS/RFI]],0)</f>
        <v>#REF!</v>
      </c>
      <c r="AU265" s="47" t="e">
        <f>IF([1]!Email_TaskV2[[#This Row],[Aging]]&gt;7,"Warning","")</f>
        <v>#REF!</v>
      </c>
      <c r="AV265" s="48"/>
      <c r="AW265" s="48"/>
      <c r="AX265" s="48"/>
      <c r="AY265" s="48" t="e">
        <f>IF(AND([1]!Email_TaskV2[[#This Row],[Status]]="ON PROGRESS",[1]!Email_TaskV2[[#This Row],[Type]]="RFS"),"YES","")</f>
        <v>#REF!</v>
      </c>
      <c r="AZ265" s="16" t="e">
        <f>IF(AND([1]!Email_TaskV2[[#This Row],[Status]]="ON PROGRESS",[1]!Email_TaskV2[[#This Row],[Type]]="RFI"),"YES","")</f>
        <v>#REF!</v>
      </c>
      <c r="BA265" s="48" t="e">
        <f>IF([1]!Email_TaskV2[[#This Row],[Nomor Nodin RFS/RFI]]="","",DAY([1]!Email_TaskV2[[#This Row],[Tanggal nodin RFS/RFI]]))</f>
        <v>#REF!</v>
      </c>
      <c r="BB265" s="54" t="e">
        <f>IF([1]!Email_TaskV2[[#This Row],[Nomor Nodin RFS/RFI]]="","",TEXT([1]!Email_TaskV2[[#This Row],[Tanggal nodin RFS/RFI]],"MMM"))</f>
        <v>#REF!</v>
      </c>
      <c r="BC265" s="49" t="e">
        <f>IF([1]!Email_TaskV2[[#This Row],[Nodin BO]]="","No","Yes")</f>
        <v>#REF!</v>
      </c>
      <c r="BD265" s="50" t="e">
        <f>YEAR([1]!Email_TaskV2[[#This Row],[Tanggal nodin RFS/RFI]])</f>
        <v>#REF!</v>
      </c>
      <c r="BE265" s="56" t="e">
        <f>IF([1]!Email_TaskV2[[#This Row],[Month]]="",13,MONTH([1]!Email_TaskV2[[#This Row],[Tanggal nodin RFS/RFI]]))</f>
        <v>#REF!</v>
      </c>
    </row>
    <row r="266" spans="1:57" ht="15" customHeight="1" x14ac:dyDescent="0.3">
      <c r="A266" s="51">
        <v>265</v>
      </c>
      <c r="B266" s="32" t="s">
        <v>1722</v>
      </c>
      <c r="C266" s="34">
        <v>44991</v>
      </c>
      <c r="D266" s="86" t="s">
        <v>1200</v>
      </c>
      <c r="E266" s="32" t="s">
        <v>55</v>
      </c>
      <c r="F266" s="32" t="s">
        <v>90</v>
      </c>
      <c r="G266" s="35">
        <v>44992</v>
      </c>
      <c r="H266" s="35">
        <v>44993</v>
      </c>
      <c r="I266" s="32" t="s">
        <v>1723</v>
      </c>
      <c r="J266" s="35">
        <v>44999</v>
      </c>
      <c r="K266" s="37" t="s">
        <v>1724</v>
      </c>
      <c r="L266" s="39">
        <f t="shared" si="36"/>
        <v>2</v>
      </c>
      <c r="M266" s="39">
        <f t="shared" si="37"/>
        <v>7</v>
      </c>
      <c r="N266" s="40" t="s">
        <v>87</v>
      </c>
      <c r="O266" s="40" t="s">
        <v>88</v>
      </c>
      <c r="P266" s="40" t="e">
        <f>VLOOKUP([1]!Email_TaskV2[[#This Row],[PIC Dev]],[1]Organization!C:D,2,FALSE)</f>
        <v>#REF!</v>
      </c>
      <c r="Q266" s="52" t="s">
        <v>1725</v>
      </c>
      <c r="R266" s="32">
        <v>25</v>
      </c>
      <c r="S266" s="32" t="s">
        <v>57</v>
      </c>
      <c r="T266" s="37" t="s">
        <v>808</v>
      </c>
      <c r="U266" s="37" t="s">
        <v>1204</v>
      </c>
      <c r="V266" s="41">
        <v>44848</v>
      </c>
      <c r="W266" s="32" t="s">
        <v>190</v>
      </c>
      <c r="X266" s="32" t="s">
        <v>159</v>
      </c>
      <c r="Y266" s="32" t="s">
        <v>154</v>
      </c>
      <c r="Z266" s="32" t="s">
        <v>58</v>
      </c>
      <c r="AA266" s="32" t="s">
        <v>59</v>
      </c>
      <c r="AB266" s="32" t="s">
        <v>60</v>
      </c>
      <c r="AC266" s="32" t="s">
        <v>61</v>
      </c>
      <c r="AD266" s="59" t="s">
        <v>86</v>
      </c>
      <c r="AE266" s="44"/>
      <c r="AF266" s="44"/>
      <c r="AG266" s="32"/>
      <c r="AH266" s="32"/>
      <c r="AI266" s="32" t="s">
        <v>64</v>
      </c>
      <c r="AJ266" s="46" t="str">
        <f t="shared" si="33"/>
        <v/>
      </c>
      <c r="AK266" s="46"/>
      <c r="AL266" s="46"/>
      <c r="AM266" s="46"/>
      <c r="AN266" s="46"/>
      <c r="AO266" s="46"/>
      <c r="AP266" s="46"/>
      <c r="AQ266" s="47" t="e">
        <f ca="1">IF(AND([1]!Email_TaskV2[[#This Row],[Status]]="ON PROGRESS"),TODAY()-[1]!Email_TaskV2[[#This Row],[Tanggal nodin RFS/RFI]],0)</f>
        <v>#REF!</v>
      </c>
      <c r="AR266" s="47" t="e">
        <f ca="1">IF(AND([1]!Email_TaskV2[[#This Row],[Status]]="ON PROGRESS"),IF(TODAY()-[1]!Email_TaskV2[[#This Row],[Start FUT]]&gt;100,"Testing not started yet",TODAY()-[1]!Email_TaskV2[[#This Row],[Start FUT]]),0)</f>
        <v>#REF!</v>
      </c>
      <c r="AS266" s="47" t="e">
        <f>IF([1]!Email_TaskV2[[#This Row],[Aging_Start_Testing]]="Testing not started yet","Testing not started yet",[1]!Email_TaskV2[[#This Row],[Aging]]-[1]!Email_TaskV2[[#This Row],[Aging_Start_Testing]])</f>
        <v>#REF!</v>
      </c>
      <c r="AT266" s="47" t="e">
        <f ca="1">IF(AND([1]!Email_TaskV2[[#This Row],[Status]]="ON PROGRESS",[1]!Email_TaskV2[[#This Row],[Type]]="RFI"),TODAY()-[1]!Email_TaskV2[[#This Row],[Tanggal nodin RFS/RFI]],0)</f>
        <v>#REF!</v>
      </c>
      <c r="AU266" s="47" t="e">
        <f>IF([1]!Email_TaskV2[[#This Row],[Aging]]&gt;7,"Warning","")</f>
        <v>#REF!</v>
      </c>
      <c r="AV266" s="48"/>
      <c r="AW266" s="48"/>
      <c r="AX266" s="48"/>
      <c r="AY266" s="48" t="e">
        <f>IF(AND([1]!Email_TaskV2[[#This Row],[Status]]="ON PROGRESS",[1]!Email_TaskV2[[#This Row],[Type]]="RFS"),"YES","")</f>
        <v>#REF!</v>
      </c>
      <c r="AZ266" s="127" t="e">
        <f>IF(AND([1]!Email_TaskV2[[#This Row],[Status]]="ON PROGRESS",[1]!Email_TaskV2[[#This Row],[Type]]="RFI"),"YES","")</f>
        <v>#REF!</v>
      </c>
      <c r="BA266" s="48" t="e">
        <f>IF([1]!Email_TaskV2[[#This Row],[Nomor Nodin RFS/RFI]]="","",DAY([1]!Email_TaskV2[[#This Row],[Tanggal nodin RFS/RFI]]))</f>
        <v>#REF!</v>
      </c>
      <c r="BB266" s="54" t="e">
        <f>IF([1]!Email_TaskV2[[#This Row],[Nomor Nodin RFS/RFI]]="","",TEXT([1]!Email_TaskV2[[#This Row],[Tanggal nodin RFS/RFI]],"MMM"))</f>
        <v>#REF!</v>
      </c>
      <c r="BC266" s="49" t="e">
        <f>IF([1]!Email_TaskV2[[#This Row],[Nodin BO]]="","No","Yes")</f>
        <v>#REF!</v>
      </c>
      <c r="BD266" s="50" t="e">
        <f>YEAR([1]!Email_TaskV2[[#This Row],[Tanggal nodin RFS/RFI]])</f>
        <v>#REF!</v>
      </c>
      <c r="BE266" s="56" t="e">
        <f>IF([1]!Email_TaskV2[[#This Row],[Month]]="",13,MONTH([1]!Email_TaskV2[[#This Row],[Tanggal nodin RFS/RFI]]))</f>
        <v>#REF!</v>
      </c>
    </row>
    <row r="267" spans="1:57" ht="15" customHeight="1" x14ac:dyDescent="0.3">
      <c r="A267" s="51">
        <v>266</v>
      </c>
      <c r="B267" s="32" t="s">
        <v>1726</v>
      </c>
      <c r="C267" s="34">
        <v>44991</v>
      </c>
      <c r="D267" s="86" t="s">
        <v>1727</v>
      </c>
      <c r="E267" s="32" t="s">
        <v>55</v>
      </c>
      <c r="F267" s="83" t="s">
        <v>90</v>
      </c>
      <c r="G267" s="35">
        <v>44991</v>
      </c>
      <c r="H267" s="35">
        <v>44993</v>
      </c>
      <c r="I267" s="32" t="s">
        <v>1728</v>
      </c>
      <c r="J267" s="35">
        <v>44993</v>
      </c>
      <c r="K267" s="37" t="s">
        <v>1729</v>
      </c>
      <c r="L267" s="39">
        <f t="shared" si="36"/>
        <v>2</v>
      </c>
      <c r="M267" s="39">
        <f t="shared" si="37"/>
        <v>2</v>
      </c>
      <c r="N267" s="40" t="s">
        <v>87</v>
      </c>
      <c r="O267" s="40" t="s">
        <v>88</v>
      </c>
      <c r="P267" s="40" t="e">
        <f>VLOOKUP([1]!Email_TaskV2[[#This Row],[PIC Dev]],[1]Organization!C:D,2,FALSE)</f>
        <v>#REF!</v>
      </c>
      <c r="Q267" s="52" t="s">
        <v>1730</v>
      </c>
      <c r="R267" s="32">
        <v>293</v>
      </c>
      <c r="S267" s="32" t="s">
        <v>57</v>
      </c>
      <c r="T267" s="32" t="s">
        <v>1731</v>
      </c>
      <c r="U267" s="37" t="s">
        <v>1732</v>
      </c>
      <c r="V267" s="41">
        <v>44985</v>
      </c>
      <c r="W267" s="32" t="s">
        <v>190</v>
      </c>
      <c r="X267" s="32" t="s">
        <v>214</v>
      </c>
      <c r="Y267" s="32" t="s">
        <v>215</v>
      </c>
      <c r="Z267" s="32" t="s">
        <v>58</v>
      </c>
      <c r="AA267" s="32" t="s">
        <v>59</v>
      </c>
      <c r="AB267" s="32" t="s">
        <v>60</v>
      </c>
      <c r="AC267" s="32" t="s">
        <v>61</v>
      </c>
      <c r="AD267" s="59" t="s">
        <v>141</v>
      </c>
      <c r="AE267" s="44" t="s">
        <v>91</v>
      </c>
      <c r="AF267" s="44" t="s">
        <v>140</v>
      </c>
      <c r="AG267" s="32" t="s">
        <v>600</v>
      </c>
      <c r="AH267" s="32" t="s">
        <v>599</v>
      </c>
      <c r="AI267" s="32" t="s">
        <v>62</v>
      </c>
      <c r="AJ267" s="46" t="str">
        <f t="shared" si="33"/>
        <v>(FUT Simulator)</v>
      </c>
      <c r="AK267" s="46"/>
      <c r="AL267" s="46"/>
      <c r="AM267" s="46">
        <v>3</v>
      </c>
      <c r="AN267" s="46"/>
      <c r="AO267" s="46"/>
      <c r="AP267" s="46"/>
      <c r="AQ267" s="47" t="e">
        <f ca="1">IF(AND([1]!Email_TaskV2[[#This Row],[Status]]="ON PROGRESS"),TODAY()-[1]!Email_TaskV2[[#This Row],[Tanggal nodin RFS/RFI]],0)</f>
        <v>#REF!</v>
      </c>
      <c r="AR267" s="47" t="e">
        <f ca="1">IF(AND([1]!Email_TaskV2[[#This Row],[Status]]="ON PROGRESS"),IF(TODAY()-[1]!Email_TaskV2[[#This Row],[Start FUT]]&gt;100,"Testing not started yet",TODAY()-[1]!Email_TaskV2[[#This Row],[Start FUT]]),0)</f>
        <v>#REF!</v>
      </c>
      <c r="AS267" s="47" t="e">
        <f>IF([1]!Email_TaskV2[[#This Row],[Aging_Start_Testing]]="Testing not started yet","Testing not started yet",[1]!Email_TaskV2[[#This Row],[Aging]]-[1]!Email_TaskV2[[#This Row],[Aging_Start_Testing]])</f>
        <v>#REF!</v>
      </c>
      <c r="AT267" s="47" t="e">
        <f ca="1">IF(AND([1]!Email_TaskV2[[#This Row],[Status]]="ON PROGRESS",[1]!Email_TaskV2[[#This Row],[Type]]="RFI"),TODAY()-[1]!Email_TaskV2[[#This Row],[Tanggal nodin RFS/RFI]],0)</f>
        <v>#REF!</v>
      </c>
      <c r="AU267" s="47" t="e">
        <f>IF([1]!Email_TaskV2[[#This Row],[Aging]]&gt;7,"Warning","")</f>
        <v>#REF!</v>
      </c>
      <c r="AV267" s="48"/>
      <c r="AW267" s="48"/>
      <c r="AX267" s="48"/>
      <c r="AY267" s="48" t="e">
        <f>IF(AND([1]!Email_TaskV2[[#This Row],[Status]]="ON PROGRESS",[1]!Email_TaskV2[[#This Row],[Type]]="RFS"),"YES","")</f>
        <v>#REF!</v>
      </c>
      <c r="AZ267" s="127" t="e">
        <f>IF(AND([1]!Email_TaskV2[[#This Row],[Status]]="ON PROGRESS",[1]!Email_TaskV2[[#This Row],[Type]]="RFI"),"YES","")</f>
        <v>#REF!</v>
      </c>
      <c r="BA267" s="48" t="e">
        <f>IF([1]!Email_TaskV2[[#This Row],[Nomor Nodin RFS/RFI]]="","",DAY([1]!Email_TaskV2[[#This Row],[Tanggal nodin RFS/RFI]]))</f>
        <v>#REF!</v>
      </c>
      <c r="BB267" s="54" t="e">
        <f>IF([1]!Email_TaskV2[[#This Row],[Nomor Nodin RFS/RFI]]="","",TEXT([1]!Email_TaskV2[[#This Row],[Tanggal nodin RFS/RFI]],"MMM"))</f>
        <v>#REF!</v>
      </c>
      <c r="BC267" s="49" t="e">
        <f>IF([1]!Email_TaskV2[[#This Row],[Nodin BO]]="","No","Yes")</f>
        <v>#REF!</v>
      </c>
      <c r="BD267" s="50" t="e">
        <f>YEAR([1]!Email_TaskV2[[#This Row],[Tanggal nodin RFS/RFI]])</f>
        <v>#REF!</v>
      </c>
      <c r="BE267" s="56" t="e">
        <f>IF([1]!Email_TaskV2[[#This Row],[Month]]="",13,MONTH([1]!Email_TaskV2[[#This Row],[Tanggal nodin RFS/RFI]]))</f>
        <v>#REF!</v>
      </c>
    </row>
    <row r="268" spans="1:57" ht="15" customHeight="1" x14ac:dyDescent="0.3">
      <c r="A268" s="51">
        <v>267</v>
      </c>
      <c r="B268" s="39" t="s">
        <v>1733</v>
      </c>
      <c r="C268" s="114">
        <v>44991</v>
      </c>
      <c r="D268" s="80" t="s">
        <v>1734</v>
      </c>
      <c r="E268" s="39" t="s">
        <v>55</v>
      </c>
      <c r="F268" s="83" t="s">
        <v>78</v>
      </c>
      <c r="G268" s="36">
        <v>44992</v>
      </c>
      <c r="H268" s="35">
        <v>44993</v>
      </c>
      <c r="I268" s="39" t="s">
        <v>1735</v>
      </c>
      <c r="J268" s="35">
        <v>44993</v>
      </c>
      <c r="K268" s="37" t="s">
        <v>1736</v>
      </c>
      <c r="L268" s="39">
        <f t="shared" si="36"/>
        <v>2</v>
      </c>
      <c r="M268" s="39">
        <f t="shared" si="37"/>
        <v>1</v>
      </c>
      <c r="N268" s="58" t="s">
        <v>73</v>
      </c>
      <c r="O268" s="58" t="s">
        <v>74</v>
      </c>
      <c r="P268" s="58" t="e">
        <f>VLOOKUP([1]!Email_TaskV2[[#This Row],[PIC Dev]],[1]Organization!C:D,2,FALSE)</f>
        <v>#REF!</v>
      </c>
      <c r="Q268" s="58"/>
      <c r="R268" s="39">
        <v>68</v>
      </c>
      <c r="S268" s="39" t="s">
        <v>75</v>
      </c>
      <c r="T268" s="39"/>
      <c r="U268" s="32"/>
      <c r="V268" s="32"/>
      <c r="W268" s="32" t="s">
        <v>176</v>
      </c>
      <c r="X268" s="32"/>
      <c r="Y268" s="32"/>
      <c r="Z268" s="32" t="s">
        <v>58</v>
      </c>
      <c r="AA268" s="32" t="s">
        <v>59</v>
      </c>
      <c r="AB268" s="32" t="s">
        <v>76</v>
      </c>
      <c r="AC268" s="32" t="s">
        <v>71</v>
      </c>
      <c r="AD268" s="53" t="s">
        <v>124</v>
      </c>
      <c r="AE268" s="59"/>
      <c r="AF268" s="59"/>
      <c r="AG268" s="39"/>
      <c r="AH268" s="39"/>
      <c r="AI268" s="32" t="s">
        <v>110</v>
      </c>
      <c r="AJ268" s="46" t="str">
        <f t="shared" si="33"/>
        <v>(Sigos Automation)</v>
      </c>
      <c r="AK268" s="46">
        <v>1</v>
      </c>
      <c r="AL268" s="46"/>
      <c r="AM268" s="46"/>
      <c r="AN268" s="46"/>
      <c r="AO268" s="46"/>
      <c r="AP268" s="46"/>
      <c r="AQ268" s="47" t="e">
        <f ca="1">IF(AND([1]!Email_TaskV2[[#This Row],[Status]]="ON PROGRESS"),TODAY()-[1]!Email_TaskV2[[#This Row],[Tanggal nodin RFS/RFI]],0)</f>
        <v>#REF!</v>
      </c>
      <c r="AR268" s="47" t="e">
        <f ca="1">IF(AND([1]!Email_TaskV2[[#This Row],[Status]]="ON PROGRESS"),IF(TODAY()-[1]!Email_TaskV2[[#This Row],[Start FUT]]&gt;100,"Testing not started yet",TODAY()-[1]!Email_TaskV2[[#This Row],[Start FUT]]),0)</f>
        <v>#REF!</v>
      </c>
      <c r="AS268" s="47" t="e">
        <f>IF([1]!Email_TaskV2[[#This Row],[Aging_Start_Testing]]="Testing not started yet","Testing not started yet",[1]!Email_TaskV2[[#This Row],[Aging]]-[1]!Email_TaskV2[[#This Row],[Aging_Start_Testing]])</f>
        <v>#REF!</v>
      </c>
      <c r="AT268" s="47" t="e">
        <f ca="1">IF(AND([1]!Email_TaskV2[[#This Row],[Status]]="ON PROGRESS",[1]!Email_TaskV2[[#This Row],[Type]]="RFI"),TODAY()-[1]!Email_TaskV2[[#This Row],[Tanggal nodin RFS/RFI]],0)</f>
        <v>#REF!</v>
      </c>
      <c r="AU268" s="47" t="e">
        <f>IF([1]!Email_TaskV2[[#This Row],[Aging]]&gt;7,"Warning","")</f>
        <v>#REF!</v>
      </c>
      <c r="AV268" s="127"/>
      <c r="AW268" s="127"/>
      <c r="AX268" s="127"/>
      <c r="AY268" s="48" t="e">
        <f>IF(AND([1]!Email_TaskV2[[#This Row],[Status]]="ON PROGRESS",[1]!Email_TaskV2[[#This Row],[Type]]="RFS"),"YES","")</f>
        <v>#REF!</v>
      </c>
      <c r="AZ268" s="127" t="e">
        <f>IF(AND([1]!Email_TaskV2[[#This Row],[Status]]="ON PROGRESS",[1]!Email_TaskV2[[#This Row],[Type]]="RFI"),"YES","")</f>
        <v>#REF!</v>
      </c>
      <c r="BA268" s="48" t="e">
        <f>IF([1]!Email_TaskV2[[#This Row],[Nomor Nodin RFS/RFI]]="","",DAY([1]!Email_TaskV2[[#This Row],[Tanggal nodin RFS/RFI]]))</f>
        <v>#REF!</v>
      </c>
      <c r="BB268" s="54" t="e">
        <f>IF([1]!Email_TaskV2[[#This Row],[Nomor Nodin RFS/RFI]]="","",TEXT([1]!Email_TaskV2[[#This Row],[Tanggal nodin RFS/RFI]],"MMM"))</f>
        <v>#REF!</v>
      </c>
      <c r="BC268" s="128" t="e">
        <f>IF([1]!Email_TaskV2[[#This Row],[Nodin BO]]="","No","Yes")</f>
        <v>#REF!</v>
      </c>
      <c r="BD268" s="129" t="e">
        <f>YEAR([1]!Email_TaskV2[[#This Row],[Tanggal nodin RFS/RFI]])</f>
        <v>#REF!</v>
      </c>
      <c r="BE268" s="56" t="e">
        <f>IF([1]!Email_TaskV2[[#This Row],[Month]]="",13,MONTH([1]!Email_TaskV2[[#This Row],[Tanggal nodin RFS/RFI]]))</f>
        <v>#REF!</v>
      </c>
    </row>
    <row r="269" spans="1:57" ht="15" customHeight="1" x14ac:dyDescent="0.3">
      <c r="A269" s="51">
        <v>268</v>
      </c>
      <c r="B269" s="32" t="s">
        <v>1737</v>
      </c>
      <c r="C269" s="34">
        <v>44991</v>
      </c>
      <c r="D269" s="92" t="s">
        <v>1738</v>
      </c>
      <c r="E269" s="32" t="s">
        <v>55</v>
      </c>
      <c r="F269" s="84" t="s">
        <v>122</v>
      </c>
      <c r="G269" s="35">
        <v>44993</v>
      </c>
      <c r="H269" s="35">
        <v>45005</v>
      </c>
      <c r="I269" s="32" t="s">
        <v>1928</v>
      </c>
      <c r="J269" s="35">
        <v>45006</v>
      </c>
      <c r="K269" s="38" t="s">
        <v>1929</v>
      </c>
      <c r="L269" s="39">
        <f t="shared" si="36"/>
        <v>14</v>
      </c>
      <c r="M269" s="39">
        <f t="shared" si="37"/>
        <v>13</v>
      </c>
      <c r="N269" s="40" t="s">
        <v>127</v>
      </c>
      <c r="O269" s="40" t="s">
        <v>56</v>
      </c>
      <c r="P269" s="40" t="e">
        <f>VLOOKUP([1]!Email_TaskV2[[#This Row],[PIC Dev]],[1]Organization!C:D,2,FALSE)</f>
        <v>#REF!</v>
      </c>
      <c r="Q269" s="52" t="s">
        <v>1930</v>
      </c>
      <c r="R269" s="32">
        <v>80</v>
      </c>
      <c r="S269" s="32" t="s">
        <v>75</v>
      </c>
      <c r="T269" s="32" t="s">
        <v>1739</v>
      </c>
      <c r="U269" s="38" t="s">
        <v>1579</v>
      </c>
      <c r="V269" s="42">
        <v>44728</v>
      </c>
      <c r="W269" s="33" t="s">
        <v>165</v>
      </c>
      <c r="X269" s="38" t="s">
        <v>1740</v>
      </c>
      <c r="Y269" s="38"/>
      <c r="Z269" s="32" t="s">
        <v>58</v>
      </c>
      <c r="AA269" s="32" t="s">
        <v>59</v>
      </c>
      <c r="AB269" s="32" t="s">
        <v>60</v>
      </c>
      <c r="AC269" s="32" t="s">
        <v>61</v>
      </c>
      <c r="AD269" s="59" t="s">
        <v>106</v>
      </c>
      <c r="AE269" s="44"/>
      <c r="AF269" s="44"/>
      <c r="AG269" s="32"/>
      <c r="AH269" s="32"/>
      <c r="AI269" s="32" t="s">
        <v>62</v>
      </c>
      <c r="AJ269" s="46" t="str">
        <f t="shared" si="33"/>
        <v>(FUT Simulator)</v>
      </c>
      <c r="AK269" s="46"/>
      <c r="AL269" s="46"/>
      <c r="AM269" s="46">
        <v>3</v>
      </c>
      <c r="AN269" s="46"/>
      <c r="AO269" s="46"/>
      <c r="AP269" s="46"/>
      <c r="AQ269" s="47" t="e">
        <f ca="1">IF(AND([1]!Email_TaskV2[[#This Row],[Status]]="ON PROGRESS"),TODAY()-[1]!Email_TaskV2[[#This Row],[Tanggal nodin RFS/RFI]],0)</f>
        <v>#REF!</v>
      </c>
      <c r="AR269" s="47" t="e">
        <f ca="1">IF(AND([1]!Email_TaskV2[[#This Row],[Status]]="ON PROGRESS"),IF(TODAY()-[1]!Email_TaskV2[[#This Row],[Start FUT]]&gt;100,"Testing not started yet",TODAY()-[1]!Email_TaskV2[[#This Row],[Start FUT]]),0)</f>
        <v>#REF!</v>
      </c>
      <c r="AS269" s="47" t="e">
        <f>IF([1]!Email_TaskV2[[#This Row],[Aging_Start_Testing]]="Testing not started yet","Testing not started yet",[1]!Email_TaskV2[[#This Row],[Aging]]-[1]!Email_TaskV2[[#This Row],[Aging_Start_Testing]])</f>
        <v>#REF!</v>
      </c>
      <c r="AT269" s="47" t="e">
        <f ca="1">IF(AND([1]!Email_TaskV2[[#This Row],[Status]]="ON PROGRESS",[1]!Email_TaskV2[[#This Row],[Type]]="RFI"),TODAY()-[1]!Email_TaskV2[[#This Row],[Tanggal nodin RFS/RFI]],0)</f>
        <v>#REF!</v>
      </c>
      <c r="AU269" s="47" t="e">
        <f>IF([1]!Email_TaskV2[[#This Row],[Aging]]&gt;7,"Warning","")</f>
        <v>#REF!</v>
      </c>
      <c r="AV269" s="127"/>
      <c r="AW269" s="127"/>
      <c r="AX269" s="127"/>
      <c r="AY269" s="48" t="e">
        <f>IF(AND([1]!Email_TaskV2[[#This Row],[Status]]="ON PROGRESS",[1]!Email_TaskV2[[#This Row],[Type]]="RFS"),"YES","")</f>
        <v>#REF!</v>
      </c>
      <c r="AZ269" s="127" t="e">
        <f>IF(AND([1]!Email_TaskV2[[#This Row],[Status]]="ON PROGRESS",[1]!Email_TaskV2[[#This Row],[Type]]="RFI"),"YES","")</f>
        <v>#REF!</v>
      </c>
      <c r="BA269" s="48" t="e">
        <f>IF([1]!Email_TaskV2[[#This Row],[Nomor Nodin RFS/RFI]]="","",DAY([1]!Email_TaskV2[[#This Row],[Tanggal nodin RFS/RFI]]))</f>
        <v>#REF!</v>
      </c>
      <c r="BB269" s="54" t="e">
        <f>IF([1]!Email_TaskV2[[#This Row],[Nomor Nodin RFS/RFI]]="","",TEXT([1]!Email_TaskV2[[#This Row],[Tanggal nodin RFS/RFI]],"MMM"))</f>
        <v>#REF!</v>
      </c>
      <c r="BC269" s="128" t="e">
        <f>IF([1]!Email_TaskV2[[#This Row],[Nodin BO]]="","No","Yes")</f>
        <v>#REF!</v>
      </c>
      <c r="BD269" s="129" t="e">
        <f>YEAR([1]!Email_TaskV2[[#This Row],[Tanggal nodin RFS/RFI]])</f>
        <v>#REF!</v>
      </c>
      <c r="BE269" s="56" t="e">
        <f>IF([1]!Email_TaskV2[[#This Row],[Month]]="",13,MONTH([1]!Email_TaskV2[[#This Row],[Tanggal nodin RFS/RFI]]))</f>
        <v>#REF!</v>
      </c>
    </row>
    <row r="270" spans="1:57" ht="15" customHeight="1" x14ac:dyDescent="0.3">
      <c r="A270" s="51">
        <v>269</v>
      </c>
      <c r="B270" s="32" t="s">
        <v>1741</v>
      </c>
      <c r="C270" s="34">
        <v>44991</v>
      </c>
      <c r="D270" s="86" t="s">
        <v>1742</v>
      </c>
      <c r="E270" s="32" t="s">
        <v>55</v>
      </c>
      <c r="F270" s="32" t="s">
        <v>90</v>
      </c>
      <c r="G270" s="35">
        <v>44992</v>
      </c>
      <c r="H270" s="35">
        <v>44994</v>
      </c>
      <c r="I270" s="32" t="s">
        <v>1931</v>
      </c>
      <c r="J270" s="35">
        <v>44994</v>
      </c>
      <c r="K270" s="37" t="s">
        <v>1932</v>
      </c>
      <c r="L270" s="39">
        <f t="shared" si="36"/>
        <v>3</v>
      </c>
      <c r="M270" s="39">
        <f t="shared" si="37"/>
        <v>2</v>
      </c>
      <c r="N270" s="40" t="s">
        <v>87</v>
      </c>
      <c r="O270" s="40" t="s">
        <v>88</v>
      </c>
      <c r="P270" s="40" t="e">
        <f>VLOOKUP([1]!Email_TaskV2[[#This Row],[PIC Dev]],[1]Organization!C:D,2,FALSE)</f>
        <v>#REF!</v>
      </c>
      <c r="Q270" s="52" t="s">
        <v>1933</v>
      </c>
      <c r="R270" s="32">
        <v>148</v>
      </c>
      <c r="S270" s="32" t="s">
        <v>57</v>
      </c>
      <c r="T270" s="32" t="s">
        <v>1731</v>
      </c>
      <c r="U270" s="37" t="s">
        <v>1732</v>
      </c>
      <c r="V270" s="41">
        <v>44985</v>
      </c>
      <c r="W270" s="32" t="s">
        <v>190</v>
      </c>
      <c r="X270" s="32" t="s">
        <v>214</v>
      </c>
      <c r="Y270" s="32" t="s">
        <v>215</v>
      </c>
      <c r="Z270" s="32" t="s">
        <v>58</v>
      </c>
      <c r="AA270" s="32" t="s">
        <v>59</v>
      </c>
      <c r="AB270" s="32" t="s">
        <v>60</v>
      </c>
      <c r="AC270" s="32" t="s">
        <v>61</v>
      </c>
      <c r="AD270" s="59" t="s">
        <v>140</v>
      </c>
      <c r="AE270" s="32" t="s">
        <v>600</v>
      </c>
      <c r="AF270" s="44" t="s">
        <v>599</v>
      </c>
      <c r="AG270" s="32"/>
      <c r="AH270" s="32"/>
      <c r="AI270" s="32" t="s">
        <v>62</v>
      </c>
      <c r="AJ270" s="46" t="str">
        <f t="shared" si="33"/>
        <v>(FUT Simulator)</v>
      </c>
      <c r="AK270" s="46"/>
      <c r="AL270" s="46"/>
      <c r="AM270" s="46">
        <v>3</v>
      </c>
      <c r="AN270" s="46"/>
      <c r="AO270" s="46"/>
      <c r="AP270" s="46"/>
      <c r="AQ270" s="47" t="e">
        <f ca="1">IF(AND([1]!Email_TaskV2[[#This Row],[Status]]="ON PROGRESS"),TODAY()-[1]!Email_TaskV2[[#This Row],[Tanggal nodin RFS/RFI]],0)</f>
        <v>#REF!</v>
      </c>
      <c r="AR270" s="47" t="e">
        <f ca="1">IF(AND([1]!Email_TaskV2[[#This Row],[Status]]="ON PROGRESS"),IF(TODAY()-[1]!Email_TaskV2[[#This Row],[Start FUT]]&gt;100,"Testing not started yet",TODAY()-[1]!Email_TaskV2[[#This Row],[Start FUT]]),0)</f>
        <v>#REF!</v>
      </c>
      <c r="AS270" s="47" t="e">
        <f>IF([1]!Email_TaskV2[[#This Row],[Aging_Start_Testing]]="Testing not started yet","Testing not started yet",[1]!Email_TaskV2[[#This Row],[Aging]]-[1]!Email_TaskV2[[#This Row],[Aging_Start_Testing]])</f>
        <v>#REF!</v>
      </c>
      <c r="AT270" s="47" t="e">
        <f ca="1">IF(AND([1]!Email_TaskV2[[#This Row],[Status]]="ON PROGRESS",[1]!Email_TaskV2[[#This Row],[Type]]="RFI"),TODAY()-[1]!Email_TaskV2[[#This Row],[Tanggal nodin RFS/RFI]],0)</f>
        <v>#REF!</v>
      </c>
      <c r="AU270" s="47" t="e">
        <f>IF([1]!Email_TaskV2[[#This Row],[Aging]]&gt;7,"Warning","")</f>
        <v>#REF!</v>
      </c>
      <c r="AV270" s="48"/>
      <c r="AW270" s="48"/>
      <c r="AX270" s="48"/>
      <c r="AY270" s="48" t="e">
        <f>IF(AND([1]!Email_TaskV2[[#This Row],[Status]]="ON PROGRESS",[1]!Email_TaskV2[[#This Row],[Type]]="RFS"),"YES","")</f>
        <v>#REF!</v>
      </c>
      <c r="AZ270" s="16" t="e">
        <f>IF(AND([1]!Email_TaskV2[[#This Row],[Status]]="ON PROGRESS",[1]!Email_TaskV2[[#This Row],[Type]]="RFI"),"YES","")</f>
        <v>#REF!</v>
      </c>
      <c r="BA270" s="48" t="e">
        <f>IF([1]!Email_TaskV2[[#This Row],[Nomor Nodin RFS/RFI]]="","",DAY([1]!Email_TaskV2[[#This Row],[Tanggal nodin RFS/RFI]]))</f>
        <v>#REF!</v>
      </c>
      <c r="BB270" s="54" t="e">
        <f>IF([1]!Email_TaskV2[[#This Row],[Nomor Nodin RFS/RFI]]="","",TEXT([1]!Email_TaskV2[[#This Row],[Tanggal nodin RFS/RFI]],"MMM"))</f>
        <v>#REF!</v>
      </c>
      <c r="BC270" s="49" t="e">
        <f>IF([1]!Email_TaskV2[[#This Row],[Nodin BO]]="","No","Yes")</f>
        <v>#REF!</v>
      </c>
      <c r="BD270" s="50" t="e">
        <f>YEAR([1]!Email_TaskV2[[#This Row],[Tanggal nodin RFS/RFI]])</f>
        <v>#REF!</v>
      </c>
      <c r="BE270" s="56" t="e">
        <f>IF([1]!Email_TaskV2[[#This Row],[Month]]="",13,MONTH([1]!Email_TaskV2[[#This Row],[Tanggal nodin RFS/RFI]]))</f>
        <v>#REF!</v>
      </c>
    </row>
    <row r="271" spans="1:57" ht="15" customHeight="1" x14ac:dyDescent="0.3">
      <c r="A271" s="51">
        <v>270</v>
      </c>
      <c r="B271" s="32" t="s">
        <v>1743</v>
      </c>
      <c r="C271" s="34">
        <v>44991</v>
      </c>
      <c r="D271" s="86" t="s">
        <v>1744</v>
      </c>
      <c r="E271" s="61" t="s">
        <v>79</v>
      </c>
      <c r="F271" s="68" t="s">
        <v>80</v>
      </c>
      <c r="G271" s="35">
        <v>45002</v>
      </c>
      <c r="H271" s="35">
        <v>45020</v>
      </c>
      <c r="I271" s="32"/>
      <c r="J271" s="35"/>
      <c r="K271" s="32"/>
      <c r="L271" s="44"/>
      <c r="M271" s="40"/>
      <c r="N271" s="40" t="s">
        <v>68</v>
      </c>
      <c r="O271" s="40" t="s">
        <v>69</v>
      </c>
      <c r="P271" s="40" t="e">
        <f>VLOOKUP([1]!Email_TaskV2[[#This Row],[PIC Dev]],[1]Organization!C:D,2,FALSE)</f>
        <v>#REF!</v>
      </c>
      <c r="Q271" s="52" t="s">
        <v>2359</v>
      </c>
      <c r="R271" s="32"/>
      <c r="S271" s="32" t="s">
        <v>57</v>
      </c>
      <c r="T271" s="32" t="s">
        <v>437</v>
      </c>
      <c r="U271" s="37" t="s">
        <v>1745</v>
      </c>
      <c r="V271" s="41">
        <v>44928</v>
      </c>
      <c r="W271" s="32" t="s">
        <v>139</v>
      </c>
      <c r="X271" s="32" t="s">
        <v>162</v>
      </c>
      <c r="Y271" s="32" t="s">
        <v>158</v>
      </c>
      <c r="Z271" s="32" t="s">
        <v>58</v>
      </c>
      <c r="AA271" s="32" t="s">
        <v>59</v>
      </c>
      <c r="AB271" s="32" t="s">
        <v>105</v>
      </c>
      <c r="AC271" s="32" t="s">
        <v>71</v>
      </c>
      <c r="AD271" s="59" t="s">
        <v>1604</v>
      </c>
      <c r="AE271" s="44" t="s">
        <v>1095</v>
      </c>
      <c r="AF271" s="44"/>
      <c r="AG271" s="32"/>
      <c r="AH271" s="32"/>
      <c r="AI271" s="61" t="s">
        <v>64</v>
      </c>
      <c r="AJ271" s="126" t="str">
        <f t="shared" si="33"/>
        <v/>
      </c>
      <c r="AK271" s="46"/>
      <c r="AL271" s="46"/>
      <c r="AM271" s="46"/>
      <c r="AN271" s="46"/>
      <c r="AO271" s="46"/>
      <c r="AP271" s="46"/>
      <c r="AQ271" s="47" t="e">
        <f ca="1">IF(AND([1]!Email_TaskV2[[#This Row],[Status]]="ON PROGRESS"),TODAY()-[1]!Email_TaskV2[[#This Row],[Tanggal nodin RFS/RFI]],0)</f>
        <v>#REF!</v>
      </c>
      <c r="AR271" s="47" t="e">
        <f ca="1">IF(AND([1]!Email_TaskV2[[#This Row],[Status]]="ON PROGRESS"),IF(TODAY()-[1]!Email_TaskV2[[#This Row],[Start FUT]]&gt;100,"Testing not started yet",TODAY()-[1]!Email_TaskV2[[#This Row],[Start FUT]]),0)</f>
        <v>#REF!</v>
      </c>
      <c r="AS271" s="47" t="e">
        <f>IF([1]!Email_TaskV2[[#This Row],[Aging_Start_Testing]]="Testing not started yet","Testing not started yet",[1]!Email_TaskV2[[#This Row],[Aging]]-[1]!Email_TaskV2[[#This Row],[Aging_Start_Testing]])</f>
        <v>#REF!</v>
      </c>
      <c r="AT271" s="47" t="e">
        <f ca="1">IF(AND([1]!Email_TaskV2[[#This Row],[Status]]="ON PROGRESS",[1]!Email_TaskV2[[#This Row],[Type]]="RFI"),TODAY()-[1]!Email_TaskV2[[#This Row],[Tanggal nodin RFS/RFI]],0)</f>
        <v>#REF!</v>
      </c>
      <c r="AU271" s="47" t="e">
        <f>IF([1]!Email_TaskV2[[#This Row],[Aging]]&gt;7,"Warning","")</f>
        <v>#REF!</v>
      </c>
      <c r="AV271" s="48"/>
      <c r="AW271" s="48"/>
      <c r="AX271" s="48"/>
      <c r="AY271" s="48" t="e">
        <f>IF(AND([1]!Email_TaskV2[[#This Row],[Status]]="ON PROGRESS",[1]!Email_TaskV2[[#This Row],[Type]]="RFS"),"YES","")</f>
        <v>#REF!</v>
      </c>
      <c r="AZ271" s="16" t="e">
        <f>IF(AND([1]!Email_TaskV2[[#This Row],[Status]]="ON PROGRESS",[1]!Email_TaskV2[[#This Row],[Type]]="RFI"),"YES","")</f>
        <v>#REF!</v>
      </c>
      <c r="BA271" s="48" t="e">
        <f>IF([1]!Email_TaskV2[[#This Row],[Nomor Nodin RFS/RFI]]="","",DAY([1]!Email_TaskV2[[#This Row],[Tanggal nodin RFS/RFI]]))</f>
        <v>#REF!</v>
      </c>
      <c r="BB271" s="54" t="e">
        <f>IF([1]!Email_TaskV2[[#This Row],[Nomor Nodin RFS/RFI]]="","",TEXT([1]!Email_TaskV2[[#This Row],[Tanggal nodin RFS/RFI]],"MMM"))</f>
        <v>#REF!</v>
      </c>
      <c r="BC271" s="49" t="e">
        <f>IF([1]!Email_TaskV2[[#This Row],[Nodin BO]]="","No","Yes")</f>
        <v>#REF!</v>
      </c>
      <c r="BD271" s="50" t="e">
        <f>YEAR([1]!Email_TaskV2[[#This Row],[Tanggal nodin RFS/RFI]])</f>
        <v>#REF!</v>
      </c>
      <c r="BE271" s="56" t="e">
        <f>IF([1]!Email_TaskV2[[#This Row],[Month]]="",13,MONTH([1]!Email_TaskV2[[#This Row],[Tanggal nodin RFS/RFI]]))</f>
        <v>#REF!</v>
      </c>
    </row>
    <row r="272" spans="1:57" ht="15" customHeight="1" x14ac:dyDescent="0.3">
      <c r="A272" s="51">
        <v>271</v>
      </c>
      <c r="B272" s="32" t="s">
        <v>1746</v>
      </c>
      <c r="C272" s="34">
        <v>44991</v>
      </c>
      <c r="D272" s="86" t="s">
        <v>1747</v>
      </c>
      <c r="E272" s="32" t="s">
        <v>55</v>
      </c>
      <c r="F272" s="32" t="s">
        <v>78</v>
      </c>
      <c r="G272" s="35">
        <v>44994</v>
      </c>
      <c r="H272" s="35">
        <v>44999</v>
      </c>
      <c r="I272" s="32" t="s">
        <v>1934</v>
      </c>
      <c r="J272" s="35">
        <v>45000</v>
      </c>
      <c r="K272" s="37" t="s">
        <v>1935</v>
      </c>
      <c r="L272" s="39">
        <f>H272-C272</f>
        <v>8</v>
      </c>
      <c r="M272" s="39">
        <f>J272-G272</f>
        <v>6</v>
      </c>
      <c r="N272" s="40" t="s">
        <v>68</v>
      </c>
      <c r="O272" s="40" t="s">
        <v>69</v>
      </c>
      <c r="P272" s="40" t="e">
        <f>VLOOKUP([1]!Email_TaskV2[[#This Row],[PIC Dev]],[1]Organization!C:D,2,FALSE)</f>
        <v>#REF!</v>
      </c>
      <c r="Q272" s="40"/>
      <c r="R272" s="32">
        <v>27</v>
      </c>
      <c r="S272" s="32" t="s">
        <v>75</v>
      </c>
      <c r="T272" s="32" t="s">
        <v>1748</v>
      </c>
      <c r="U272" s="37" t="s">
        <v>1749</v>
      </c>
      <c r="V272" s="41">
        <v>44846</v>
      </c>
      <c r="W272" s="32" t="s">
        <v>139</v>
      </c>
      <c r="X272" s="32" t="s">
        <v>162</v>
      </c>
      <c r="Y272" s="32" t="s">
        <v>158</v>
      </c>
      <c r="Z272" s="32" t="s">
        <v>58</v>
      </c>
      <c r="AA272" s="32" t="s">
        <v>59</v>
      </c>
      <c r="AB272" s="32" t="s">
        <v>105</v>
      </c>
      <c r="AC272" s="32" t="s">
        <v>71</v>
      </c>
      <c r="AD272" s="59" t="s">
        <v>93</v>
      </c>
      <c r="AE272" s="44"/>
      <c r="AF272" s="44"/>
      <c r="AG272" s="32"/>
      <c r="AH272" s="32"/>
      <c r="AI272" s="32" t="s">
        <v>110</v>
      </c>
      <c r="AJ272" s="46" t="str">
        <f t="shared" si="33"/>
        <v>(Sigos Automation)</v>
      </c>
      <c r="AK272" s="46">
        <v>1</v>
      </c>
      <c r="AL272" s="46"/>
      <c r="AM272" s="46"/>
      <c r="AN272" s="46"/>
      <c r="AO272" s="46"/>
      <c r="AP272" s="46"/>
      <c r="AQ272" s="47" t="e">
        <f ca="1">IF(AND([1]!Email_TaskV2[[#This Row],[Status]]="ON PROGRESS"),TODAY()-[1]!Email_TaskV2[[#This Row],[Tanggal nodin RFS/RFI]],0)</f>
        <v>#REF!</v>
      </c>
      <c r="AR272" s="47" t="e">
        <f ca="1">IF(AND([1]!Email_TaskV2[[#This Row],[Status]]="ON PROGRESS"),IF(TODAY()-[1]!Email_TaskV2[[#This Row],[Start FUT]]&gt;100,"Testing not started yet",TODAY()-[1]!Email_TaskV2[[#This Row],[Start FUT]]),0)</f>
        <v>#REF!</v>
      </c>
      <c r="AS272" s="47" t="e">
        <f>IF([1]!Email_TaskV2[[#This Row],[Aging_Start_Testing]]="Testing not started yet","Testing not started yet",[1]!Email_TaskV2[[#This Row],[Aging]]-[1]!Email_TaskV2[[#This Row],[Aging_Start_Testing]])</f>
        <v>#REF!</v>
      </c>
      <c r="AT272" s="47" t="e">
        <f ca="1">IF(AND([1]!Email_TaskV2[[#This Row],[Status]]="ON PROGRESS",[1]!Email_TaskV2[[#This Row],[Type]]="RFI"),TODAY()-[1]!Email_TaskV2[[#This Row],[Tanggal nodin RFS/RFI]],0)</f>
        <v>#REF!</v>
      </c>
      <c r="AU272" s="47" t="e">
        <f>IF([1]!Email_TaskV2[[#This Row],[Aging]]&gt;7,"Warning","")</f>
        <v>#REF!</v>
      </c>
      <c r="AV272" s="48"/>
      <c r="AW272" s="48"/>
      <c r="AX272" s="48"/>
      <c r="AY272" s="48" t="e">
        <f>IF(AND([1]!Email_TaskV2[[#This Row],[Status]]="ON PROGRESS",[1]!Email_TaskV2[[#This Row],[Type]]="RFS"),"YES","")</f>
        <v>#REF!</v>
      </c>
      <c r="AZ272" s="16" t="e">
        <f>IF(AND([1]!Email_TaskV2[[#This Row],[Status]]="ON PROGRESS",[1]!Email_TaskV2[[#This Row],[Type]]="RFI"),"YES","")</f>
        <v>#REF!</v>
      </c>
      <c r="BA272" s="48" t="e">
        <f>IF([1]!Email_TaskV2[[#This Row],[Nomor Nodin RFS/RFI]]="","",DAY([1]!Email_TaskV2[[#This Row],[Tanggal nodin RFS/RFI]]))</f>
        <v>#REF!</v>
      </c>
      <c r="BB272" s="54" t="e">
        <f>IF([1]!Email_TaskV2[[#This Row],[Nomor Nodin RFS/RFI]]="","",TEXT([1]!Email_TaskV2[[#This Row],[Tanggal nodin RFS/RFI]],"MMM"))</f>
        <v>#REF!</v>
      </c>
      <c r="BC272" s="49" t="e">
        <f>IF([1]!Email_TaskV2[[#This Row],[Nodin BO]]="","No","Yes")</f>
        <v>#REF!</v>
      </c>
      <c r="BD272" s="50" t="e">
        <f>YEAR([1]!Email_TaskV2[[#This Row],[Tanggal nodin RFS/RFI]])</f>
        <v>#REF!</v>
      </c>
      <c r="BE272" s="56" t="e">
        <f>IF([1]!Email_TaskV2[[#This Row],[Month]]="",13,MONTH([1]!Email_TaskV2[[#This Row],[Tanggal nodin RFS/RFI]]))</f>
        <v>#REF!</v>
      </c>
    </row>
    <row r="273" spans="1:57" ht="15" customHeight="1" x14ac:dyDescent="0.3">
      <c r="A273" s="51">
        <v>272</v>
      </c>
      <c r="B273" s="32" t="s">
        <v>1750</v>
      </c>
      <c r="C273" s="34">
        <v>44992</v>
      </c>
      <c r="D273" s="88" t="s">
        <v>1751</v>
      </c>
      <c r="E273" s="61" t="s">
        <v>79</v>
      </c>
      <c r="F273" s="68" t="s">
        <v>80</v>
      </c>
      <c r="G273" s="35">
        <v>44992</v>
      </c>
      <c r="H273" s="35">
        <v>45020</v>
      </c>
      <c r="I273" s="32"/>
      <c r="J273" s="35"/>
      <c r="K273" s="32"/>
      <c r="L273" s="44"/>
      <c r="M273" s="40"/>
      <c r="N273" s="53" t="s">
        <v>99</v>
      </c>
      <c r="O273" s="40" t="s">
        <v>100</v>
      </c>
      <c r="P273" s="40" t="e">
        <f>VLOOKUP([1]!Email_TaskV2[[#This Row],[PIC Dev]],[1]Organization!C:D,2,FALSE)</f>
        <v>#REF!</v>
      </c>
      <c r="Q273" s="52" t="s">
        <v>2360</v>
      </c>
      <c r="R273" s="32"/>
      <c r="S273" s="32" t="s">
        <v>57</v>
      </c>
      <c r="T273" s="32" t="s">
        <v>1752</v>
      </c>
      <c r="U273" s="37" t="s">
        <v>1753</v>
      </c>
      <c r="V273" s="41">
        <v>44991</v>
      </c>
      <c r="W273" s="32" t="s">
        <v>166</v>
      </c>
      <c r="X273" s="32" t="s">
        <v>1754</v>
      </c>
      <c r="Y273" s="32" t="s">
        <v>1755</v>
      </c>
      <c r="Z273" s="32" t="s">
        <v>58</v>
      </c>
      <c r="AA273" s="32" t="s">
        <v>59</v>
      </c>
      <c r="AB273" s="32" t="s">
        <v>60</v>
      </c>
      <c r="AC273" s="43" t="s">
        <v>84</v>
      </c>
      <c r="AD273" s="59" t="s">
        <v>85</v>
      </c>
      <c r="AE273" s="44" t="s">
        <v>72</v>
      </c>
      <c r="AF273" s="44"/>
      <c r="AG273" s="32"/>
      <c r="AH273" s="32"/>
      <c r="AI273" s="61" t="s">
        <v>64</v>
      </c>
      <c r="AJ273" s="126" t="str">
        <f t="shared" si="33"/>
        <v/>
      </c>
      <c r="AK273" s="46"/>
      <c r="AL273" s="46"/>
      <c r="AM273" s="46"/>
      <c r="AN273" s="46"/>
      <c r="AO273" s="46"/>
      <c r="AP273" s="46"/>
      <c r="AQ273" s="47" t="e">
        <f ca="1">IF(AND([1]!Email_TaskV2[[#This Row],[Status]]="ON PROGRESS"),TODAY()-[1]!Email_TaskV2[[#This Row],[Tanggal nodin RFS/RFI]],0)</f>
        <v>#REF!</v>
      </c>
      <c r="AR273" s="47" t="e">
        <f ca="1">IF(AND([1]!Email_TaskV2[[#This Row],[Status]]="ON PROGRESS"),IF(TODAY()-[1]!Email_TaskV2[[#This Row],[Start FUT]]&gt;100,"Testing not started yet",TODAY()-[1]!Email_TaskV2[[#This Row],[Start FUT]]),0)</f>
        <v>#REF!</v>
      </c>
      <c r="AS273" s="47" t="e">
        <f>IF([1]!Email_TaskV2[[#This Row],[Aging_Start_Testing]]="Testing not started yet","Testing not started yet",[1]!Email_TaskV2[[#This Row],[Aging]]-[1]!Email_TaskV2[[#This Row],[Aging_Start_Testing]])</f>
        <v>#REF!</v>
      </c>
      <c r="AT273" s="47" t="e">
        <f ca="1">IF(AND([1]!Email_TaskV2[[#This Row],[Status]]="ON PROGRESS",[1]!Email_TaskV2[[#This Row],[Type]]="RFI"),TODAY()-[1]!Email_TaskV2[[#This Row],[Tanggal nodin RFS/RFI]],0)</f>
        <v>#REF!</v>
      </c>
      <c r="AU273" s="47" t="e">
        <f>IF([1]!Email_TaskV2[[#This Row],[Aging]]&gt;7,"Warning","")</f>
        <v>#REF!</v>
      </c>
      <c r="AV273" s="48"/>
      <c r="AW273" s="48"/>
      <c r="AX273" s="48"/>
      <c r="AY273" s="48" t="e">
        <f>IF(AND([1]!Email_TaskV2[[#This Row],[Status]]="ON PROGRESS",[1]!Email_TaskV2[[#This Row],[Type]]="RFS"),"YES","")</f>
        <v>#REF!</v>
      </c>
      <c r="AZ273" s="16" t="e">
        <f>IF(AND([1]!Email_TaskV2[[#This Row],[Status]]="ON PROGRESS",[1]!Email_TaskV2[[#This Row],[Type]]="RFI"),"YES","")</f>
        <v>#REF!</v>
      </c>
      <c r="BA273" s="48" t="e">
        <f>IF([1]!Email_TaskV2[[#This Row],[Nomor Nodin RFS/RFI]]="","",DAY([1]!Email_TaskV2[[#This Row],[Tanggal nodin RFS/RFI]]))</f>
        <v>#REF!</v>
      </c>
      <c r="BB273" s="54" t="e">
        <f>IF([1]!Email_TaskV2[[#This Row],[Nomor Nodin RFS/RFI]]="","",TEXT([1]!Email_TaskV2[[#This Row],[Tanggal nodin RFS/RFI]],"MMM"))</f>
        <v>#REF!</v>
      </c>
      <c r="BC273" s="49" t="e">
        <f>IF([1]!Email_TaskV2[[#This Row],[Nodin BO]]="","No","Yes")</f>
        <v>#REF!</v>
      </c>
      <c r="BD273" s="50" t="e">
        <f>YEAR([1]!Email_TaskV2[[#This Row],[Tanggal nodin RFS/RFI]])</f>
        <v>#REF!</v>
      </c>
      <c r="BE273" s="56" t="e">
        <f>IF([1]!Email_TaskV2[[#This Row],[Month]]="",13,MONTH([1]!Email_TaskV2[[#This Row],[Tanggal nodin RFS/RFI]]))</f>
        <v>#REF!</v>
      </c>
    </row>
    <row r="274" spans="1:57" ht="15" customHeight="1" x14ac:dyDescent="0.3">
      <c r="A274" s="51">
        <v>273</v>
      </c>
      <c r="B274" s="32" t="s">
        <v>1756</v>
      </c>
      <c r="C274" s="34">
        <v>44992</v>
      </c>
      <c r="D274" s="86" t="s">
        <v>1757</v>
      </c>
      <c r="E274" s="32" t="s">
        <v>55</v>
      </c>
      <c r="F274" s="32" t="s">
        <v>90</v>
      </c>
      <c r="G274" s="35">
        <v>44998</v>
      </c>
      <c r="H274" s="35">
        <v>45020</v>
      </c>
      <c r="I274" s="32" t="s">
        <v>2103</v>
      </c>
      <c r="J274" s="35">
        <v>45021</v>
      </c>
      <c r="K274" s="37" t="s">
        <v>2361</v>
      </c>
      <c r="L274" s="39">
        <f>H274-C274</f>
        <v>28</v>
      </c>
      <c r="M274" s="39">
        <f>J274-G274</f>
        <v>23</v>
      </c>
      <c r="N274" s="40" t="s">
        <v>114</v>
      </c>
      <c r="O274" s="40" t="s">
        <v>115</v>
      </c>
      <c r="P274" s="40" t="e">
        <f>VLOOKUP([1]!Email_TaskV2[[#This Row],[PIC Dev]],[1]Organization!C:D,2,FALSE)</f>
        <v>#REF!</v>
      </c>
      <c r="Q274" s="52" t="s">
        <v>2362</v>
      </c>
      <c r="R274" s="32">
        <v>96</v>
      </c>
      <c r="S274" s="32" t="s">
        <v>57</v>
      </c>
      <c r="T274" s="32" t="s">
        <v>1758</v>
      </c>
      <c r="U274" s="37" t="s">
        <v>1759</v>
      </c>
      <c r="V274" s="41">
        <v>44992</v>
      </c>
      <c r="W274" s="32" t="s">
        <v>153</v>
      </c>
      <c r="X274" s="32" t="s">
        <v>1760</v>
      </c>
      <c r="Y274" s="32" t="s">
        <v>1761</v>
      </c>
      <c r="Z274" s="32" t="s">
        <v>58</v>
      </c>
      <c r="AA274" s="32" t="s">
        <v>59</v>
      </c>
      <c r="AB274" s="32" t="s">
        <v>60</v>
      </c>
      <c r="AC274" s="32" t="s">
        <v>61</v>
      </c>
      <c r="AD274" s="59" t="s">
        <v>141</v>
      </c>
      <c r="AE274" s="44" t="s">
        <v>600</v>
      </c>
      <c r="AF274" s="44"/>
      <c r="AG274" s="32"/>
      <c r="AH274" s="32"/>
      <c r="AI274" s="32" t="s">
        <v>62</v>
      </c>
      <c r="AJ274" s="46" t="str">
        <f t="shared" si="33"/>
        <v>(FUT Simulator)</v>
      </c>
      <c r="AK274" s="46"/>
      <c r="AL274" s="46"/>
      <c r="AM274" s="46">
        <v>3</v>
      </c>
      <c r="AN274" s="46"/>
      <c r="AO274" s="46"/>
      <c r="AP274" s="46"/>
      <c r="AQ274" s="47" t="e">
        <f ca="1">IF(AND([1]!Email_TaskV2[[#This Row],[Status]]="ON PROGRESS"),TODAY()-[1]!Email_TaskV2[[#This Row],[Tanggal nodin RFS/RFI]],0)</f>
        <v>#REF!</v>
      </c>
      <c r="AR274" s="47" t="e">
        <f ca="1">IF(AND([1]!Email_TaskV2[[#This Row],[Status]]="ON PROGRESS"),IF(TODAY()-[1]!Email_TaskV2[[#This Row],[Start FUT]]&gt;100,"Testing not started yet",TODAY()-[1]!Email_TaskV2[[#This Row],[Start FUT]]),0)</f>
        <v>#REF!</v>
      </c>
      <c r="AS274" s="47" t="e">
        <f>IF([1]!Email_TaskV2[[#This Row],[Aging_Start_Testing]]="Testing not started yet","Testing not started yet",[1]!Email_TaskV2[[#This Row],[Aging]]-[1]!Email_TaskV2[[#This Row],[Aging_Start_Testing]])</f>
        <v>#REF!</v>
      </c>
      <c r="AT274" s="47" t="e">
        <f ca="1">IF(AND([1]!Email_TaskV2[[#This Row],[Status]]="ON PROGRESS",[1]!Email_TaskV2[[#This Row],[Type]]="RFI"),TODAY()-[1]!Email_TaskV2[[#This Row],[Tanggal nodin RFS/RFI]],0)</f>
        <v>#REF!</v>
      </c>
      <c r="AU274" s="47" t="e">
        <f>IF([1]!Email_TaskV2[[#This Row],[Aging]]&gt;7,"Warning","")</f>
        <v>#REF!</v>
      </c>
      <c r="AV274" s="48"/>
      <c r="AW274" s="48"/>
      <c r="AX274" s="48"/>
      <c r="AY274" s="48" t="e">
        <f>IF(AND([1]!Email_TaskV2[[#This Row],[Status]]="ON PROGRESS",[1]!Email_TaskV2[[#This Row],[Type]]="RFS"),"YES","")</f>
        <v>#REF!</v>
      </c>
      <c r="AZ274" s="127" t="e">
        <f>IF(AND([1]!Email_TaskV2[[#This Row],[Status]]="ON PROGRESS",[1]!Email_TaskV2[[#This Row],[Type]]="RFI"),"YES","")</f>
        <v>#REF!</v>
      </c>
      <c r="BA274" s="48" t="e">
        <f>IF([1]!Email_TaskV2[[#This Row],[Nomor Nodin RFS/RFI]]="","",DAY([1]!Email_TaskV2[[#This Row],[Tanggal nodin RFS/RFI]]))</f>
        <v>#REF!</v>
      </c>
      <c r="BB274" s="54" t="e">
        <f>IF([1]!Email_TaskV2[[#This Row],[Nomor Nodin RFS/RFI]]="","",TEXT([1]!Email_TaskV2[[#This Row],[Tanggal nodin RFS/RFI]],"MMM"))</f>
        <v>#REF!</v>
      </c>
      <c r="BC274" s="49" t="e">
        <f>IF([1]!Email_TaskV2[[#This Row],[Nodin BO]]="","No","Yes")</f>
        <v>#REF!</v>
      </c>
      <c r="BD274" s="50" t="e">
        <f>YEAR([1]!Email_TaskV2[[#This Row],[Tanggal nodin RFS/RFI]])</f>
        <v>#REF!</v>
      </c>
      <c r="BE274" s="56" t="e">
        <f>IF([1]!Email_TaskV2[[#This Row],[Month]]="",13,MONTH([1]!Email_TaskV2[[#This Row],[Tanggal nodin RFS/RFI]]))</f>
        <v>#REF!</v>
      </c>
    </row>
    <row r="275" spans="1:57" ht="15" customHeight="1" x14ac:dyDescent="0.3">
      <c r="A275" s="51">
        <v>274</v>
      </c>
      <c r="B275" s="32" t="s">
        <v>1762</v>
      </c>
      <c r="C275" s="34">
        <v>44992</v>
      </c>
      <c r="D275" s="86" t="s">
        <v>1763</v>
      </c>
      <c r="E275" s="32" t="s">
        <v>55</v>
      </c>
      <c r="F275" s="32" t="s">
        <v>90</v>
      </c>
      <c r="G275" s="35">
        <v>44993</v>
      </c>
      <c r="H275" s="36">
        <v>44995</v>
      </c>
      <c r="I275" s="32" t="s">
        <v>1764</v>
      </c>
      <c r="J275" s="36">
        <v>44995</v>
      </c>
      <c r="K275" s="37" t="s">
        <v>1765</v>
      </c>
      <c r="L275" s="39">
        <f>H275-C275</f>
        <v>3</v>
      </c>
      <c r="M275" s="39">
        <f>J275-G275</f>
        <v>2</v>
      </c>
      <c r="N275" s="40" t="s">
        <v>87</v>
      </c>
      <c r="O275" s="40" t="s">
        <v>88</v>
      </c>
      <c r="P275" s="40" t="e">
        <f>VLOOKUP([1]!Email_TaskV2[[#This Row],[PIC Dev]],[1]Organization!C:D,2,FALSE)</f>
        <v>#REF!</v>
      </c>
      <c r="Q275" s="52" t="s">
        <v>1766</v>
      </c>
      <c r="R275" s="32">
        <v>228</v>
      </c>
      <c r="S275" s="32" t="s">
        <v>57</v>
      </c>
      <c r="T275" s="32" t="s">
        <v>1767</v>
      </c>
      <c r="U275" s="37" t="s">
        <v>1768</v>
      </c>
      <c r="V275" s="41">
        <v>44992</v>
      </c>
      <c r="W275" s="32" t="s">
        <v>190</v>
      </c>
      <c r="X275" s="37" t="s">
        <v>1362</v>
      </c>
      <c r="Y275" s="37" t="s">
        <v>1484</v>
      </c>
      <c r="Z275" s="32" t="s">
        <v>58</v>
      </c>
      <c r="AA275" s="32" t="s">
        <v>59</v>
      </c>
      <c r="AB275" s="32" t="s">
        <v>118</v>
      </c>
      <c r="AC275" s="32" t="s">
        <v>61</v>
      </c>
      <c r="AD275" s="59" t="s">
        <v>140</v>
      </c>
      <c r="AE275" s="44" t="s">
        <v>91</v>
      </c>
      <c r="AF275" s="44" t="s">
        <v>599</v>
      </c>
      <c r="AG275" s="32" t="s">
        <v>600</v>
      </c>
      <c r="AH275" s="32"/>
      <c r="AI275" s="32" t="s">
        <v>62</v>
      </c>
      <c r="AJ275" s="46" t="str">
        <f t="shared" si="33"/>
        <v>(FUT Simulator)</v>
      </c>
      <c r="AK275" s="46"/>
      <c r="AL275" s="46"/>
      <c r="AM275" s="46">
        <v>3</v>
      </c>
      <c r="AN275" s="46"/>
      <c r="AO275" s="46"/>
      <c r="AP275" s="46"/>
      <c r="AQ275" s="47" t="e">
        <f ca="1">IF(AND([1]!Email_TaskV2[[#This Row],[Status]]="ON PROGRESS"),TODAY()-[1]!Email_TaskV2[[#This Row],[Tanggal nodin RFS/RFI]],0)</f>
        <v>#REF!</v>
      </c>
      <c r="AR275" s="47" t="e">
        <f ca="1">IF(AND([1]!Email_TaskV2[[#This Row],[Status]]="ON PROGRESS"),IF(TODAY()-[1]!Email_TaskV2[[#This Row],[Start FUT]]&gt;100,"Testing not started yet",TODAY()-[1]!Email_TaskV2[[#This Row],[Start FUT]]),0)</f>
        <v>#REF!</v>
      </c>
      <c r="AS275" s="47" t="e">
        <f>IF([1]!Email_TaskV2[[#This Row],[Aging_Start_Testing]]="Testing not started yet","Testing not started yet",[1]!Email_TaskV2[[#This Row],[Aging]]-[1]!Email_TaskV2[[#This Row],[Aging_Start_Testing]])</f>
        <v>#REF!</v>
      </c>
      <c r="AT275" s="47" t="e">
        <f ca="1">IF(AND([1]!Email_TaskV2[[#This Row],[Status]]="ON PROGRESS",[1]!Email_TaskV2[[#This Row],[Type]]="RFI"),TODAY()-[1]!Email_TaskV2[[#This Row],[Tanggal nodin RFS/RFI]],0)</f>
        <v>#REF!</v>
      </c>
      <c r="AU275" s="47" t="e">
        <f>IF([1]!Email_TaskV2[[#This Row],[Aging]]&gt;7,"Warning","")</f>
        <v>#REF!</v>
      </c>
      <c r="AV275" s="48"/>
      <c r="AW275" s="48"/>
      <c r="AX275" s="48"/>
      <c r="AY275" s="48" t="e">
        <f>IF(AND([1]!Email_TaskV2[[#This Row],[Status]]="ON PROGRESS",[1]!Email_TaskV2[[#This Row],[Type]]="RFS"),"YES","")</f>
        <v>#REF!</v>
      </c>
      <c r="AZ275" s="16" t="e">
        <f>IF(AND([1]!Email_TaskV2[[#This Row],[Status]]="ON PROGRESS",[1]!Email_TaskV2[[#This Row],[Type]]="RFI"),"YES","")</f>
        <v>#REF!</v>
      </c>
      <c r="BA275" s="48" t="e">
        <f>IF([1]!Email_TaskV2[[#This Row],[Nomor Nodin RFS/RFI]]="","",DAY([1]!Email_TaskV2[[#This Row],[Tanggal nodin RFS/RFI]]))</f>
        <v>#REF!</v>
      </c>
      <c r="BB275" s="54" t="e">
        <f>IF([1]!Email_TaskV2[[#This Row],[Nomor Nodin RFS/RFI]]="","",TEXT([1]!Email_TaskV2[[#This Row],[Tanggal nodin RFS/RFI]],"MMM"))</f>
        <v>#REF!</v>
      </c>
      <c r="BC275" s="49" t="e">
        <f>IF([1]!Email_TaskV2[[#This Row],[Nodin BO]]="","No","Yes")</f>
        <v>#REF!</v>
      </c>
      <c r="BD275" s="50" t="e">
        <f>YEAR([1]!Email_TaskV2[[#This Row],[Tanggal nodin RFS/RFI]])</f>
        <v>#REF!</v>
      </c>
      <c r="BE275" s="56" t="e">
        <f>IF([1]!Email_TaskV2[[#This Row],[Month]]="",13,MONTH([1]!Email_TaskV2[[#This Row],[Tanggal nodin RFS/RFI]]))</f>
        <v>#REF!</v>
      </c>
    </row>
    <row r="276" spans="1:57" ht="15" customHeight="1" x14ac:dyDescent="0.3">
      <c r="A276" s="51">
        <v>275</v>
      </c>
      <c r="B276" s="39" t="s">
        <v>1769</v>
      </c>
      <c r="C276" s="34">
        <v>44992</v>
      </c>
      <c r="D276" s="85" t="s">
        <v>1770</v>
      </c>
      <c r="E276" s="39" t="s">
        <v>55</v>
      </c>
      <c r="F276" s="83" t="s">
        <v>78</v>
      </c>
      <c r="G276" s="36">
        <v>44994</v>
      </c>
      <c r="H276" s="36">
        <v>44995</v>
      </c>
      <c r="I276" s="39" t="s">
        <v>1771</v>
      </c>
      <c r="J276" s="36">
        <v>44995</v>
      </c>
      <c r="K276" s="37" t="s">
        <v>1772</v>
      </c>
      <c r="L276" s="39">
        <f>H276-C276</f>
        <v>3</v>
      </c>
      <c r="M276" s="39">
        <f>J276-G276</f>
        <v>1</v>
      </c>
      <c r="N276" s="40" t="s">
        <v>498</v>
      </c>
      <c r="O276" s="58" t="s">
        <v>135</v>
      </c>
      <c r="P276" s="58" t="e">
        <f>VLOOKUP([1]!Email_TaskV2[[#This Row],[PIC Dev]],[1]Organization!C:D,2,FALSE)</f>
        <v>#REF!</v>
      </c>
      <c r="Q276" s="58"/>
      <c r="R276" s="39">
        <v>307</v>
      </c>
      <c r="S276" s="39" t="s">
        <v>75</v>
      </c>
      <c r="T276" s="39" t="s">
        <v>700</v>
      </c>
      <c r="U276" s="37" t="s">
        <v>1773</v>
      </c>
      <c r="V276" s="32"/>
      <c r="W276" s="32" t="s">
        <v>169</v>
      </c>
      <c r="X276" s="32"/>
      <c r="Y276" s="32"/>
      <c r="Z276" s="32" t="s">
        <v>58</v>
      </c>
      <c r="AA276" s="32" t="s">
        <v>59</v>
      </c>
      <c r="AB276" s="32" t="s">
        <v>119</v>
      </c>
      <c r="AC276" s="32" t="s">
        <v>71</v>
      </c>
      <c r="AD276" s="59" t="s">
        <v>128</v>
      </c>
      <c r="AE276" s="59"/>
      <c r="AF276" s="59"/>
      <c r="AG276" s="39"/>
      <c r="AH276" s="39"/>
      <c r="AI276" s="32" t="s">
        <v>110</v>
      </c>
      <c r="AJ276" s="46" t="str">
        <f t="shared" si="33"/>
        <v>(Prima Automation)</v>
      </c>
      <c r="AK276" s="46"/>
      <c r="AL276" s="46">
        <v>2</v>
      </c>
      <c r="AM276" s="46"/>
      <c r="AN276" s="46"/>
      <c r="AO276" s="46"/>
      <c r="AP276" s="46"/>
      <c r="AQ276" s="47" t="e">
        <f ca="1">IF(AND([1]!Email_TaskV2[[#This Row],[Status]]="ON PROGRESS"),TODAY()-[1]!Email_TaskV2[[#This Row],[Tanggal nodin RFS/RFI]],0)</f>
        <v>#REF!</v>
      </c>
      <c r="AR276" s="47" t="e">
        <f ca="1">IF(AND([1]!Email_TaskV2[[#This Row],[Status]]="ON PROGRESS"),IF(TODAY()-[1]!Email_TaskV2[[#This Row],[Start FUT]]&gt;100,"Testing not started yet",TODAY()-[1]!Email_TaskV2[[#This Row],[Start FUT]]),0)</f>
        <v>#REF!</v>
      </c>
      <c r="AS276" s="47" t="e">
        <f>IF([1]!Email_TaskV2[[#This Row],[Aging_Start_Testing]]="Testing not started yet","Testing not started yet",[1]!Email_TaskV2[[#This Row],[Aging]]-[1]!Email_TaskV2[[#This Row],[Aging_Start_Testing]])</f>
        <v>#REF!</v>
      </c>
      <c r="AT276" s="47" t="e">
        <f ca="1">IF(AND([1]!Email_TaskV2[[#This Row],[Status]]="ON PROGRESS",[1]!Email_TaskV2[[#This Row],[Type]]="RFI"),TODAY()-[1]!Email_TaskV2[[#This Row],[Tanggal nodin RFS/RFI]],0)</f>
        <v>#REF!</v>
      </c>
      <c r="AU276" s="47" t="e">
        <f>IF([1]!Email_TaskV2[[#This Row],[Aging]]&gt;7,"Warning","")</f>
        <v>#REF!</v>
      </c>
      <c r="AV276" s="48"/>
      <c r="AW276" s="48"/>
      <c r="AX276" s="48"/>
      <c r="AY276" s="48" t="e">
        <f>IF(AND([1]!Email_TaskV2[[#This Row],[Status]]="ON PROGRESS",[1]!Email_TaskV2[[#This Row],[Type]]="RFS"),"YES","")</f>
        <v>#REF!</v>
      </c>
      <c r="AZ276" s="16" t="e">
        <f>IF(AND([1]!Email_TaskV2[[#This Row],[Status]]="ON PROGRESS",[1]!Email_TaskV2[[#This Row],[Type]]="RFI"),"YES","")</f>
        <v>#REF!</v>
      </c>
      <c r="BA276" s="48" t="e">
        <f>IF([1]!Email_TaskV2[[#This Row],[Nomor Nodin RFS/RFI]]="","",DAY([1]!Email_TaskV2[[#This Row],[Tanggal nodin RFS/RFI]]))</f>
        <v>#REF!</v>
      </c>
      <c r="BB276" s="54" t="e">
        <f>IF([1]!Email_TaskV2[[#This Row],[Nomor Nodin RFS/RFI]]="","",TEXT([1]!Email_TaskV2[[#This Row],[Tanggal nodin RFS/RFI]],"MMM"))</f>
        <v>#REF!</v>
      </c>
      <c r="BC276" s="49" t="e">
        <f>IF([1]!Email_TaskV2[[#This Row],[Nodin BO]]="","No","Yes")</f>
        <v>#REF!</v>
      </c>
      <c r="BD276" s="50" t="e">
        <f>YEAR([1]!Email_TaskV2[[#This Row],[Tanggal nodin RFS/RFI]])</f>
        <v>#REF!</v>
      </c>
      <c r="BE276" s="56" t="e">
        <f>IF([1]!Email_TaskV2[[#This Row],[Month]]="",13,MONTH([1]!Email_TaskV2[[#This Row],[Tanggal nodin RFS/RFI]]))</f>
        <v>#REF!</v>
      </c>
    </row>
    <row r="277" spans="1:57" ht="15" customHeight="1" x14ac:dyDescent="0.3">
      <c r="A277" s="51">
        <v>276</v>
      </c>
      <c r="B277" s="32" t="s">
        <v>1774</v>
      </c>
      <c r="C277" s="34">
        <v>44992</v>
      </c>
      <c r="D277" s="86" t="s">
        <v>1775</v>
      </c>
      <c r="E277" s="32" t="s">
        <v>55</v>
      </c>
      <c r="F277" s="83" t="s">
        <v>78</v>
      </c>
      <c r="G277" s="35">
        <v>44995</v>
      </c>
      <c r="H277" s="35">
        <v>44995</v>
      </c>
      <c r="I277" s="32" t="s">
        <v>1776</v>
      </c>
      <c r="J277" s="35">
        <v>44998</v>
      </c>
      <c r="K277" s="38" t="s">
        <v>1777</v>
      </c>
      <c r="L277" s="39">
        <f>H277-C277</f>
        <v>3</v>
      </c>
      <c r="M277" s="39">
        <f>J277-G277</f>
        <v>3</v>
      </c>
      <c r="N277" s="40" t="s">
        <v>87</v>
      </c>
      <c r="O277" s="40" t="s">
        <v>88</v>
      </c>
      <c r="P277" s="40" t="e">
        <f>VLOOKUP([1]!Email_TaskV2[[#This Row],[PIC Dev]],[1]Organization!C:D,2,FALSE)</f>
        <v>#REF!</v>
      </c>
      <c r="Q277" s="40"/>
      <c r="R277" s="32">
        <v>52</v>
      </c>
      <c r="S277" s="32" t="s">
        <v>75</v>
      </c>
      <c r="T277" s="32" t="s">
        <v>1731</v>
      </c>
      <c r="U277" s="38" t="s">
        <v>1778</v>
      </c>
      <c r="V277" s="42">
        <v>44985</v>
      </c>
      <c r="W277" s="32" t="s">
        <v>190</v>
      </c>
      <c r="X277" s="33" t="s">
        <v>214</v>
      </c>
      <c r="Y277" s="33" t="s">
        <v>215</v>
      </c>
      <c r="Z277" s="32" t="s">
        <v>58</v>
      </c>
      <c r="AA277" s="32" t="s">
        <v>59</v>
      </c>
      <c r="AB277" s="32" t="s">
        <v>60</v>
      </c>
      <c r="AC277" s="32" t="s">
        <v>61</v>
      </c>
      <c r="AD277" s="59" t="s">
        <v>150</v>
      </c>
      <c r="AE277" s="44"/>
      <c r="AF277" s="44"/>
      <c r="AG277" s="32"/>
      <c r="AH277" s="32"/>
      <c r="AI277" s="32" t="s">
        <v>110</v>
      </c>
      <c r="AJ277" s="46" t="str">
        <f t="shared" si="33"/>
        <v>(Cetho Automation)</v>
      </c>
      <c r="AK277" s="46"/>
      <c r="AL277" s="46"/>
      <c r="AM277" s="46"/>
      <c r="AN277" s="46"/>
      <c r="AO277" s="46">
        <v>5</v>
      </c>
      <c r="AP277" s="46"/>
      <c r="AQ277" s="47" t="e">
        <f ca="1">IF(AND([1]!Email_TaskV2[[#This Row],[Status]]="ON PROGRESS"),TODAY()-[1]!Email_TaskV2[[#This Row],[Tanggal nodin RFS/RFI]],0)</f>
        <v>#REF!</v>
      </c>
      <c r="AR277" s="47" t="e">
        <f ca="1">IF(AND([1]!Email_TaskV2[[#This Row],[Status]]="ON PROGRESS"),IF(TODAY()-[1]!Email_TaskV2[[#This Row],[Start FUT]]&gt;100,"Testing not started yet",TODAY()-[1]!Email_TaskV2[[#This Row],[Start FUT]]),0)</f>
        <v>#REF!</v>
      </c>
      <c r="AS277" s="47" t="e">
        <f>IF([1]!Email_TaskV2[[#This Row],[Aging_Start_Testing]]="Testing not started yet","Testing not started yet",[1]!Email_TaskV2[[#This Row],[Aging]]-[1]!Email_TaskV2[[#This Row],[Aging_Start_Testing]])</f>
        <v>#REF!</v>
      </c>
      <c r="AT277" s="47" t="e">
        <f ca="1">IF(AND([1]!Email_TaskV2[[#This Row],[Status]]="ON PROGRESS",[1]!Email_TaskV2[[#This Row],[Type]]="RFI"),TODAY()-[1]!Email_TaskV2[[#This Row],[Tanggal nodin RFS/RFI]],0)</f>
        <v>#REF!</v>
      </c>
      <c r="AU277" s="47" t="e">
        <f>IF([1]!Email_TaskV2[[#This Row],[Aging]]&gt;7,"Warning","")</f>
        <v>#REF!</v>
      </c>
      <c r="AV277" s="48"/>
      <c r="AW277" s="48"/>
      <c r="AX277" s="48"/>
      <c r="AY277" s="48" t="e">
        <f>IF(AND([1]!Email_TaskV2[[#This Row],[Status]]="ON PROGRESS",[1]!Email_TaskV2[[#This Row],[Type]]="RFS"),"YES","")</f>
        <v>#REF!</v>
      </c>
      <c r="AZ277" s="16" t="e">
        <f>IF(AND([1]!Email_TaskV2[[#This Row],[Status]]="ON PROGRESS",[1]!Email_TaskV2[[#This Row],[Type]]="RFI"),"YES","")</f>
        <v>#REF!</v>
      </c>
      <c r="BA277" s="48" t="e">
        <f>IF([1]!Email_TaskV2[[#This Row],[Nomor Nodin RFS/RFI]]="","",DAY([1]!Email_TaskV2[[#This Row],[Tanggal nodin RFS/RFI]]))</f>
        <v>#REF!</v>
      </c>
      <c r="BB277" s="54" t="e">
        <f>IF([1]!Email_TaskV2[[#This Row],[Nomor Nodin RFS/RFI]]="","",TEXT([1]!Email_TaskV2[[#This Row],[Tanggal nodin RFS/RFI]],"MMM"))</f>
        <v>#REF!</v>
      </c>
      <c r="BC277" s="49" t="e">
        <f>IF([1]!Email_TaskV2[[#This Row],[Nodin BO]]="","No","Yes")</f>
        <v>#REF!</v>
      </c>
      <c r="BD277" s="50" t="e">
        <f>YEAR([1]!Email_TaskV2[[#This Row],[Tanggal nodin RFS/RFI]])</f>
        <v>#REF!</v>
      </c>
      <c r="BE277" s="56" t="e">
        <f>IF([1]!Email_TaskV2[[#This Row],[Month]]="",13,MONTH([1]!Email_TaskV2[[#This Row],[Tanggal nodin RFS/RFI]]))</f>
        <v>#REF!</v>
      </c>
    </row>
    <row r="278" spans="1:57" ht="15" customHeight="1" x14ac:dyDescent="0.3">
      <c r="A278" s="51">
        <v>277</v>
      </c>
      <c r="B278" s="32" t="s">
        <v>1779</v>
      </c>
      <c r="C278" s="34">
        <v>44993</v>
      </c>
      <c r="D278" s="94" t="s">
        <v>1780</v>
      </c>
      <c r="E278" s="23" t="s">
        <v>55</v>
      </c>
      <c r="F278" s="73" t="s">
        <v>143</v>
      </c>
      <c r="G278" s="35">
        <v>44993</v>
      </c>
      <c r="H278" s="35"/>
      <c r="I278" s="32"/>
      <c r="J278" s="35">
        <v>44994</v>
      </c>
      <c r="K278" s="32"/>
      <c r="L278" s="44"/>
      <c r="M278" s="40"/>
      <c r="N278" s="40" t="s">
        <v>133</v>
      </c>
      <c r="O278" s="40" t="s">
        <v>134</v>
      </c>
      <c r="P278" s="40" t="e">
        <f>VLOOKUP([1]!Email_TaskV2[[#This Row],[PIC Dev]],[1]Organization!C:D,2,FALSE)</f>
        <v>#REF!</v>
      </c>
      <c r="Q278" s="40"/>
      <c r="R278" s="32"/>
      <c r="S278" s="32" t="s">
        <v>57</v>
      </c>
      <c r="T278" s="32" t="s">
        <v>1781</v>
      </c>
      <c r="U278" s="32" t="s">
        <v>1782</v>
      </c>
      <c r="V278" s="41">
        <v>44992</v>
      </c>
      <c r="W278" s="32" t="s">
        <v>120</v>
      </c>
      <c r="X278" s="32" t="s">
        <v>159</v>
      </c>
      <c r="Y278" s="32" t="s">
        <v>154</v>
      </c>
      <c r="Z278" s="32" t="s">
        <v>58</v>
      </c>
      <c r="AA278" s="32" t="s">
        <v>59</v>
      </c>
      <c r="AB278" s="32" t="s">
        <v>120</v>
      </c>
      <c r="AC278" s="32" t="s">
        <v>71</v>
      </c>
      <c r="AD278" s="59" t="s">
        <v>85</v>
      </c>
      <c r="AE278" s="44" t="s">
        <v>72</v>
      </c>
      <c r="AF278" s="59" t="s">
        <v>140</v>
      </c>
      <c r="AG278" s="32"/>
      <c r="AH278" s="32"/>
      <c r="AI278" s="32" t="s">
        <v>62</v>
      </c>
      <c r="AJ278" s="46" t="str">
        <f t="shared" si="33"/>
        <v>(FUT Simulator)</v>
      </c>
      <c r="AK278" s="46"/>
      <c r="AL278" s="46"/>
      <c r="AM278" s="46">
        <v>3</v>
      </c>
      <c r="AN278" s="46"/>
      <c r="AO278" s="46"/>
      <c r="AP278" s="46"/>
      <c r="AQ278" s="47" t="e">
        <f ca="1">IF(AND([1]!Email_TaskV2[[#This Row],[Status]]="ON PROGRESS"),TODAY()-[1]!Email_TaskV2[[#This Row],[Tanggal nodin RFS/RFI]],0)</f>
        <v>#REF!</v>
      </c>
      <c r="AR278" s="47" t="e">
        <f ca="1">IF(AND([1]!Email_TaskV2[[#This Row],[Status]]="ON PROGRESS"),IF(TODAY()-[1]!Email_TaskV2[[#This Row],[Start FUT]]&gt;100,"Testing not started yet",TODAY()-[1]!Email_TaskV2[[#This Row],[Start FUT]]),0)</f>
        <v>#REF!</v>
      </c>
      <c r="AS278" s="47" t="e">
        <f>IF([1]!Email_TaskV2[[#This Row],[Aging_Start_Testing]]="Testing not started yet","Testing not started yet",[1]!Email_TaskV2[[#This Row],[Aging]]-[1]!Email_TaskV2[[#This Row],[Aging_Start_Testing]])</f>
        <v>#REF!</v>
      </c>
      <c r="AT278" s="47" t="e">
        <f ca="1">IF(AND([1]!Email_TaskV2[[#This Row],[Status]]="ON PROGRESS",[1]!Email_TaskV2[[#This Row],[Type]]="RFI"),TODAY()-[1]!Email_TaskV2[[#This Row],[Tanggal nodin RFS/RFI]],0)</f>
        <v>#REF!</v>
      </c>
      <c r="AU278" s="47" t="e">
        <f>IF([1]!Email_TaskV2[[#This Row],[Aging]]&gt;7,"Warning","")</f>
        <v>#REF!</v>
      </c>
      <c r="AV278" s="48"/>
      <c r="AW278" s="48"/>
      <c r="AX278" s="48"/>
      <c r="AY278" s="48" t="e">
        <f>IF(AND([1]!Email_TaskV2[[#This Row],[Status]]="ON PROGRESS",[1]!Email_TaskV2[[#This Row],[Type]]="RFS"),"YES","")</f>
        <v>#REF!</v>
      </c>
      <c r="AZ278" s="127" t="e">
        <f>IF(AND([1]!Email_TaskV2[[#This Row],[Status]]="ON PROGRESS",[1]!Email_TaskV2[[#This Row],[Type]]="RFI"),"YES","")</f>
        <v>#REF!</v>
      </c>
      <c r="BA278" s="48" t="e">
        <f>IF([1]!Email_TaskV2[[#This Row],[Nomor Nodin RFS/RFI]]="","",DAY([1]!Email_TaskV2[[#This Row],[Tanggal nodin RFS/RFI]]))</f>
        <v>#REF!</v>
      </c>
      <c r="BB278" s="54" t="e">
        <f>IF([1]!Email_TaskV2[[#This Row],[Nomor Nodin RFS/RFI]]="","",TEXT([1]!Email_TaskV2[[#This Row],[Tanggal nodin RFS/RFI]],"MMM"))</f>
        <v>#REF!</v>
      </c>
      <c r="BC278" s="49" t="e">
        <f>IF([1]!Email_TaskV2[[#This Row],[Nodin BO]]="","No","Yes")</f>
        <v>#REF!</v>
      </c>
      <c r="BD278" s="50" t="e">
        <f>YEAR([1]!Email_TaskV2[[#This Row],[Tanggal nodin RFS/RFI]])</f>
        <v>#REF!</v>
      </c>
      <c r="BE278" s="56" t="e">
        <f>IF([1]!Email_TaskV2[[#This Row],[Month]]="",13,MONTH([1]!Email_TaskV2[[#This Row],[Tanggal nodin RFS/RFI]]))</f>
        <v>#REF!</v>
      </c>
    </row>
    <row r="279" spans="1:57" ht="15" customHeight="1" x14ac:dyDescent="0.3">
      <c r="A279" s="51">
        <v>278</v>
      </c>
      <c r="B279" s="32" t="s">
        <v>1783</v>
      </c>
      <c r="C279" s="34">
        <v>44993</v>
      </c>
      <c r="D279" s="88" t="s">
        <v>1784</v>
      </c>
      <c r="E279" s="32" t="s">
        <v>55</v>
      </c>
      <c r="F279" s="32" t="s">
        <v>78</v>
      </c>
      <c r="G279" s="35">
        <v>44993</v>
      </c>
      <c r="H279" s="35">
        <v>44998</v>
      </c>
      <c r="I279" s="32" t="s">
        <v>1785</v>
      </c>
      <c r="J279" s="35">
        <v>44998</v>
      </c>
      <c r="K279" s="37" t="s">
        <v>1786</v>
      </c>
      <c r="L279" s="39">
        <f>H279-C279</f>
        <v>5</v>
      </c>
      <c r="M279" s="39">
        <f>J279-G279</f>
        <v>5</v>
      </c>
      <c r="N279" s="40" t="s">
        <v>498</v>
      </c>
      <c r="O279" s="58" t="s">
        <v>135</v>
      </c>
      <c r="P279" s="40" t="e">
        <f>VLOOKUP([1]!Email_TaskV2[[#This Row],[PIC Dev]],[1]Organization!C:D,2,FALSE)</f>
        <v>#REF!</v>
      </c>
      <c r="Q279" s="40"/>
      <c r="R279" s="32">
        <v>44</v>
      </c>
      <c r="S279" s="32" t="s">
        <v>57</v>
      </c>
      <c r="T279" s="32" t="s">
        <v>1787</v>
      </c>
      <c r="U279" s="37" t="s">
        <v>1788</v>
      </c>
      <c r="V279" s="41">
        <v>44987</v>
      </c>
      <c r="W279" s="32" t="s">
        <v>169</v>
      </c>
      <c r="X279" s="32" t="s">
        <v>186</v>
      </c>
      <c r="Y279" s="32" t="s">
        <v>187</v>
      </c>
      <c r="Z279" s="32" t="s">
        <v>58</v>
      </c>
      <c r="AA279" s="32" t="s">
        <v>59</v>
      </c>
      <c r="AB279" s="32" t="s">
        <v>119</v>
      </c>
      <c r="AC279" s="32" t="s">
        <v>71</v>
      </c>
      <c r="AD279" s="59" t="s">
        <v>1604</v>
      </c>
      <c r="AE279" s="44" t="s">
        <v>129</v>
      </c>
      <c r="AF279" s="44"/>
      <c r="AG279" s="32"/>
      <c r="AH279" s="32"/>
      <c r="AI279" s="32" t="s">
        <v>64</v>
      </c>
      <c r="AJ279" s="46" t="str">
        <f t="shared" si="33"/>
        <v/>
      </c>
      <c r="AK279" s="46"/>
      <c r="AL279" s="46"/>
      <c r="AM279" s="46"/>
      <c r="AN279" s="46"/>
      <c r="AO279" s="46"/>
      <c r="AP279" s="46"/>
      <c r="AQ279" s="47" t="e">
        <f ca="1">IF(AND([1]!Email_TaskV2[[#This Row],[Status]]="ON PROGRESS"),TODAY()-[1]!Email_TaskV2[[#This Row],[Tanggal nodin RFS/RFI]],0)</f>
        <v>#REF!</v>
      </c>
      <c r="AR279" s="47" t="e">
        <f ca="1">IF(AND([1]!Email_TaskV2[[#This Row],[Status]]="ON PROGRESS"),IF(TODAY()-[1]!Email_TaskV2[[#This Row],[Start FUT]]&gt;100,"Testing not started yet",TODAY()-[1]!Email_TaskV2[[#This Row],[Start FUT]]),0)</f>
        <v>#REF!</v>
      </c>
      <c r="AS279" s="47" t="e">
        <f>IF([1]!Email_TaskV2[[#This Row],[Aging_Start_Testing]]="Testing not started yet","Testing not started yet",[1]!Email_TaskV2[[#This Row],[Aging]]-[1]!Email_TaskV2[[#This Row],[Aging_Start_Testing]])</f>
        <v>#REF!</v>
      </c>
      <c r="AT279" s="47" t="e">
        <f ca="1">IF(AND([1]!Email_TaskV2[[#This Row],[Status]]="ON PROGRESS",[1]!Email_TaskV2[[#This Row],[Type]]="RFI"),TODAY()-[1]!Email_TaskV2[[#This Row],[Tanggal nodin RFS/RFI]],0)</f>
        <v>#REF!</v>
      </c>
      <c r="AU279" s="47" t="e">
        <f>IF([1]!Email_TaskV2[[#This Row],[Aging]]&gt;7,"Warning","")</f>
        <v>#REF!</v>
      </c>
      <c r="AV279" s="48"/>
      <c r="AW279" s="48"/>
      <c r="AX279" s="48"/>
      <c r="AY279" s="48" t="e">
        <f>IF(AND([1]!Email_TaskV2[[#This Row],[Status]]="ON PROGRESS",[1]!Email_TaskV2[[#This Row],[Type]]="RFS"),"YES","")</f>
        <v>#REF!</v>
      </c>
      <c r="AZ279" s="127" t="e">
        <f>IF(AND([1]!Email_TaskV2[[#This Row],[Status]]="ON PROGRESS",[1]!Email_TaskV2[[#This Row],[Type]]="RFI"),"YES","")</f>
        <v>#REF!</v>
      </c>
      <c r="BA279" s="48" t="e">
        <f>IF([1]!Email_TaskV2[[#This Row],[Nomor Nodin RFS/RFI]]="","",DAY([1]!Email_TaskV2[[#This Row],[Tanggal nodin RFS/RFI]]))</f>
        <v>#REF!</v>
      </c>
      <c r="BB279" s="54" t="e">
        <f>IF([1]!Email_TaskV2[[#This Row],[Nomor Nodin RFS/RFI]]="","",TEXT([1]!Email_TaskV2[[#This Row],[Tanggal nodin RFS/RFI]],"MMM"))</f>
        <v>#REF!</v>
      </c>
      <c r="BC279" s="49" t="e">
        <f>IF([1]!Email_TaskV2[[#This Row],[Nodin BO]]="","No","Yes")</f>
        <v>#REF!</v>
      </c>
      <c r="BD279" s="50" t="e">
        <f>YEAR([1]!Email_TaskV2[[#This Row],[Tanggal nodin RFS/RFI]])</f>
        <v>#REF!</v>
      </c>
      <c r="BE279" s="56" t="e">
        <f>IF([1]!Email_TaskV2[[#This Row],[Month]]="",13,MONTH([1]!Email_TaskV2[[#This Row],[Tanggal nodin RFS/RFI]]))</f>
        <v>#REF!</v>
      </c>
    </row>
    <row r="280" spans="1:57" ht="15" customHeight="1" x14ac:dyDescent="0.3">
      <c r="A280" s="51">
        <v>279</v>
      </c>
      <c r="B280" s="32" t="s">
        <v>1789</v>
      </c>
      <c r="C280" s="34">
        <v>44993</v>
      </c>
      <c r="D280" s="86" t="s">
        <v>1790</v>
      </c>
      <c r="E280" s="61" t="s">
        <v>79</v>
      </c>
      <c r="F280" s="68" t="s">
        <v>96</v>
      </c>
      <c r="G280" s="35">
        <v>44994</v>
      </c>
      <c r="H280" s="35">
        <v>45016</v>
      </c>
      <c r="I280" s="32"/>
      <c r="J280" s="35"/>
      <c r="K280" s="32"/>
      <c r="L280" s="44"/>
      <c r="M280" s="40"/>
      <c r="N280" s="40" t="s">
        <v>127</v>
      </c>
      <c r="O280" s="40" t="s">
        <v>56</v>
      </c>
      <c r="P280" s="40" t="e">
        <f>VLOOKUP([1]!Email_TaskV2[[#This Row],[PIC Dev]],[1]Organization!C:D,2,FALSE)</f>
        <v>#REF!</v>
      </c>
      <c r="Q280" s="40" t="s">
        <v>2104</v>
      </c>
      <c r="R280" s="32"/>
      <c r="S280" s="32" t="s">
        <v>57</v>
      </c>
      <c r="T280" s="32" t="s">
        <v>983</v>
      </c>
      <c r="U280" s="32" t="s">
        <v>1791</v>
      </c>
      <c r="V280" s="41">
        <v>44958</v>
      </c>
      <c r="W280" s="33" t="s">
        <v>165</v>
      </c>
      <c r="X280" s="32" t="s">
        <v>194</v>
      </c>
      <c r="Y280" s="32" t="s">
        <v>195</v>
      </c>
      <c r="Z280" s="32" t="s">
        <v>58</v>
      </c>
      <c r="AA280" s="32" t="s">
        <v>59</v>
      </c>
      <c r="AB280" s="32" t="s">
        <v>60</v>
      </c>
      <c r="AC280" s="32" t="s">
        <v>61</v>
      </c>
      <c r="AD280" s="59" t="s">
        <v>141</v>
      </c>
      <c r="AE280" s="44"/>
      <c r="AF280" s="44"/>
      <c r="AG280" s="32"/>
      <c r="AH280" s="32"/>
      <c r="AI280" s="61" t="s">
        <v>62</v>
      </c>
      <c r="AJ280" s="126" t="str">
        <f t="shared" si="33"/>
        <v>(FUT Simulator)</v>
      </c>
      <c r="AK280" s="46"/>
      <c r="AL280" s="46"/>
      <c r="AM280" s="46">
        <v>3</v>
      </c>
      <c r="AN280" s="46"/>
      <c r="AO280" s="46"/>
      <c r="AP280" s="46"/>
      <c r="AQ280" s="47" t="e">
        <f ca="1">IF(AND([1]!Email_TaskV2[[#This Row],[Status]]="ON PROGRESS"),TODAY()-[1]!Email_TaskV2[[#This Row],[Tanggal nodin RFS/RFI]],0)</f>
        <v>#REF!</v>
      </c>
      <c r="AR280" s="47" t="e">
        <f ca="1">IF(AND([1]!Email_TaskV2[[#This Row],[Status]]="ON PROGRESS"),IF(TODAY()-[1]!Email_TaskV2[[#This Row],[Start FUT]]&gt;100,"Testing not started yet",TODAY()-[1]!Email_TaskV2[[#This Row],[Start FUT]]),0)</f>
        <v>#REF!</v>
      </c>
      <c r="AS280" s="47" t="e">
        <f>IF([1]!Email_TaskV2[[#This Row],[Aging_Start_Testing]]="Testing not started yet","Testing not started yet",[1]!Email_TaskV2[[#This Row],[Aging]]-[1]!Email_TaskV2[[#This Row],[Aging_Start_Testing]])</f>
        <v>#REF!</v>
      </c>
      <c r="AT280" s="47" t="e">
        <f ca="1">IF(AND([1]!Email_TaskV2[[#This Row],[Status]]="ON PROGRESS",[1]!Email_TaskV2[[#This Row],[Type]]="RFI"),TODAY()-[1]!Email_TaskV2[[#This Row],[Tanggal nodin RFS/RFI]],0)</f>
        <v>#REF!</v>
      </c>
      <c r="AU280" s="47" t="e">
        <f>IF([1]!Email_TaskV2[[#This Row],[Aging]]&gt;7,"Warning","")</f>
        <v>#REF!</v>
      </c>
      <c r="AV280" s="48"/>
      <c r="AW280" s="48"/>
      <c r="AX280" s="48"/>
      <c r="AY280" s="48" t="e">
        <f>IF(AND([1]!Email_TaskV2[[#This Row],[Status]]="ON PROGRESS",[1]!Email_TaskV2[[#This Row],[Type]]="RFS"),"YES","")</f>
        <v>#REF!</v>
      </c>
      <c r="AZ280" s="127" t="e">
        <f>IF(AND([1]!Email_TaskV2[[#This Row],[Status]]="ON PROGRESS",[1]!Email_TaskV2[[#This Row],[Type]]="RFI"),"YES","")</f>
        <v>#REF!</v>
      </c>
      <c r="BA280" s="48" t="e">
        <f>IF([1]!Email_TaskV2[[#This Row],[Nomor Nodin RFS/RFI]]="","",DAY([1]!Email_TaskV2[[#This Row],[Tanggal nodin RFS/RFI]]))</f>
        <v>#REF!</v>
      </c>
      <c r="BB280" s="54" t="e">
        <f>IF([1]!Email_TaskV2[[#This Row],[Nomor Nodin RFS/RFI]]="","",TEXT([1]!Email_TaskV2[[#This Row],[Tanggal nodin RFS/RFI]],"MMM"))</f>
        <v>#REF!</v>
      </c>
      <c r="BC280" s="49" t="e">
        <f>IF([1]!Email_TaskV2[[#This Row],[Nodin BO]]="","No","Yes")</f>
        <v>#REF!</v>
      </c>
      <c r="BD280" s="50" t="e">
        <f>YEAR([1]!Email_TaskV2[[#This Row],[Tanggal nodin RFS/RFI]])</f>
        <v>#REF!</v>
      </c>
      <c r="BE280" s="56" t="e">
        <f>IF([1]!Email_TaskV2[[#This Row],[Month]]="",13,MONTH([1]!Email_TaskV2[[#This Row],[Tanggal nodin RFS/RFI]]))</f>
        <v>#REF!</v>
      </c>
    </row>
    <row r="281" spans="1:57" ht="15" customHeight="1" x14ac:dyDescent="0.3">
      <c r="A281" s="51">
        <v>280</v>
      </c>
      <c r="B281" s="32" t="s">
        <v>1792</v>
      </c>
      <c r="C281" s="34">
        <v>44993</v>
      </c>
      <c r="D281" s="95" t="s">
        <v>1793</v>
      </c>
      <c r="E281" s="32" t="s">
        <v>55</v>
      </c>
      <c r="F281" s="32" t="s">
        <v>90</v>
      </c>
      <c r="G281" s="35">
        <v>44994</v>
      </c>
      <c r="H281" s="35">
        <v>45001</v>
      </c>
      <c r="I281" s="32" t="s">
        <v>1936</v>
      </c>
      <c r="J281" s="35">
        <v>45001</v>
      </c>
      <c r="K281" s="37" t="s">
        <v>1937</v>
      </c>
      <c r="L281" s="39">
        <f t="shared" ref="L281:L289" si="38">H281-C281</f>
        <v>8</v>
      </c>
      <c r="M281" s="39">
        <f t="shared" ref="M281:M289" si="39">J281-G281</f>
        <v>7</v>
      </c>
      <c r="N281" s="40" t="s">
        <v>133</v>
      </c>
      <c r="O281" s="40" t="s">
        <v>134</v>
      </c>
      <c r="P281" s="40" t="e">
        <f>VLOOKUP([1]!Email_TaskV2[[#This Row],[PIC Dev]],[1]Organization!C:D,2,FALSE)</f>
        <v>#REF!</v>
      </c>
      <c r="Q281" s="52" t="s">
        <v>1938</v>
      </c>
      <c r="R281" s="32">
        <v>107</v>
      </c>
      <c r="S281" s="32" t="s">
        <v>57</v>
      </c>
      <c r="T281" s="32" t="s">
        <v>1781</v>
      </c>
      <c r="U281" s="37" t="s">
        <v>1794</v>
      </c>
      <c r="V281" s="41">
        <v>44992</v>
      </c>
      <c r="W281" s="32" t="s">
        <v>120</v>
      </c>
      <c r="X281" s="32" t="s">
        <v>159</v>
      </c>
      <c r="Y281" s="32" t="s">
        <v>154</v>
      </c>
      <c r="Z281" s="32" t="s">
        <v>58</v>
      </c>
      <c r="AA281" s="32" t="s">
        <v>59</v>
      </c>
      <c r="AB281" s="32" t="s">
        <v>120</v>
      </c>
      <c r="AC281" s="32" t="s">
        <v>71</v>
      </c>
      <c r="AD281" s="59" t="s">
        <v>72</v>
      </c>
      <c r="AE281" s="44"/>
      <c r="AF281" s="44"/>
      <c r="AG281" s="32"/>
      <c r="AH281" s="32"/>
      <c r="AI281" s="32" t="s">
        <v>62</v>
      </c>
      <c r="AJ281" s="46" t="str">
        <f t="shared" si="33"/>
        <v>(FUT Simulator)</v>
      </c>
      <c r="AK281" s="46"/>
      <c r="AL281" s="46"/>
      <c r="AM281" s="46">
        <v>3</v>
      </c>
      <c r="AN281" s="46"/>
      <c r="AO281" s="46"/>
      <c r="AP281" s="46"/>
      <c r="AQ281" s="47" t="e">
        <f ca="1">IF(AND([1]!Email_TaskV2[[#This Row],[Status]]="ON PROGRESS"),TODAY()-[1]!Email_TaskV2[[#This Row],[Tanggal nodin RFS/RFI]],0)</f>
        <v>#REF!</v>
      </c>
      <c r="AR281" s="47" t="e">
        <f ca="1">IF(AND([1]!Email_TaskV2[[#This Row],[Status]]="ON PROGRESS"),IF(TODAY()-[1]!Email_TaskV2[[#This Row],[Start FUT]]&gt;100,"Testing not started yet",TODAY()-[1]!Email_TaskV2[[#This Row],[Start FUT]]),0)</f>
        <v>#REF!</v>
      </c>
      <c r="AS281" s="47" t="e">
        <f>IF([1]!Email_TaskV2[[#This Row],[Aging_Start_Testing]]="Testing not started yet","Testing not started yet",[1]!Email_TaskV2[[#This Row],[Aging]]-[1]!Email_TaskV2[[#This Row],[Aging_Start_Testing]])</f>
        <v>#REF!</v>
      </c>
      <c r="AT281" s="47" t="e">
        <f ca="1">IF(AND([1]!Email_TaskV2[[#This Row],[Status]]="ON PROGRESS",[1]!Email_TaskV2[[#This Row],[Type]]="RFI"),TODAY()-[1]!Email_TaskV2[[#This Row],[Tanggal nodin RFS/RFI]],0)</f>
        <v>#REF!</v>
      </c>
      <c r="AU281" s="47" t="e">
        <f>IF([1]!Email_TaskV2[[#This Row],[Aging]]&gt;7,"Warning","")</f>
        <v>#REF!</v>
      </c>
      <c r="AV281" s="48"/>
      <c r="AW281" s="48"/>
      <c r="AX281" s="48"/>
      <c r="AY281" s="48" t="e">
        <f>IF(AND([1]!Email_TaskV2[[#This Row],[Status]]="ON PROGRESS",[1]!Email_TaskV2[[#This Row],[Type]]="RFS"),"YES","")</f>
        <v>#REF!</v>
      </c>
      <c r="AZ281" s="127" t="e">
        <f>IF(AND([1]!Email_TaskV2[[#This Row],[Status]]="ON PROGRESS",[1]!Email_TaskV2[[#This Row],[Type]]="RFI"),"YES","")</f>
        <v>#REF!</v>
      </c>
      <c r="BA281" s="48" t="e">
        <f>IF([1]!Email_TaskV2[[#This Row],[Nomor Nodin RFS/RFI]]="","",DAY([1]!Email_TaskV2[[#This Row],[Tanggal nodin RFS/RFI]]))</f>
        <v>#REF!</v>
      </c>
      <c r="BB281" s="54" t="e">
        <f>IF([1]!Email_TaskV2[[#This Row],[Nomor Nodin RFS/RFI]]="","",TEXT([1]!Email_TaskV2[[#This Row],[Tanggal nodin RFS/RFI]],"MMM"))</f>
        <v>#REF!</v>
      </c>
      <c r="BC281" s="49" t="e">
        <f>IF([1]!Email_TaskV2[[#This Row],[Nodin BO]]="","No","Yes")</f>
        <v>#REF!</v>
      </c>
      <c r="BD281" s="50" t="e">
        <f>YEAR([1]!Email_TaskV2[[#This Row],[Tanggal nodin RFS/RFI]])</f>
        <v>#REF!</v>
      </c>
      <c r="BE281" s="56" t="e">
        <f>IF([1]!Email_TaskV2[[#This Row],[Month]]="",13,MONTH([1]!Email_TaskV2[[#This Row],[Tanggal nodin RFS/RFI]]))</f>
        <v>#REF!</v>
      </c>
    </row>
    <row r="282" spans="1:57" ht="15" customHeight="1" x14ac:dyDescent="0.3">
      <c r="A282" s="51">
        <v>281</v>
      </c>
      <c r="B282" s="32" t="s">
        <v>1795</v>
      </c>
      <c r="C282" s="34">
        <v>44993</v>
      </c>
      <c r="D282" s="86" t="s">
        <v>1796</v>
      </c>
      <c r="E282" s="32" t="s">
        <v>55</v>
      </c>
      <c r="F282" s="63" t="s">
        <v>78</v>
      </c>
      <c r="G282" s="35">
        <v>44994</v>
      </c>
      <c r="H282" s="35">
        <v>44995</v>
      </c>
      <c r="I282" s="32" t="s">
        <v>1797</v>
      </c>
      <c r="J282" s="35">
        <v>44995</v>
      </c>
      <c r="K282" s="37" t="s">
        <v>1798</v>
      </c>
      <c r="L282" s="39">
        <f t="shared" si="38"/>
        <v>2</v>
      </c>
      <c r="M282" s="39">
        <f t="shared" si="39"/>
        <v>1</v>
      </c>
      <c r="N282" s="40" t="s">
        <v>68</v>
      </c>
      <c r="O282" s="40" t="s">
        <v>69</v>
      </c>
      <c r="P282" s="40" t="e">
        <f>VLOOKUP([1]!Email_TaskV2[[#This Row],[PIC Dev]],[1]Organization!C:D,2,FALSE)</f>
        <v>#REF!</v>
      </c>
      <c r="Q282" s="40"/>
      <c r="R282" s="32">
        <v>75</v>
      </c>
      <c r="S282" s="32" t="s">
        <v>75</v>
      </c>
      <c r="T282" s="32" t="s">
        <v>1799</v>
      </c>
      <c r="U282" s="37" t="s">
        <v>1800</v>
      </c>
      <c r="V282" s="41">
        <v>44973</v>
      </c>
      <c r="W282" s="32" t="s">
        <v>139</v>
      </c>
      <c r="X282" s="32" t="s">
        <v>162</v>
      </c>
      <c r="Y282" s="32" t="s">
        <v>158</v>
      </c>
      <c r="Z282" s="32" t="s">
        <v>58</v>
      </c>
      <c r="AA282" s="32" t="s">
        <v>59</v>
      </c>
      <c r="AB282" s="32" t="s">
        <v>105</v>
      </c>
      <c r="AC282" s="32" t="s">
        <v>71</v>
      </c>
      <c r="AD282" s="59" t="s">
        <v>132</v>
      </c>
      <c r="AE282" s="44"/>
      <c r="AF282" s="44"/>
      <c r="AG282" s="32"/>
      <c r="AH282" s="32"/>
      <c r="AI282" s="32" t="s">
        <v>64</v>
      </c>
      <c r="AJ282" s="46" t="str">
        <f t="shared" si="33"/>
        <v/>
      </c>
      <c r="AK282" s="46"/>
      <c r="AL282" s="46"/>
      <c r="AM282" s="46"/>
      <c r="AN282" s="46"/>
      <c r="AO282" s="46"/>
      <c r="AP282" s="46"/>
      <c r="AQ282" s="47" t="e">
        <f ca="1">IF(AND([1]!Email_TaskV2[[#This Row],[Status]]="ON PROGRESS"),TODAY()-[1]!Email_TaskV2[[#This Row],[Tanggal nodin RFS/RFI]],0)</f>
        <v>#REF!</v>
      </c>
      <c r="AR282" s="47" t="e">
        <f ca="1">IF(AND([1]!Email_TaskV2[[#This Row],[Status]]="ON PROGRESS"),IF(TODAY()-[1]!Email_TaskV2[[#This Row],[Start FUT]]&gt;100,"Testing not started yet",TODAY()-[1]!Email_TaskV2[[#This Row],[Start FUT]]),0)</f>
        <v>#REF!</v>
      </c>
      <c r="AS282" s="47" t="e">
        <f>IF([1]!Email_TaskV2[[#This Row],[Aging_Start_Testing]]="Testing not started yet","Testing not started yet",[1]!Email_TaskV2[[#This Row],[Aging]]-[1]!Email_TaskV2[[#This Row],[Aging_Start_Testing]])</f>
        <v>#REF!</v>
      </c>
      <c r="AT282" s="47" t="e">
        <f ca="1">IF(AND([1]!Email_TaskV2[[#This Row],[Status]]="ON PROGRESS",[1]!Email_TaskV2[[#This Row],[Type]]="RFI"),TODAY()-[1]!Email_TaskV2[[#This Row],[Tanggal nodin RFS/RFI]],0)</f>
        <v>#REF!</v>
      </c>
      <c r="AU282" s="47" t="e">
        <f>IF([1]!Email_TaskV2[[#This Row],[Aging]]&gt;7,"Warning","")</f>
        <v>#REF!</v>
      </c>
      <c r="AV282" s="48"/>
      <c r="AW282" s="48"/>
      <c r="AX282" s="48"/>
      <c r="AY282" s="48" t="e">
        <f>IF(AND([1]!Email_TaskV2[[#This Row],[Status]]="ON PROGRESS",[1]!Email_TaskV2[[#This Row],[Type]]="RFS"),"YES","")</f>
        <v>#REF!</v>
      </c>
      <c r="AZ282" s="127" t="e">
        <f>IF(AND([1]!Email_TaskV2[[#This Row],[Status]]="ON PROGRESS",[1]!Email_TaskV2[[#This Row],[Type]]="RFI"),"YES","")</f>
        <v>#REF!</v>
      </c>
      <c r="BA282" s="48" t="e">
        <f>IF([1]!Email_TaskV2[[#This Row],[Nomor Nodin RFS/RFI]]="","",DAY([1]!Email_TaskV2[[#This Row],[Tanggal nodin RFS/RFI]]))</f>
        <v>#REF!</v>
      </c>
      <c r="BB282" s="54" t="e">
        <f>IF([1]!Email_TaskV2[[#This Row],[Nomor Nodin RFS/RFI]]="","",TEXT([1]!Email_TaskV2[[#This Row],[Tanggal nodin RFS/RFI]],"MMM"))</f>
        <v>#REF!</v>
      </c>
      <c r="BC282" s="49" t="e">
        <f>IF([1]!Email_TaskV2[[#This Row],[Nodin BO]]="","No","Yes")</f>
        <v>#REF!</v>
      </c>
      <c r="BD282" s="50" t="e">
        <f>YEAR([1]!Email_TaskV2[[#This Row],[Tanggal nodin RFS/RFI]])</f>
        <v>#REF!</v>
      </c>
      <c r="BE282" s="56" t="e">
        <f>IF([1]!Email_TaskV2[[#This Row],[Month]]="",13,MONTH([1]!Email_TaskV2[[#This Row],[Tanggal nodin RFS/RFI]]))</f>
        <v>#REF!</v>
      </c>
    </row>
    <row r="283" spans="1:57" ht="15" customHeight="1" x14ac:dyDescent="0.3">
      <c r="A283" s="51">
        <v>282</v>
      </c>
      <c r="B283" s="39" t="s">
        <v>1801</v>
      </c>
      <c r="C283" s="114">
        <v>44994</v>
      </c>
      <c r="D283" s="85" t="s">
        <v>1802</v>
      </c>
      <c r="E283" s="39" t="s">
        <v>55</v>
      </c>
      <c r="F283" s="32" t="s">
        <v>90</v>
      </c>
      <c r="G283" s="36">
        <v>44994</v>
      </c>
      <c r="H283" s="36">
        <v>44994</v>
      </c>
      <c r="I283" s="39" t="s">
        <v>1803</v>
      </c>
      <c r="J283" s="36">
        <v>44994</v>
      </c>
      <c r="K283" s="37" t="s">
        <v>1804</v>
      </c>
      <c r="L283" s="39">
        <f t="shared" si="38"/>
        <v>0</v>
      </c>
      <c r="M283" s="39">
        <f t="shared" si="39"/>
        <v>0</v>
      </c>
      <c r="N283" s="40" t="s">
        <v>87</v>
      </c>
      <c r="O283" s="40" t="s">
        <v>88</v>
      </c>
      <c r="P283" s="58" t="e">
        <f>VLOOKUP([1]!Email_TaskV2[[#This Row],[PIC Dev]],[1]Organization!C:D,2,FALSE)</f>
        <v>#REF!</v>
      </c>
      <c r="Q283" s="57" t="s">
        <v>1805</v>
      </c>
      <c r="R283" s="39">
        <v>24</v>
      </c>
      <c r="S283" s="39" t="s">
        <v>57</v>
      </c>
      <c r="T283" s="39" t="s">
        <v>1767</v>
      </c>
      <c r="U283" s="37" t="s">
        <v>1768</v>
      </c>
      <c r="V283" s="41">
        <v>44992</v>
      </c>
      <c r="W283" s="32" t="s">
        <v>190</v>
      </c>
      <c r="X283" s="37" t="s">
        <v>1362</v>
      </c>
      <c r="Y283" s="37" t="s">
        <v>1484</v>
      </c>
      <c r="Z283" s="32" t="s">
        <v>58</v>
      </c>
      <c r="AA283" s="32" t="s">
        <v>59</v>
      </c>
      <c r="AB283" s="32" t="s">
        <v>118</v>
      </c>
      <c r="AC283" s="32" t="s">
        <v>61</v>
      </c>
      <c r="AD283" s="59" t="s">
        <v>141</v>
      </c>
      <c r="AE283" s="44"/>
      <c r="AF283" s="44"/>
      <c r="AG283" s="32"/>
      <c r="AH283" s="39"/>
      <c r="AI283" s="32" t="s">
        <v>62</v>
      </c>
      <c r="AJ283" s="46" t="str">
        <f t="shared" si="33"/>
        <v>(FUT Simulator)</v>
      </c>
      <c r="AK283" s="46"/>
      <c r="AL283" s="46"/>
      <c r="AM283" s="46">
        <v>3</v>
      </c>
      <c r="AN283" s="46"/>
      <c r="AO283" s="46"/>
      <c r="AP283" s="46"/>
      <c r="AQ283" s="47" t="e">
        <f ca="1">IF(AND([1]!Email_TaskV2[[#This Row],[Status]]="ON PROGRESS"),TODAY()-[1]!Email_TaskV2[[#This Row],[Tanggal nodin RFS/RFI]],0)</f>
        <v>#REF!</v>
      </c>
      <c r="AR283" s="47" t="e">
        <f ca="1">IF(AND([1]!Email_TaskV2[[#This Row],[Status]]="ON PROGRESS"),IF(TODAY()-[1]!Email_TaskV2[[#This Row],[Start FUT]]&gt;100,"Testing not started yet",TODAY()-[1]!Email_TaskV2[[#This Row],[Start FUT]]),0)</f>
        <v>#REF!</v>
      </c>
      <c r="AS283" s="47" t="e">
        <f>IF([1]!Email_TaskV2[[#This Row],[Aging_Start_Testing]]="Testing not started yet","Testing not started yet",[1]!Email_TaskV2[[#This Row],[Aging]]-[1]!Email_TaskV2[[#This Row],[Aging_Start_Testing]])</f>
        <v>#REF!</v>
      </c>
      <c r="AT283" s="47" t="e">
        <f ca="1">IF(AND([1]!Email_TaskV2[[#This Row],[Status]]="ON PROGRESS",[1]!Email_TaskV2[[#This Row],[Type]]="RFI"),TODAY()-[1]!Email_TaskV2[[#This Row],[Tanggal nodin RFS/RFI]],0)</f>
        <v>#REF!</v>
      </c>
      <c r="AU283" s="47" t="e">
        <f>IF([1]!Email_TaskV2[[#This Row],[Aging]]&gt;7,"Warning","")</f>
        <v>#REF!</v>
      </c>
      <c r="AV283" s="48"/>
      <c r="AW283" s="48"/>
      <c r="AX283" s="48"/>
      <c r="AY283" s="48" t="e">
        <f>IF(AND([1]!Email_TaskV2[[#This Row],[Status]]="ON PROGRESS",[1]!Email_TaskV2[[#This Row],[Type]]="RFS"),"YES","")</f>
        <v>#REF!</v>
      </c>
      <c r="AZ283" s="16" t="e">
        <f>IF(AND([1]!Email_TaskV2[[#This Row],[Status]]="ON PROGRESS",[1]!Email_TaskV2[[#This Row],[Type]]="RFI"),"YES","")</f>
        <v>#REF!</v>
      </c>
      <c r="BA283" s="48" t="e">
        <f>IF([1]!Email_TaskV2[[#This Row],[Nomor Nodin RFS/RFI]]="","",DAY([1]!Email_TaskV2[[#This Row],[Tanggal nodin RFS/RFI]]))</f>
        <v>#REF!</v>
      </c>
      <c r="BB283" s="54" t="e">
        <f>IF([1]!Email_TaskV2[[#This Row],[Nomor Nodin RFS/RFI]]="","",TEXT([1]!Email_TaskV2[[#This Row],[Tanggal nodin RFS/RFI]],"MMM"))</f>
        <v>#REF!</v>
      </c>
      <c r="BC283" s="49" t="e">
        <f>IF([1]!Email_TaskV2[[#This Row],[Nodin BO]]="","No","Yes")</f>
        <v>#REF!</v>
      </c>
      <c r="BD283" s="50" t="e">
        <f>YEAR([1]!Email_TaskV2[[#This Row],[Tanggal nodin RFS/RFI]])</f>
        <v>#REF!</v>
      </c>
      <c r="BE283" s="56" t="e">
        <f>IF([1]!Email_TaskV2[[#This Row],[Month]]="",13,MONTH([1]!Email_TaskV2[[#This Row],[Tanggal nodin RFS/RFI]]))</f>
        <v>#REF!</v>
      </c>
    </row>
    <row r="284" spans="1:57" ht="15" customHeight="1" x14ac:dyDescent="0.3">
      <c r="A284" s="51">
        <v>283</v>
      </c>
      <c r="B284" s="32" t="s">
        <v>1806</v>
      </c>
      <c r="C284" s="34">
        <v>44994</v>
      </c>
      <c r="D284" s="86" t="s">
        <v>1807</v>
      </c>
      <c r="E284" s="32" t="s">
        <v>55</v>
      </c>
      <c r="F284" s="32" t="s">
        <v>90</v>
      </c>
      <c r="G284" s="36">
        <v>44994</v>
      </c>
      <c r="H284" s="35">
        <v>44995</v>
      </c>
      <c r="I284" s="32" t="s">
        <v>1808</v>
      </c>
      <c r="J284" s="35">
        <v>44995</v>
      </c>
      <c r="K284" s="38" t="s">
        <v>1809</v>
      </c>
      <c r="L284" s="39">
        <f t="shared" si="38"/>
        <v>1</v>
      </c>
      <c r="M284" s="39">
        <f t="shared" si="39"/>
        <v>1</v>
      </c>
      <c r="N284" s="40" t="s">
        <v>87</v>
      </c>
      <c r="O284" s="40" t="s">
        <v>88</v>
      </c>
      <c r="P284" s="40" t="e">
        <f>VLOOKUP([1]!Email_TaskV2[[#This Row],[PIC Dev]],[1]Organization!C:D,2,FALSE)</f>
        <v>#REF!</v>
      </c>
      <c r="Q284" s="52" t="s">
        <v>1810</v>
      </c>
      <c r="R284" s="32">
        <v>39</v>
      </c>
      <c r="S284" s="32" t="s">
        <v>57</v>
      </c>
      <c r="T284" s="32" t="s">
        <v>1767</v>
      </c>
      <c r="U284" s="37" t="s">
        <v>1768</v>
      </c>
      <c r="V284" s="41">
        <v>44992</v>
      </c>
      <c r="W284" s="32" t="s">
        <v>190</v>
      </c>
      <c r="X284" s="37" t="s">
        <v>1362</v>
      </c>
      <c r="Y284" s="37" t="s">
        <v>1484</v>
      </c>
      <c r="Z284" s="32" t="s">
        <v>58</v>
      </c>
      <c r="AA284" s="32" t="s">
        <v>59</v>
      </c>
      <c r="AB284" s="32" t="s">
        <v>118</v>
      </c>
      <c r="AC284" s="32" t="s">
        <v>61</v>
      </c>
      <c r="AD284" s="59" t="s">
        <v>140</v>
      </c>
      <c r="AE284" s="44" t="s">
        <v>91</v>
      </c>
      <c r="AF284" s="44" t="s">
        <v>599</v>
      </c>
      <c r="AG284" s="32" t="s">
        <v>600</v>
      </c>
      <c r="AH284" s="32"/>
      <c r="AI284" s="32" t="s">
        <v>62</v>
      </c>
      <c r="AJ284" s="46" t="str">
        <f t="shared" si="33"/>
        <v>(FUT Simulator)</v>
      </c>
      <c r="AK284" s="46"/>
      <c r="AL284" s="46"/>
      <c r="AM284" s="46">
        <v>3</v>
      </c>
      <c r="AN284" s="46"/>
      <c r="AO284" s="46"/>
      <c r="AP284" s="46"/>
      <c r="AQ284" s="47" t="e">
        <f ca="1">IF(AND([1]!Email_TaskV2[[#This Row],[Status]]="ON PROGRESS"),TODAY()-[1]!Email_TaskV2[[#This Row],[Tanggal nodin RFS/RFI]],0)</f>
        <v>#REF!</v>
      </c>
      <c r="AR284" s="47" t="e">
        <f ca="1">IF(AND([1]!Email_TaskV2[[#This Row],[Status]]="ON PROGRESS"),IF(TODAY()-[1]!Email_TaskV2[[#This Row],[Start FUT]]&gt;100,"Testing not started yet",TODAY()-[1]!Email_TaskV2[[#This Row],[Start FUT]]),0)</f>
        <v>#REF!</v>
      </c>
      <c r="AS284" s="47" t="e">
        <f>IF([1]!Email_TaskV2[[#This Row],[Aging_Start_Testing]]="Testing not started yet","Testing not started yet",[1]!Email_TaskV2[[#This Row],[Aging]]-[1]!Email_TaskV2[[#This Row],[Aging_Start_Testing]])</f>
        <v>#REF!</v>
      </c>
      <c r="AT284" s="47" t="e">
        <f ca="1">IF(AND([1]!Email_TaskV2[[#This Row],[Status]]="ON PROGRESS",[1]!Email_TaskV2[[#This Row],[Type]]="RFI"),TODAY()-[1]!Email_TaskV2[[#This Row],[Tanggal nodin RFS/RFI]],0)</f>
        <v>#REF!</v>
      </c>
      <c r="AU284" s="47" t="e">
        <f>IF([1]!Email_TaskV2[[#This Row],[Aging]]&gt;7,"Warning","")</f>
        <v>#REF!</v>
      </c>
      <c r="AV284" s="48"/>
      <c r="AW284" s="48"/>
      <c r="AX284" s="48"/>
      <c r="AY284" s="48" t="e">
        <f>IF(AND([1]!Email_TaskV2[[#This Row],[Status]]="ON PROGRESS",[1]!Email_TaskV2[[#This Row],[Type]]="RFS"),"YES","")</f>
        <v>#REF!</v>
      </c>
      <c r="AZ284" s="16" t="e">
        <f>IF(AND([1]!Email_TaskV2[[#This Row],[Status]]="ON PROGRESS",[1]!Email_TaskV2[[#This Row],[Type]]="RFI"),"YES","")</f>
        <v>#REF!</v>
      </c>
      <c r="BA284" s="48" t="e">
        <f>IF([1]!Email_TaskV2[[#This Row],[Nomor Nodin RFS/RFI]]="","",DAY([1]!Email_TaskV2[[#This Row],[Tanggal nodin RFS/RFI]]))</f>
        <v>#REF!</v>
      </c>
      <c r="BB284" s="54" t="e">
        <f>IF([1]!Email_TaskV2[[#This Row],[Nomor Nodin RFS/RFI]]="","",TEXT([1]!Email_TaskV2[[#This Row],[Tanggal nodin RFS/RFI]],"MMM"))</f>
        <v>#REF!</v>
      </c>
      <c r="BC284" s="49" t="e">
        <f>IF([1]!Email_TaskV2[[#This Row],[Nodin BO]]="","No","Yes")</f>
        <v>#REF!</v>
      </c>
      <c r="BD284" s="50" t="e">
        <f>YEAR([1]!Email_TaskV2[[#This Row],[Tanggal nodin RFS/RFI]])</f>
        <v>#REF!</v>
      </c>
      <c r="BE284" s="56" t="e">
        <f>IF([1]!Email_TaskV2[[#This Row],[Month]]="",13,MONTH([1]!Email_TaskV2[[#This Row],[Tanggal nodin RFS/RFI]]))</f>
        <v>#REF!</v>
      </c>
    </row>
    <row r="285" spans="1:57" ht="15" customHeight="1" x14ac:dyDescent="0.3">
      <c r="A285" s="51">
        <v>284</v>
      </c>
      <c r="B285" s="32" t="s">
        <v>1811</v>
      </c>
      <c r="C285" s="34">
        <v>44994</v>
      </c>
      <c r="D285" s="86" t="s">
        <v>1812</v>
      </c>
      <c r="E285" s="32" t="s">
        <v>55</v>
      </c>
      <c r="F285" s="96" t="s">
        <v>122</v>
      </c>
      <c r="G285" s="35">
        <v>44995</v>
      </c>
      <c r="H285" s="35">
        <v>45005</v>
      </c>
      <c r="I285" s="32" t="s">
        <v>1939</v>
      </c>
      <c r="J285" s="35">
        <v>45006</v>
      </c>
      <c r="K285" s="37" t="s">
        <v>1940</v>
      </c>
      <c r="L285" s="39">
        <f t="shared" si="38"/>
        <v>11</v>
      </c>
      <c r="M285" s="39">
        <f t="shared" si="39"/>
        <v>11</v>
      </c>
      <c r="N285" s="40" t="s">
        <v>68</v>
      </c>
      <c r="O285" s="40" t="s">
        <v>69</v>
      </c>
      <c r="P285" s="40" t="e">
        <f>VLOOKUP([1]!Email_TaskV2[[#This Row],[PIC Dev]],[1]Organization!C:D,2,FALSE)</f>
        <v>#REF!</v>
      </c>
      <c r="Q285" s="52" t="s">
        <v>1941</v>
      </c>
      <c r="R285" s="32">
        <v>276</v>
      </c>
      <c r="S285" s="32" t="s">
        <v>75</v>
      </c>
      <c r="T285" s="32" t="s">
        <v>1813</v>
      </c>
      <c r="U285" s="37" t="s">
        <v>1814</v>
      </c>
      <c r="V285" s="41">
        <v>44992</v>
      </c>
      <c r="W285" s="32" t="s">
        <v>139</v>
      </c>
      <c r="X285" s="32" t="s">
        <v>162</v>
      </c>
      <c r="Y285" s="32" t="s">
        <v>158</v>
      </c>
      <c r="Z285" s="32" t="s">
        <v>58</v>
      </c>
      <c r="AA285" s="32" t="s">
        <v>59</v>
      </c>
      <c r="AB285" s="32" t="s">
        <v>105</v>
      </c>
      <c r="AC285" s="32" t="s">
        <v>71</v>
      </c>
      <c r="AD285" s="59" t="s">
        <v>132</v>
      </c>
      <c r="AE285" s="44"/>
      <c r="AF285" s="44"/>
      <c r="AG285" s="32"/>
      <c r="AH285" s="32"/>
      <c r="AI285" s="32" t="s">
        <v>64</v>
      </c>
      <c r="AJ285" s="46" t="str">
        <f t="shared" si="33"/>
        <v/>
      </c>
      <c r="AK285" s="46"/>
      <c r="AL285" s="46"/>
      <c r="AM285" s="46"/>
      <c r="AN285" s="46"/>
      <c r="AO285" s="46"/>
      <c r="AP285" s="46"/>
      <c r="AQ285" s="47" t="e">
        <f ca="1">IF(AND([1]!Email_TaskV2[[#This Row],[Status]]="ON PROGRESS"),TODAY()-[1]!Email_TaskV2[[#This Row],[Tanggal nodin RFS/RFI]],0)</f>
        <v>#REF!</v>
      </c>
      <c r="AR285" s="47" t="e">
        <f ca="1">IF(AND([1]!Email_TaskV2[[#This Row],[Status]]="ON PROGRESS"),IF(TODAY()-[1]!Email_TaskV2[[#This Row],[Start FUT]]&gt;100,"Testing not started yet",TODAY()-[1]!Email_TaskV2[[#This Row],[Start FUT]]),0)</f>
        <v>#REF!</v>
      </c>
      <c r="AS285" s="47" t="e">
        <f>IF([1]!Email_TaskV2[[#This Row],[Aging_Start_Testing]]="Testing not started yet","Testing not started yet",[1]!Email_TaskV2[[#This Row],[Aging]]-[1]!Email_TaskV2[[#This Row],[Aging_Start_Testing]])</f>
        <v>#REF!</v>
      </c>
      <c r="AT285" s="47" t="e">
        <f ca="1">IF(AND([1]!Email_TaskV2[[#This Row],[Status]]="ON PROGRESS",[1]!Email_TaskV2[[#This Row],[Type]]="RFI"),TODAY()-[1]!Email_TaskV2[[#This Row],[Tanggal nodin RFS/RFI]],0)</f>
        <v>#REF!</v>
      </c>
      <c r="AU285" s="47" t="e">
        <f>IF([1]!Email_TaskV2[[#This Row],[Aging]]&gt;7,"Warning","")</f>
        <v>#REF!</v>
      </c>
      <c r="AV285" s="48"/>
      <c r="AW285" s="48"/>
      <c r="AX285" s="48"/>
      <c r="AY285" s="48" t="e">
        <f>IF(AND([1]!Email_TaskV2[[#This Row],[Status]]="ON PROGRESS",[1]!Email_TaskV2[[#This Row],[Type]]="RFS"),"YES","")</f>
        <v>#REF!</v>
      </c>
      <c r="AZ285" s="127" t="e">
        <f>IF(AND([1]!Email_TaskV2[[#This Row],[Status]]="ON PROGRESS",[1]!Email_TaskV2[[#This Row],[Type]]="RFI"),"YES","")</f>
        <v>#REF!</v>
      </c>
      <c r="BA285" s="48" t="e">
        <f>IF([1]!Email_TaskV2[[#This Row],[Nomor Nodin RFS/RFI]]="","",DAY([1]!Email_TaskV2[[#This Row],[Tanggal nodin RFS/RFI]]))</f>
        <v>#REF!</v>
      </c>
      <c r="BB285" s="54" t="e">
        <f>IF([1]!Email_TaskV2[[#This Row],[Nomor Nodin RFS/RFI]]="","",TEXT([1]!Email_TaskV2[[#This Row],[Tanggal nodin RFS/RFI]],"MMM"))</f>
        <v>#REF!</v>
      </c>
      <c r="BC285" s="49" t="e">
        <f>IF([1]!Email_TaskV2[[#This Row],[Nodin BO]]="","No","Yes")</f>
        <v>#REF!</v>
      </c>
      <c r="BD285" s="50" t="e">
        <f>YEAR([1]!Email_TaskV2[[#This Row],[Tanggal nodin RFS/RFI]])</f>
        <v>#REF!</v>
      </c>
      <c r="BE285" s="56" t="e">
        <f>IF([1]!Email_TaskV2[[#This Row],[Month]]="",13,MONTH([1]!Email_TaskV2[[#This Row],[Tanggal nodin RFS/RFI]]))</f>
        <v>#REF!</v>
      </c>
    </row>
    <row r="286" spans="1:57" ht="15" customHeight="1" x14ac:dyDescent="0.3">
      <c r="A286" s="51">
        <v>285</v>
      </c>
      <c r="B286" s="32" t="s">
        <v>1815</v>
      </c>
      <c r="C286" s="34">
        <v>44995</v>
      </c>
      <c r="D286" s="86" t="s">
        <v>1816</v>
      </c>
      <c r="E286" s="32" t="s">
        <v>55</v>
      </c>
      <c r="F286" s="32" t="s">
        <v>66</v>
      </c>
      <c r="G286" s="35">
        <v>45000</v>
      </c>
      <c r="H286" s="35">
        <v>45009</v>
      </c>
      <c r="I286" s="32" t="s">
        <v>2105</v>
      </c>
      <c r="J286" s="35">
        <v>45009</v>
      </c>
      <c r="K286" s="37" t="s">
        <v>2363</v>
      </c>
      <c r="L286" s="39">
        <f t="shared" si="38"/>
        <v>14</v>
      </c>
      <c r="M286" s="39">
        <f t="shared" si="39"/>
        <v>9</v>
      </c>
      <c r="N286" s="40" t="s">
        <v>81</v>
      </c>
      <c r="O286" s="40" t="s">
        <v>82</v>
      </c>
      <c r="P286" s="40" t="e">
        <f>VLOOKUP([1]!Email_TaskV2[[#This Row],[PIC Dev]],[1]Organization!C:D,2,FALSE)</f>
        <v>#REF!</v>
      </c>
      <c r="Q286" s="52" t="s">
        <v>2364</v>
      </c>
      <c r="R286" s="32">
        <v>62</v>
      </c>
      <c r="S286" s="32" t="s">
        <v>57</v>
      </c>
      <c r="T286" s="32" t="s">
        <v>1817</v>
      </c>
      <c r="U286" s="37" t="s">
        <v>1818</v>
      </c>
      <c r="V286" s="41">
        <v>44985</v>
      </c>
      <c r="W286" s="32" t="s">
        <v>83</v>
      </c>
      <c r="X286" s="32" t="s">
        <v>174</v>
      </c>
      <c r="Y286" s="32" t="s">
        <v>175</v>
      </c>
      <c r="Z286" s="32" t="s">
        <v>58</v>
      </c>
      <c r="AA286" s="32" t="s">
        <v>59</v>
      </c>
      <c r="AB286" s="32" t="s">
        <v>83</v>
      </c>
      <c r="AC286" s="32" t="s">
        <v>71</v>
      </c>
      <c r="AD286" s="59" t="s">
        <v>141</v>
      </c>
      <c r="AE286" s="44"/>
      <c r="AF286" s="44"/>
      <c r="AG286" s="32"/>
      <c r="AH286" s="32"/>
      <c r="AI286" s="32" t="s">
        <v>64</v>
      </c>
      <c r="AJ286" s="46" t="str">
        <f t="shared" si="33"/>
        <v/>
      </c>
      <c r="AK286" s="46"/>
      <c r="AL286" s="46"/>
      <c r="AM286" s="46"/>
      <c r="AN286" s="46"/>
      <c r="AO286" s="46"/>
      <c r="AP286" s="46"/>
      <c r="AQ286" s="47" t="e">
        <f ca="1">IF(AND([1]!Email_TaskV2[[#This Row],[Status]]="ON PROGRESS"),TODAY()-[1]!Email_TaskV2[[#This Row],[Tanggal nodin RFS/RFI]],0)</f>
        <v>#REF!</v>
      </c>
      <c r="AR286" s="47" t="e">
        <f ca="1">IF(AND([1]!Email_TaskV2[[#This Row],[Status]]="ON PROGRESS"),IF(TODAY()-[1]!Email_TaskV2[[#This Row],[Start FUT]]&gt;100,"Testing not started yet",TODAY()-[1]!Email_TaskV2[[#This Row],[Start FUT]]),0)</f>
        <v>#REF!</v>
      </c>
      <c r="AS286" s="47" t="e">
        <f>IF([1]!Email_TaskV2[[#This Row],[Aging_Start_Testing]]="Testing not started yet","Testing not started yet",[1]!Email_TaskV2[[#This Row],[Aging]]-[1]!Email_TaskV2[[#This Row],[Aging_Start_Testing]])</f>
        <v>#REF!</v>
      </c>
      <c r="AT286" s="47" t="e">
        <f ca="1">IF(AND([1]!Email_TaskV2[[#This Row],[Status]]="ON PROGRESS",[1]!Email_TaskV2[[#This Row],[Type]]="RFI"),TODAY()-[1]!Email_TaskV2[[#This Row],[Tanggal nodin RFS/RFI]],0)</f>
        <v>#REF!</v>
      </c>
      <c r="AU286" s="47" t="e">
        <f>IF([1]!Email_TaskV2[[#This Row],[Aging]]&gt;7,"Warning","")</f>
        <v>#REF!</v>
      </c>
      <c r="AV286" s="48"/>
      <c r="AW286" s="48"/>
      <c r="AX286" s="48"/>
      <c r="AY286" s="48" t="e">
        <f>IF(AND([1]!Email_TaskV2[[#This Row],[Status]]="ON PROGRESS",[1]!Email_TaskV2[[#This Row],[Type]]="RFS"),"YES","")</f>
        <v>#REF!</v>
      </c>
      <c r="AZ286" s="127" t="e">
        <f>IF(AND([1]!Email_TaskV2[[#This Row],[Status]]="ON PROGRESS",[1]!Email_TaskV2[[#This Row],[Type]]="RFI"),"YES","")</f>
        <v>#REF!</v>
      </c>
      <c r="BA286" s="48" t="e">
        <f>IF([1]!Email_TaskV2[[#This Row],[Nomor Nodin RFS/RFI]]="","",DAY([1]!Email_TaskV2[[#This Row],[Tanggal nodin RFS/RFI]]))</f>
        <v>#REF!</v>
      </c>
      <c r="BB286" s="54" t="e">
        <f>IF([1]!Email_TaskV2[[#This Row],[Nomor Nodin RFS/RFI]]="","",TEXT([1]!Email_TaskV2[[#This Row],[Tanggal nodin RFS/RFI]],"MMM"))</f>
        <v>#REF!</v>
      </c>
      <c r="BC286" s="49" t="e">
        <f>IF([1]!Email_TaskV2[[#This Row],[Nodin BO]]="","No","Yes")</f>
        <v>#REF!</v>
      </c>
      <c r="BD286" s="50" t="e">
        <f>YEAR([1]!Email_TaskV2[[#This Row],[Tanggal nodin RFS/RFI]])</f>
        <v>#REF!</v>
      </c>
      <c r="BE286" s="56" t="e">
        <f>IF([1]!Email_TaskV2[[#This Row],[Month]]="",13,MONTH([1]!Email_TaskV2[[#This Row],[Tanggal nodin RFS/RFI]]))</f>
        <v>#REF!</v>
      </c>
    </row>
    <row r="287" spans="1:57" ht="15" customHeight="1" x14ac:dyDescent="0.3">
      <c r="A287" s="51">
        <v>286</v>
      </c>
      <c r="B287" s="32" t="s">
        <v>1819</v>
      </c>
      <c r="C287" s="34">
        <v>44995</v>
      </c>
      <c r="D287" s="89" t="s">
        <v>1820</v>
      </c>
      <c r="E287" s="66" t="s">
        <v>55</v>
      </c>
      <c r="F287" s="32" t="s">
        <v>90</v>
      </c>
      <c r="G287" s="35">
        <v>45030</v>
      </c>
      <c r="H287" s="35">
        <v>45031</v>
      </c>
      <c r="I287" s="32" t="s">
        <v>1942</v>
      </c>
      <c r="J287" s="35">
        <v>45000</v>
      </c>
      <c r="K287" s="32" t="s">
        <v>1943</v>
      </c>
      <c r="L287" s="39">
        <f t="shared" si="38"/>
        <v>36</v>
      </c>
      <c r="M287" s="39">
        <f t="shared" si="39"/>
        <v>-30</v>
      </c>
      <c r="N287" s="40" t="s">
        <v>111</v>
      </c>
      <c r="O287" s="40" t="s">
        <v>112</v>
      </c>
      <c r="P287" s="40" t="e">
        <f>VLOOKUP([1]!Email_TaskV2[[#This Row],[PIC Dev]],[1]Organization!C:D,2,FALSE)</f>
        <v>#REF!</v>
      </c>
      <c r="Q287" s="52" t="s">
        <v>1944</v>
      </c>
      <c r="R287" s="32">
        <v>88</v>
      </c>
      <c r="S287" s="32" t="s">
        <v>57</v>
      </c>
      <c r="T287" s="32" t="s">
        <v>1821</v>
      </c>
      <c r="U287" s="32" t="s">
        <v>1822</v>
      </c>
      <c r="V287" s="41">
        <v>44987</v>
      </c>
      <c r="W287" s="32" t="s">
        <v>113</v>
      </c>
      <c r="X287" s="32" t="s">
        <v>160</v>
      </c>
      <c r="Y287" s="32" t="s">
        <v>161</v>
      </c>
      <c r="Z287" s="32" t="s">
        <v>58</v>
      </c>
      <c r="AA287" s="32" t="s">
        <v>59</v>
      </c>
      <c r="AB287" s="32" t="s">
        <v>113</v>
      </c>
      <c r="AC287" s="32" t="s">
        <v>71</v>
      </c>
      <c r="AD287" s="59" t="s">
        <v>95</v>
      </c>
      <c r="AE287" s="44"/>
      <c r="AF287" s="44"/>
      <c r="AG287" s="32"/>
      <c r="AH287" s="32"/>
      <c r="AI287" s="32" t="s">
        <v>62</v>
      </c>
      <c r="AJ287" s="46" t="str">
        <f t="shared" si="33"/>
        <v>(FUT Simulator)</v>
      </c>
      <c r="AK287" s="46"/>
      <c r="AL287" s="46"/>
      <c r="AM287" s="46">
        <v>3</v>
      </c>
      <c r="AN287" s="46"/>
      <c r="AO287" s="46"/>
      <c r="AP287" s="46"/>
      <c r="AQ287" s="47" t="e">
        <f ca="1">IF(AND([1]!Email_TaskV2[[#This Row],[Status]]="ON PROGRESS"),TODAY()-[1]!Email_TaskV2[[#This Row],[Tanggal nodin RFS/RFI]],0)</f>
        <v>#REF!</v>
      </c>
      <c r="AR287" s="47" t="e">
        <f ca="1">IF(AND([1]!Email_TaskV2[[#This Row],[Status]]="ON PROGRESS"),IF(TODAY()-[1]!Email_TaskV2[[#This Row],[Start FUT]]&gt;100,"Testing not started yet",TODAY()-[1]!Email_TaskV2[[#This Row],[Start FUT]]),0)</f>
        <v>#REF!</v>
      </c>
      <c r="AS287" s="47" t="e">
        <f>IF([1]!Email_TaskV2[[#This Row],[Aging_Start_Testing]]="Testing not started yet","Testing not started yet",[1]!Email_TaskV2[[#This Row],[Aging]]-[1]!Email_TaskV2[[#This Row],[Aging_Start_Testing]])</f>
        <v>#REF!</v>
      </c>
      <c r="AT287" s="47" t="e">
        <f ca="1">IF(AND([1]!Email_TaskV2[[#This Row],[Status]]="ON PROGRESS",[1]!Email_TaskV2[[#This Row],[Type]]="RFI"),TODAY()-[1]!Email_TaskV2[[#This Row],[Tanggal nodin RFS/RFI]],0)</f>
        <v>#REF!</v>
      </c>
      <c r="AU287" s="47" t="e">
        <f>IF([1]!Email_TaskV2[[#This Row],[Aging]]&gt;7,"Warning","")</f>
        <v>#REF!</v>
      </c>
      <c r="AV287" s="48"/>
      <c r="AW287" s="48"/>
      <c r="AX287" s="48"/>
      <c r="AY287" s="48" t="e">
        <f>IF(AND([1]!Email_TaskV2[[#This Row],[Status]]="ON PROGRESS",[1]!Email_TaskV2[[#This Row],[Type]]="RFS"),"YES","")</f>
        <v>#REF!</v>
      </c>
      <c r="AZ287" s="127" t="e">
        <f>IF(AND([1]!Email_TaskV2[[#This Row],[Status]]="ON PROGRESS",[1]!Email_TaskV2[[#This Row],[Type]]="RFI"),"YES","")</f>
        <v>#REF!</v>
      </c>
      <c r="BA287" s="48" t="e">
        <f>IF([1]!Email_TaskV2[[#This Row],[Nomor Nodin RFS/RFI]]="","",DAY([1]!Email_TaskV2[[#This Row],[Tanggal nodin RFS/RFI]]))</f>
        <v>#REF!</v>
      </c>
      <c r="BB287" s="54" t="e">
        <f>IF([1]!Email_TaskV2[[#This Row],[Nomor Nodin RFS/RFI]]="","",TEXT([1]!Email_TaskV2[[#This Row],[Tanggal nodin RFS/RFI]],"MMM"))</f>
        <v>#REF!</v>
      </c>
      <c r="BC287" s="49" t="e">
        <f>IF([1]!Email_TaskV2[[#This Row],[Nodin BO]]="","No","Yes")</f>
        <v>#REF!</v>
      </c>
      <c r="BD287" s="50" t="e">
        <f>YEAR([1]!Email_TaskV2[[#This Row],[Tanggal nodin RFS/RFI]])</f>
        <v>#REF!</v>
      </c>
      <c r="BE287" s="56" t="e">
        <f>IF([1]!Email_TaskV2[[#This Row],[Month]]="",13,MONTH([1]!Email_TaskV2[[#This Row],[Tanggal nodin RFS/RFI]]))</f>
        <v>#REF!</v>
      </c>
    </row>
    <row r="288" spans="1:57" ht="15" customHeight="1" x14ac:dyDescent="0.3">
      <c r="A288" s="51">
        <v>287</v>
      </c>
      <c r="B288" s="32" t="s">
        <v>1823</v>
      </c>
      <c r="C288" s="34">
        <v>44995</v>
      </c>
      <c r="D288" s="86" t="s">
        <v>1824</v>
      </c>
      <c r="E288" s="32" t="s">
        <v>55</v>
      </c>
      <c r="F288" s="63" t="s">
        <v>78</v>
      </c>
      <c r="G288" s="35">
        <v>45000</v>
      </c>
      <c r="H288" s="35">
        <v>45002</v>
      </c>
      <c r="I288" s="32" t="s">
        <v>1945</v>
      </c>
      <c r="J288" s="35">
        <v>45005</v>
      </c>
      <c r="K288" s="37" t="s">
        <v>1946</v>
      </c>
      <c r="L288" s="39">
        <f t="shared" si="38"/>
        <v>7</v>
      </c>
      <c r="M288" s="39">
        <f t="shared" si="39"/>
        <v>5</v>
      </c>
      <c r="N288" s="40" t="s">
        <v>498</v>
      </c>
      <c r="O288" s="40" t="s">
        <v>135</v>
      </c>
      <c r="P288" s="40" t="e">
        <f>VLOOKUP([1]!Email_TaskV2[[#This Row],[PIC Dev]],[1]Organization!C:D,2,FALSE)</f>
        <v>#REF!</v>
      </c>
      <c r="Q288" s="40"/>
      <c r="R288" s="32">
        <v>322</v>
      </c>
      <c r="S288" s="32" t="s">
        <v>75</v>
      </c>
      <c r="T288" s="32" t="s">
        <v>1539</v>
      </c>
      <c r="U288" s="37" t="s">
        <v>1825</v>
      </c>
      <c r="V288" s="41">
        <v>44978</v>
      </c>
      <c r="W288" s="32" t="s">
        <v>169</v>
      </c>
      <c r="X288" s="32" t="s">
        <v>186</v>
      </c>
      <c r="Y288" s="32" t="s">
        <v>187</v>
      </c>
      <c r="Z288" s="32" t="s">
        <v>58</v>
      </c>
      <c r="AA288" s="32" t="s">
        <v>59</v>
      </c>
      <c r="AB288" s="32" t="s">
        <v>119</v>
      </c>
      <c r="AC288" s="32" t="s">
        <v>71</v>
      </c>
      <c r="AD288" s="59" t="s">
        <v>128</v>
      </c>
      <c r="AE288" s="44"/>
      <c r="AF288" s="44"/>
      <c r="AG288" s="32"/>
      <c r="AH288" s="32"/>
      <c r="AI288" s="32" t="s">
        <v>110</v>
      </c>
      <c r="AJ288" s="46" t="str">
        <f t="shared" si="33"/>
        <v>(Prima Automation)</v>
      </c>
      <c r="AK288" s="46"/>
      <c r="AL288" s="46">
        <v>2</v>
      </c>
      <c r="AM288" s="46"/>
      <c r="AN288" s="46"/>
      <c r="AO288" s="46"/>
      <c r="AP288" s="46"/>
      <c r="AQ288" s="47" t="e">
        <f ca="1">IF(AND([1]!Email_TaskV2[[#This Row],[Status]]="ON PROGRESS"),TODAY()-[1]!Email_TaskV2[[#This Row],[Tanggal nodin RFS/RFI]],0)</f>
        <v>#REF!</v>
      </c>
      <c r="AR288" s="47" t="e">
        <f ca="1">IF(AND([1]!Email_TaskV2[[#This Row],[Status]]="ON PROGRESS"),IF(TODAY()-[1]!Email_TaskV2[[#This Row],[Start FUT]]&gt;100,"Testing not started yet",TODAY()-[1]!Email_TaskV2[[#This Row],[Start FUT]]),0)</f>
        <v>#REF!</v>
      </c>
      <c r="AS288" s="47" t="e">
        <f>IF([1]!Email_TaskV2[[#This Row],[Aging_Start_Testing]]="Testing not started yet","Testing not started yet",[1]!Email_TaskV2[[#This Row],[Aging]]-[1]!Email_TaskV2[[#This Row],[Aging_Start_Testing]])</f>
        <v>#REF!</v>
      </c>
      <c r="AT288" s="47" t="e">
        <f ca="1">IF(AND([1]!Email_TaskV2[[#This Row],[Status]]="ON PROGRESS",[1]!Email_TaskV2[[#This Row],[Type]]="RFI"),TODAY()-[1]!Email_TaskV2[[#This Row],[Tanggal nodin RFS/RFI]],0)</f>
        <v>#REF!</v>
      </c>
      <c r="AU288" s="47" t="e">
        <f>IF([1]!Email_TaskV2[[#This Row],[Aging]]&gt;7,"Warning","")</f>
        <v>#REF!</v>
      </c>
      <c r="AV288" s="48"/>
      <c r="AW288" s="48"/>
      <c r="AX288" s="48"/>
      <c r="AY288" s="48" t="e">
        <f>IF(AND([1]!Email_TaskV2[[#This Row],[Status]]="ON PROGRESS",[1]!Email_TaskV2[[#This Row],[Type]]="RFS"),"YES","")</f>
        <v>#REF!</v>
      </c>
      <c r="AZ288" s="127" t="e">
        <f>IF(AND([1]!Email_TaskV2[[#This Row],[Status]]="ON PROGRESS",[1]!Email_TaskV2[[#This Row],[Type]]="RFI"),"YES","")</f>
        <v>#REF!</v>
      </c>
      <c r="BA288" s="48" t="e">
        <f>IF([1]!Email_TaskV2[[#This Row],[Nomor Nodin RFS/RFI]]="","",DAY([1]!Email_TaskV2[[#This Row],[Tanggal nodin RFS/RFI]]))</f>
        <v>#REF!</v>
      </c>
      <c r="BB288" s="54" t="e">
        <f>IF([1]!Email_TaskV2[[#This Row],[Nomor Nodin RFS/RFI]]="","",TEXT([1]!Email_TaskV2[[#This Row],[Tanggal nodin RFS/RFI]],"MMM"))</f>
        <v>#REF!</v>
      </c>
      <c r="BC288" s="49" t="e">
        <f>IF([1]!Email_TaskV2[[#This Row],[Nodin BO]]="","No","Yes")</f>
        <v>#REF!</v>
      </c>
      <c r="BD288" s="50" t="e">
        <f>YEAR([1]!Email_TaskV2[[#This Row],[Tanggal nodin RFS/RFI]])</f>
        <v>#REF!</v>
      </c>
      <c r="BE288" s="56" t="e">
        <f>IF([1]!Email_TaskV2[[#This Row],[Month]]="",13,MONTH([1]!Email_TaskV2[[#This Row],[Tanggal nodin RFS/RFI]]))</f>
        <v>#REF!</v>
      </c>
    </row>
    <row r="289" spans="1:57" ht="15" customHeight="1" x14ac:dyDescent="0.3">
      <c r="A289" s="51">
        <v>288</v>
      </c>
      <c r="B289" s="32" t="s">
        <v>1826</v>
      </c>
      <c r="C289" s="34">
        <v>44995</v>
      </c>
      <c r="D289" s="86" t="s">
        <v>1827</v>
      </c>
      <c r="E289" s="32" t="s">
        <v>55</v>
      </c>
      <c r="F289" s="32" t="s">
        <v>90</v>
      </c>
      <c r="G289" s="35">
        <v>44999</v>
      </c>
      <c r="H289" s="35">
        <v>45016</v>
      </c>
      <c r="I289" s="32" t="s">
        <v>2106</v>
      </c>
      <c r="J289" s="35">
        <v>45019</v>
      </c>
      <c r="K289" s="37" t="s">
        <v>2365</v>
      </c>
      <c r="L289" s="39">
        <f t="shared" si="38"/>
        <v>21</v>
      </c>
      <c r="M289" s="39">
        <f t="shared" si="39"/>
        <v>20</v>
      </c>
      <c r="N289" s="40" t="s">
        <v>1407</v>
      </c>
      <c r="O289" s="40" t="s">
        <v>137</v>
      </c>
      <c r="P289" s="40" t="e">
        <f>VLOOKUP([1]!Email_TaskV2[[#This Row],[PIC Dev]],[1]Organization!C:D,2,FALSE)</f>
        <v>#REF!</v>
      </c>
      <c r="Q289" s="52" t="s">
        <v>2366</v>
      </c>
      <c r="R289" s="32">
        <v>81</v>
      </c>
      <c r="S289" s="32" t="s">
        <v>57</v>
      </c>
      <c r="T289" s="32" t="s">
        <v>1050</v>
      </c>
      <c r="U289" s="32" t="s">
        <v>1051</v>
      </c>
      <c r="V289" s="41">
        <v>44958</v>
      </c>
      <c r="W289" s="32" t="s">
        <v>166</v>
      </c>
      <c r="X289" s="32" t="s">
        <v>182</v>
      </c>
      <c r="Y289" s="32" t="s">
        <v>183</v>
      </c>
      <c r="Z289" s="32" t="s">
        <v>58</v>
      </c>
      <c r="AA289" s="32" t="s">
        <v>59</v>
      </c>
      <c r="AB289" s="32" t="s">
        <v>60</v>
      </c>
      <c r="AC289" s="32" t="s">
        <v>71</v>
      </c>
      <c r="AD289" s="59" t="s">
        <v>85</v>
      </c>
      <c r="AE289" s="44" t="s">
        <v>72</v>
      </c>
      <c r="AF289" s="44"/>
      <c r="AG289" s="32"/>
      <c r="AH289" s="32"/>
      <c r="AI289" s="32" t="s">
        <v>62</v>
      </c>
      <c r="AJ289" s="46" t="str">
        <f t="shared" si="33"/>
        <v>(FUT Simulator)</v>
      </c>
      <c r="AK289" s="46"/>
      <c r="AL289" s="46"/>
      <c r="AM289" s="46">
        <v>3</v>
      </c>
      <c r="AN289" s="46"/>
      <c r="AO289" s="46"/>
      <c r="AP289" s="46"/>
      <c r="AQ289" s="47" t="e">
        <f ca="1">IF(AND([1]!Email_TaskV2[[#This Row],[Status]]="ON PROGRESS"),TODAY()-[1]!Email_TaskV2[[#This Row],[Tanggal nodin RFS/RFI]],0)</f>
        <v>#REF!</v>
      </c>
      <c r="AR289" s="47" t="e">
        <f ca="1">IF(AND([1]!Email_TaskV2[[#This Row],[Status]]="ON PROGRESS"),IF(TODAY()-[1]!Email_TaskV2[[#This Row],[Start FUT]]&gt;100,"Testing not started yet",TODAY()-[1]!Email_TaskV2[[#This Row],[Start FUT]]),0)</f>
        <v>#REF!</v>
      </c>
      <c r="AS289" s="47" t="e">
        <f>IF([1]!Email_TaskV2[[#This Row],[Aging_Start_Testing]]="Testing not started yet","Testing not started yet",[1]!Email_TaskV2[[#This Row],[Aging]]-[1]!Email_TaskV2[[#This Row],[Aging_Start_Testing]])</f>
        <v>#REF!</v>
      </c>
      <c r="AT289" s="47" t="e">
        <f ca="1">IF(AND([1]!Email_TaskV2[[#This Row],[Status]]="ON PROGRESS",[1]!Email_TaskV2[[#This Row],[Type]]="RFI"),TODAY()-[1]!Email_TaskV2[[#This Row],[Tanggal nodin RFS/RFI]],0)</f>
        <v>#REF!</v>
      </c>
      <c r="AU289" s="47" t="e">
        <f>IF([1]!Email_TaskV2[[#This Row],[Aging]]&gt;7,"Warning","")</f>
        <v>#REF!</v>
      </c>
      <c r="AV289" s="48"/>
      <c r="AW289" s="48"/>
      <c r="AX289" s="48"/>
      <c r="AY289" s="48" t="e">
        <f>IF(AND([1]!Email_TaskV2[[#This Row],[Status]]="ON PROGRESS",[1]!Email_TaskV2[[#This Row],[Type]]="RFS"),"YES","")</f>
        <v>#REF!</v>
      </c>
      <c r="AZ289" s="127" t="e">
        <f>IF(AND([1]!Email_TaskV2[[#This Row],[Status]]="ON PROGRESS",[1]!Email_TaskV2[[#This Row],[Type]]="RFI"),"YES","")</f>
        <v>#REF!</v>
      </c>
      <c r="BA289" s="48" t="e">
        <f>IF([1]!Email_TaskV2[[#This Row],[Nomor Nodin RFS/RFI]]="","",DAY([1]!Email_TaskV2[[#This Row],[Tanggal nodin RFS/RFI]]))</f>
        <v>#REF!</v>
      </c>
      <c r="BB289" s="54" t="e">
        <f>IF([1]!Email_TaskV2[[#This Row],[Nomor Nodin RFS/RFI]]="","",TEXT([1]!Email_TaskV2[[#This Row],[Tanggal nodin RFS/RFI]],"MMM"))</f>
        <v>#REF!</v>
      </c>
      <c r="BC289" s="49" t="e">
        <f>IF([1]!Email_TaskV2[[#This Row],[Nodin BO]]="","No","Yes")</f>
        <v>#REF!</v>
      </c>
      <c r="BD289" s="50" t="e">
        <f>YEAR([1]!Email_TaskV2[[#This Row],[Tanggal nodin RFS/RFI]])</f>
        <v>#REF!</v>
      </c>
      <c r="BE289" s="56" t="e">
        <f>IF([1]!Email_TaskV2[[#This Row],[Month]]="",13,MONTH([1]!Email_TaskV2[[#This Row],[Tanggal nodin RFS/RFI]]))</f>
        <v>#REF!</v>
      </c>
    </row>
    <row r="290" spans="1:57" ht="15" customHeight="1" x14ac:dyDescent="0.3">
      <c r="A290" s="51">
        <v>289</v>
      </c>
      <c r="B290" s="32" t="s">
        <v>1828</v>
      </c>
      <c r="C290" s="34">
        <v>44995</v>
      </c>
      <c r="D290" s="88" t="s">
        <v>1829</v>
      </c>
      <c r="E290" s="61" t="s">
        <v>79</v>
      </c>
      <c r="F290" s="68" t="s">
        <v>80</v>
      </c>
      <c r="G290" s="35">
        <v>45008</v>
      </c>
      <c r="H290" s="35">
        <v>45028</v>
      </c>
      <c r="I290" s="32"/>
      <c r="J290" s="35"/>
      <c r="K290" s="32"/>
      <c r="L290" s="44"/>
      <c r="M290" s="40"/>
      <c r="N290" s="40" t="s">
        <v>107</v>
      </c>
      <c r="O290" s="40" t="s">
        <v>108</v>
      </c>
      <c r="P290" s="40" t="e">
        <f>VLOOKUP([1]!Email_TaskV2[[#This Row],[PIC Dev]],[1]Organization!C:D,2,FALSE)</f>
        <v>#REF!</v>
      </c>
      <c r="Q290" s="52" t="s">
        <v>2500</v>
      </c>
      <c r="R290" s="32"/>
      <c r="S290" s="32" t="s">
        <v>57</v>
      </c>
      <c r="T290" s="32" t="s">
        <v>1454</v>
      </c>
      <c r="U290" s="32" t="s">
        <v>1455</v>
      </c>
      <c r="V290" s="41">
        <v>44979</v>
      </c>
      <c r="W290" s="32" t="s">
        <v>156</v>
      </c>
      <c r="X290" s="32" t="s">
        <v>205</v>
      </c>
      <c r="Y290" s="32" t="s">
        <v>157</v>
      </c>
      <c r="Z290" s="32" t="s">
        <v>58</v>
      </c>
      <c r="AA290" s="32" t="s">
        <v>59</v>
      </c>
      <c r="AB290" s="32" t="s">
        <v>70</v>
      </c>
      <c r="AC290" s="32" t="s">
        <v>71</v>
      </c>
      <c r="AD290" s="44" t="s">
        <v>1909</v>
      </c>
      <c r="AE290" s="44"/>
      <c r="AF290" s="44"/>
      <c r="AG290" s="32"/>
      <c r="AH290" s="32"/>
      <c r="AI290" s="61" t="s">
        <v>64</v>
      </c>
      <c r="AJ290" s="126" t="str">
        <f t="shared" si="33"/>
        <v/>
      </c>
      <c r="AK290" s="46"/>
      <c r="AL290" s="46"/>
      <c r="AM290" s="46"/>
      <c r="AN290" s="46"/>
      <c r="AO290" s="46"/>
      <c r="AP290" s="46"/>
      <c r="AQ290" s="47" t="e">
        <f ca="1">IF(AND([1]!Email_TaskV2[[#This Row],[Status]]="ON PROGRESS"),TODAY()-[1]!Email_TaskV2[[#This Row],[Tanggal nodin RFS/RFI]],0)</f>
        <v>#REF!</v>
      </c>
      <c r="AR290" s="47" t="e">
        <f ca="1">IF(AND([1]!Email_TaskV2[[#This Row],[Status]]="ON PROGRESS"),IF(TODAY()-[1]!Email_TaskV2[[#This Row],[Start FUT]]&gt;100,"Testing not started yet",TODAY()-[1]!Email_TaskV2[[#This Row],[Start FUT]]),0)</f>
        <v>#REF!</v>
      </c>
      <c r="AS290" s="47" t="e">
        <f>IF([1]!Email_TaskV2[[#This Row],[Aging_Start_Testing]]="Testing not started yet","Testing not started yet",[1]!Email_TaskV2[[#This Row],[Aging]]-[1]!Email_TaskV2[[#This Row],[Aging_Start_Testing]])</f>
        <v>#REF!</v>
      </c>
      <c r="AT290" s="47" t="e">
        <f ca="1">IF(AND([1]!Email_TaskV2[[#This Row],[Status]]="ON PROGRESS",[1]!Email_TaskV2[[#This Row],[Type]]="RFI"),TODAY()-[1]!Email_TaskV2[[#This Row],[Tanggal nodin RFS/RFI]],0)</f>
        <v>#REF!</v>
      </c>
      <c r="AU290" s="47" t="e">
        <f>IF([1]!Email_TaskV2[[#This Row],[Aging]]&gt;7,"Warning","")</f>
        <v>#REF!</v>
      </c>
      <c r="AV290" s="48"/>
      <c r="AW290" s="48"/>
      <c r="AX290" s="48"/>
      <c r="AY290" s="48" t="e">
        <f>IF(AND([1]!Email_TaskV2[[#This Row],[Status]]="ON PROGRESS",[1]!Email_TaskV2[[#This Row],[Type]]="RFS"),"YES","")</f>
        <v>#REF!</v>
      </c>
      <c r="AZ290" s="127" t="e">
        <f>IF(AND([1]!Email_TaskV2[[#This Row],[Status]]="ON PROGRESS",[1]!Email_TaskV2[[#This Row],[Type]]="RFI"),"YES","")</f>
        <v>#REF!</v>
      </c>
      <c r="BA290" s="48" t="e">
        <f>IF([1]!Email_TaskV2[[#This Row],[Nomor Nodin RFS/RFI]]="","",DAY([1]!Email_TaskV2[[#This Row],[Tanggal nodin RFS/RFI]]))</f>
        <v>#REF!</v>
      </c>
      <c r="BB290" s="54" t="e">
        <f>IF([1]!Email_TaskV2[[#This Row],[Nomor Nodin RFS/RFI]]="","",TEXT([1]!Email_TaskV2[[#This Row],[Tanggal nodin RFS/RFI]],"MMM"))</f>
        <v>#REF!</v>
      </c>
      <c r="BC290" s="49" t="e">
        <f>IF([1]!Email_TaskV2[[#This Row],[Nodin BO]]="","No","Yes")</f>
        <v>#REF!</v>
      </c>
      <c r="BD290" s="50" t="e">
        <f>YEAR([1]!Email_TaskV2[[#This Row],[Tanggal nodin RFS/RFI]])</f>
        <v>#REF!</v>
      </c>
      <c r="BE290" s="56" t="e">
        <f>IF([1]!Email_TaskV2[[#This Row],[Month]]="",13,MONTH([1]!Email_TaskV2[[#This Row],[Tanggal nodin RFS/RFI]]))</f>
        <v>#REF!</v>
      </c>
    </row>
    <row r="291" spans="1:57" ht="15" customHeight="1" x14ac:dyDescent="0.3">
      <c r="A291" s="51">
        <v>290</v>
      </c>
      <c r="B291" s="32" t="s">
        <v>1830</v>
      </c>
      <c r="C291" s="34">
        <v>44995</v>
      </c>
      <c r="D291" s="86" t="s">
        <v>1831</v>
      </c>
      <c r="E291" s="32" t="s">
        <v>55</v>
      </c>
      <c r="F291" s="32" t="s">
        <v>78</v>
      </c>
      <c r="G291" s="35">
        <v>45000</v>
      </c>
      <c r="H291" s="35">
        <v>45000</v>
      </c>
      <c r="I291" s="32" t="s">
        <v>1947</v>
      </c>
      <c r="J291" s="35">
        <v>45000</v>
      </c>
      <c r="K291" s="37" t="s">
        <v>1948</v>
      </c>
      <c r="L291" s="39">
        <f>H291-C291</f>
        <v>5</v>
      </c>
      <c r="M291" s="39">
        <f>J294-G291</f>
        <v>0</v>
      </c>
      <c r="N291" s="40" t="s">
        <v>87</v>
      </c>
      <c r="O291" s="40" t="s">
        <v>88</v>
      </c>
      <c r="P291" s="40" t="e">
        <f>VLOOKUP([1]!Email_TaskV2[[#This Row],[PIC Dev]],[1]Organization!C:D,2,FALSE)</f>
        <v>#REF!</v>
      </c>
      <c r="Q291" s="40"/>
      <c r="R291" s="32">
        <v>4</v>
      </c>
      <c r="S291" s="32" t="s">
        <v>75</v>
      </c>
      <c r="T291" s="32" t="s">
        <v>125</v>
      </c>
      <c r="U291" s="37" t="s">
        <v>1832</v>
      </c>
      <c r="V291" s="41">
        <v>44599</v>
      </c>
      <c r="W291" s="32" t="s">
        <v>190</v>
      </c>
      <c r="X291" s="37" t="s">
        <v>802</v>
      </c>
      <c r="Y291" s="32" t="s">
        <v>207</v>
      </c>
      <c r="Z291" s="32" t="s">
        <v>58</v>
      </c>
      <c r="AA291" s="32" t="s">
        <v>59</v>
      </c>
      <c r="AB291" s="32" t="s">
        <v>118</v>
      </c>
      <c r="AC291" s="32" t="s">
        <v>61</v>
      </c>
      <c r="AD291" s="59" t="s">
        <v>89</v>
      </c>
      <c r="AE291" s="44"/>
      <c r="AF291" s="44"/>
      <c r="AG291" s="32"/>
      <c r="AH291" s="32"/>
      <c r="AI291" s="32" t="s">
        <v>64</v>
      </c>
      <c r="AJ291" s="46" t="str">
        <f t="shared" si="33"/>
        <v/>
      </c>
      <c r="AK291" s="46"/>
      <c r="AL291" s="46"/>
      <c r="AM291" s="46"/>
      <c r="AN291" s="46"/>
      <c r="AO291" s="46"/>
      <c r="AP291" s="46"/>
      <c r="AQ291" s="47" t="e">
        <f ca="1">IF(AND([1]!Email_TaskV2[[#This Row],[Status]]="ON PROGRESS"),TODAY()-[1]!Email_TaskV2[[#This Row],[Tanggal nodin RFS/RFI]],0)</f>
        <v>#REF!</v>
      </c>
      <c r="AR291" s="47" t="e">
        <f ca="1">IF(AND([1]!Email_TaskV2[[#This Row],[Status]]="ON PROGRESS"),IF(TODAY()-[1]!Email_TaskV2[[#This Row],[Start FUT]]&gt;100,"Testing not started yet",TODAY()-[1]!Email_TaskV2[[#This Row],[Start FUT]]),0)</f>
        <v>#REF!</v>
      </c>
      <c r="AS291" s="47" t="e">
        <f>IF([1]!Email_TaskV2[[#This Row],[Aging_Start_Testing]]="Testing not started yet","Testing not started yet",[1]!Email_TaskV2[[#This Row],[Aging]]-[1]!Email_TaskV2[[#This Row],[Aging_Start_Testing]])</f>
        <v>#REF!</v>
      </c>
      <c r="AT291" s="47" t="e">
        <f ca="1">IF(AND([1]!Email_TaskV2[[#This Row],[Status]]="ON PROGRESS",[1]!Email_TaskV2[[#This Row],[Type]]="RFI"),TODAY()-[1]!Email_TaskV2[[#This Row],[Tanggal nodin RFS/RFI]],0)</f>
        <v>#REF!</v>
      </c>
      <c r="AU291" s="47" t="e">
        <f>IF([1]!Email_TaskV2[[#This Row],[Aging]]&gt;7,"Warning","")</f>
        <v>#REF!</v>
      </c>
      <c r="AV291" s="48"/>
      <c r="AW291" s="48"/>
      <c r="AX291" s="48"/>
      <c r="AY291" s="48" t="e">
        <f>IF(AND([1]!Email_TaskV2[[#This Row],[Status]]="ON PROGRESS",[1]!Email_TaskV2[[#This Row],[Type]]="RFS"),"YES","")</f>
        <v>#REF!</v>
      </c>
      <c r="AZ291" s="127" t="e">
        <f>IF(AND([1]!Email_TaskV2[[#This Row],[Status]]="ON PROGRESS",[1]!Email_TaskV2[[#This Row],[Type]]="RFI"),"YES","")</f>
        <v>#REF!</v>
      </c>
      <c r="BA291" s="48" t="e">
        <f>IF([1]!Email_TaskV2[[#This Row],[Nomor Nodin RFS/RFI]]="","",DAY([1]!Email_TaskV2[[#This Row],[Tanggal nodin RFS/RFI]]))</f>
        <v>#REF!</v>
      </c>
      <c r="BB291" s="54" t="e">
        <f>IF([1]!Email_TaskV2[[#This Row],[Nomor Nodin RFS/RFI]]="","",TEXT([1]!Email_TaskV2[[#This Row],[Tanggal nodin RFS/RFI]],"MMM"))</f>
        <v>#REF!</v>
      </c>
      <c r="BC291" s="49" t="e">
        <f>IF([1]!Email_TaskV2[[#This Row],[Nodin BO]]="","No","Yes")</f>
        <v>#REF!</v>
      </c>
      <c r="BD291" s="50" t="e">
        <f>YEAR([1]!Email_TaskV2[[#This Row],[Tanggal nodin RFS/RFI]])</f>
        <v>#REF!</v>
      </c>
      <c r="BE291" s="56" t="e">
        <f>IF([1]!Email_TaskV2[[#This Row],[Month]]="",13,MONTH([1]!Email_TaskV2[[#This Row],[Tanggal nodin RFS/RFI]]))</f>
        <v>#REF!</v>
      </c>
    </row>
    <row r="292" spans="1:57" ht="15" customHeight="1" x14ac:dyDescent="0.3">
      <c r="A292" s="51">
        <v>291</v>
      </c>
      <c r="B292" s="32" t="s">
        <v>1833</v>
      </c>
      <c r="C292" s="34">
        <v>44995</v>
      </c>
      <c r="D292" s="86" t="s">
        <v>1834</v>
      </c>
      <c r="E292" s="32" t="s">
        <v>55</v>
      </c>
      <c r="F292" s="63" t="s">
        <v>78</v>
      </c>
      <c r="G292" s="35">
        <v>44999</v>
      </c>
      <c r="H292" s="35">
        <v>45001</v>
      </c>
      <c r="I292" s="32" t="s">
        <v>1949</v>
      </c>
      <c r="J292" s="35">
        <v>45001</v>
      </c>
      <c r="K292" s="37" t="s">
        <v>1950</v>
      </c>
      <c r="L292" s="39">
        <f>H292-C292</f>
        <v>6</v>
      </c>
      <c r="M292" s="39">
        <f>J295-G292</f>
        <v>3</v>
      </c>
      <c r="N292" s="40" t="s">
        <v>127</v>
      </c>
      <c r="O292" s="40" t="s">
        <v>56</v>
      </c>
      <c r="P292" s="40" t="e">
        <f>VLOOKUP([1]!Email_TaskV2[[#This Row],[PIC Dev]],[1]Organization!C:D,2,FALSE)</f>
        <v>#REF!</v>
      </c>
      <c r="Q292" s="40"/>
      <c r="R292" s="32">
        <v>108</v>
      </c>
      <c r="S292" s="32" t="s">
        <v>75</v>
      </c>
      <c r="T292" s="37" t="s">
        <v>1835</v>
      </c>
      <c r="U292" s="37" t="s">
        <v>1836</v>
      </c>
      <c r="V292" s="41">
        <v>44995</v>
      </c>
      <c r="W292" s="32" t="s">
        <v>165</v>
      </c>
      <c r="X292" s="32" t="s">
        <v>1837</v>
      </c>
      <c r="Y292" s="32" t="s">
        <v>1838</v>
      </c>
      <c r="Z292" s="32" t="s">
        <v>58</v>
      </c>
      <c r="AA292" s="32" t="s">
        <v>59</v>
      </c>
      <c r="AB292" s="32" t="s">
        <v>65</v>
      </c>
      <c r="AC292" s="32" t="s">
        <v>61</v>
      </c>
      <c r="AD292" s="64" t="s">
        <v>106</v>
      </c>
      <c r="AE292" s="44"/>
      <c r="AF292" s="44"/>
      <c r="AG292" s="32"/>
      <c r="AH292" s="32"/>
      <c r="AI292" s="32" t="s">
        <v>62</v>
      </c>
      <c r="AJ292" s="46" t="str">
        <f t="shared" si="33"/>
        <v>(FUT Simulator)</v>
      </c>
      <c r="AK292" s="46"/>
      <c r="AL292" s="46"/>
      <c r="AM292" s="46">
        <v>3</v>
      </c>
      <c r="AN292" s="46"/>
      <c r="AO292" s="46"/>
      <c r="AP292" s="46"/>
      <c r="AQ292" s="47" t="e">
        <f ca="1">IF(AND([1]!Email_TaskV2[[#This Row],[Status]]="ON PROGRESS"),TODAY()-[1]!Email_TaskV2[[#This Row],[Tanggal nodin RFS/RFI]],0)</f>
        <v>#REF!</v>
      </c>
      <c r="AR292" s="47" t="e">
        <f ca="1">IF(AND([1]!Email_TaskV2[[#This Row],[Status]]="ON PROGRESS"),IF(TODAY()-[1]!Email_TaskV2[[#This Row],[Start FUT]]&gt;100,"Testing not started yet",TODAY()-[1]!Email_TaskV2[[#This Row],[Start FUT]]),0)</f>
        <v>#REF!</v>
      </c>
      <c r="AS292" s="47" t="e">
        <f>IF([1]!Email_TaskV2[[#This Row],[Aging_Start_Testing]]="Testing not started yet","Testing not started yet",[1]!Email_TaskV2[[#This Row],[Aging]]-[1]!Email_TaskV2[[#This Row],[Aging_Start_Testing]])</f>
        <v>#REF!</v>
      </c>
      <c r="AT292" s="47" t="e">
        <f ca="1">IF(AND([1]!Email_TaskV2[[#This Row],[Status]]="ON PROGRESS",[1]!Email_TaskV2[[#This Row],[Type]]="RFI"),TODAY()-[1]!Email_TaskV2[[#This Row],[Tanggal nodin RFS/RFI]],0)</f>
        <v>#REF!</v>
      </c>
      <c r="AU292" s="47" t="e">
        <f>IF([1]!Email_TaskV2[[#This Row],[Aging]]&gt;7,"Warning","")</f>
        <v>#REF!</v>
      </c>
      <c r="AV292" s="48"/>
      <c r="AW292" s="48"/>
      <c r="AX292" s="48"/>
      <c r="AY292" s="48" t="e">
        <f>IF(AND([1]!Email_TaskV2[[#This Row],[Status]]="ON PROGRESS",[1]!Email_TaskV2[[#This Row],[Type]]="RFS"),"YES","")</f>
        <v>#REF!</v>
      </c>
      <c r="AZ292" s="127" t="e">
        <f>IF(AND([1]!Email_TaskV2[[#This Row],[Status]]="ON PROGRESS",[1]!Email_TaskV2[[#This Row],[Type]]="RFI"),"YES","")</f>
        <v>#REF!</v>
      </c>
      <c r="BA292" s="48" t="e">
        <f>IF([1]!Email_TaskV2[[#This Row],[Nomor Nodin RFS/RFI]]="","",DAY([1]!Email_TaskV2[[#This Row],[Tanggal nodin RFS/RFI]]))</f>
        <v>#REF!</v>
      </c>
      <c r="BB292" s="54" t="e">
        <f>IF([1]!Email_TaskV2[[#This Row],[Nomor Nodin RFS/RFI]]="","",TEXT([1]!Email_TaskV2[[#This Row],[Tanggal nodin RFS/RFI]],"MMM"))</f>
        <v>#REF!</v>
      </c>
      <c r="BC292" s="49" t="e">
        <f>IF([1]!Email_TaskV2[[#This Row],[Nodin BO]]="","No","Yes")</f>
        <v>#REF!</v>
      </c>
      <c r="BD292" s="50" t="e">
        <f>YEAR([1]!Email_TaskV2[[#This Row],[Tanggal nodin RFS/RFI]])</f>
        <v>#REF!</v>
      </c>
      <c r="BE292" s="56" t="e">
        <f>IF([1]!Email_TaskV2[[#This Row],[Month]]="",13,MONTH([1]!Email_TaskV2[[#This Row],[Tanggal nodin RFS/RFI]]))</f>
        <v>#REF!</v>
      </c>
    </row>
    <row r="293" spans="1:57" ht="15" customHeight="1" x14ac:dyDescent="0.3">
      <c r="A293" s="51">
        <v>292</v>
      </c>
      <c r="B293" s="32" t="s">
        <v>1839</v>
      </c>
      <c r="C293" s="34">
        <v>44995</v>
      </c>
      <c r="D293" s="86" t="s">
        <v>1840</v>
      </c>
      <c r="E293" s="61" t="s">
        <v>79</v>
      </c>
      <c r="F293" s="68" t="s">
        <v>80</v>
      </c>
      <c r="G293" s="35">
        <v>45014</v>
      </c>
      <c r="H293" s="35">
        <v>45028</v>
      </c>
      <c r="I293" s="32"/>
      <c r="J293" s="35"/>
      <c r="K293" s="32"/>
      <c r="L293" s="44"/>
      <c r="M293" s="40"/>
      <c r="N293" s="40" t="s">
        <v>68</v>
      </c>
      <c r="O293" s="40" t="s">
        <v>69</v>
      </c>
      <c r="P293" s="40" t="e">
        <f>VLOOKUP([1]!Email_TaskV2[[#This Row],[PIC Dev]],[1]Organization!C:D,2,FALSE)</f>
        <v>#REF!</v>
      </c>
      <c r="Q293" s="52" t="s">
        <v>3022</v>
      </c>
      <c r="R293" s="32"/>
      <c r="S293" s="32" t="s">
        <v>57</v>
      </c>
      <c r="T293" s="32" t="s">
        <v>1706</v>
      </c>
      <c r="U293" s="37" t="s">
        <v>1707</v>
      </c>
      <c r="V293" s="41">
        <v>44986</v>
      </c>
      <c r="W293" s="32" t="s">
        <v>139</v>
      </c>
      <c r="X293" s="32" t="s">
        <v>162</v>
      </c>
      <c r="Y293" s="32" t="s">
        <v>158</v>
      </c>
      <c r="Z293" s="32" t="s">
        <v>58</v>
      </c>
      <c r="AA293" s="32" t="s">
        <v>59</v>
      </c>
      <c r="AB293" s="32" t="s">
        <v>105</v>
      </c>
      <c r="AC293" s="32" t="s">
        <v>71</v>
      </c>
      <c r="AD293" s="59" t="s">
        <v>1604</v>
      </c>
      <c r="AE293" s="44"/>
      <c r="AF293" s="44"/>
      <c r="AG293" s="32"/>
      <c r="AH293" s="32"/>
      <c r="AI293" s="61" t="s">
        <v>64</v>
      </c>
      <c r="AJ293" s="126" t="str">
        <f t="shared" si="33"/>
        <v/>
      </c>
      <c r="AK293" s="46"/>
      <c r="AL293" s="46"/>
      <c r="AM293" s="46"/>
      <c r="AN293" s="46"/>
      <c r="AO293" s="46"/>
      <c r="AP293" s="46"/>
      <c r="AQ293" s="47" t="e">
        <f ca="1">IF(AND([1]!Email_TaskV2[[#This Row],[Status]]="ON PROGRESS"),TODAY()-[1]!Email_TaskV2[[#This Row],[Tanggal nodin RFS/RFI]],0)</f>
        <v>#REF!</v>
      </c>
      <c r="AR293" s="47" t="e">
        <f ca="1">IF(AND([1]!Email_TaskV2[[#This Row],[Status]]="ON PROGRESS"),IF(TODAY()-[1]!Email_TaskV2[[#This Row],[Start FUT]]&gt;100,"Testing not started yet",TODAY()-[1]!Email_TaskV2[[#This Row],[Start FUT]]),0)</f>
        <v>#REF!</v>
      </c>
      <c r="AS293" s="47" t="e">
        <f>IF([1]!Email_TaskV2[[#This Row],[Aging_Start_Testing]]="Testing not started yet","Testing not started yet",[1]!Email_TaskV2[[#This Row],[Aging]]-[1]!Email_TaskV2[[#This Row],[Aging_Start_Testing]])</f>
        <v>#REF!</v>
      </c>
      <c r="AT293" s="47" t="e">
        <f ca="1">IF(AND([1]!Email_TaskV2[[#This Row],[Status]]="ON PROGRESS",[1]!Email_TaskV2[[#This Row],[Type]]="RFI"),TODAY()-[1]!Email_TaskV2[[#This Row],[Tanggal nodin RFS/RFI]],0)</f>
        <v>#REF!</v>
      </c>
      <c r="AU293" s="47" t="e">
        <f>IF([1]!Email_TaskV2[[#This Row],[Aging]]&gt;7,"Warning","")</f>
        <v>#REF!</v>
      </c>
      <c r="AV293" s="48"/>
      <c r="AW293" s="48"/>
      <c r="AX293" s="48"/>
      <c r="AY293" s="48" t="e">
        <f>IF(AND([1]!Email_TaskV2[[#This Row],[Status]]="ON PROGRESS",[1]!Email_TaskV2[[#This Row],[Type]]="RFS"),"YES","")</f>
        <v>#REF!</v>
      </c>
      <c r="AZ293" s="127" t="e">
        <f>IF(AND([1]!Email_TaskV2[[#This Row],[Status]]="ON PROGRESS",[1]!Email_TaskV2[[#This Row],[Type]]="RFI"),"YES","")</f>
        <v>#REF!</v>
      </c>
      <c r="BA293" s="48" t="e">
        <f>IF([1]!Email_TaskV2[[#This Row],[Nomor Nodin RFS/RFI]]="","",DAY([1]!Email_TaskV2[[#This Row],[Tanggal nodin RFS/RFI]]))</f>
        <v>#REF!</v>
      </c>
      <c r="BB293" s="54" t="e">
        <f>IF([1]!Email_TaskV2[[#This Row],[Nomor Nodin RFS/RFI]]="","",TEXT([1]!Email_TaskV2[[#This Row],[Tanggal nodin RFS/RFI]],"MMM"))</f>
        <v>#REF!</v>
      </c>
      <c r="BC293" s="49" t="e">
        <f>IF([1]!Email_TaskV2[[#This Row],[Nodin BO]]="","No","Yes")</f>
        <v>#REF!</v>
      </c>
      <c r="BD293" s="50" t="e">
        <f>YEAR([1]!Email_TaskV2[[#This Row],[Tanggal nodin RFS/RFI]])</f>
        <v>#REF!</v>
      </c>
      <c r="BE293" s="56" t="e">
        <f>IF([1]!Email_TaskV2[[#This Row],[Month]]="",13,MONTH([1]!Email_TaskV2[[#This Row],[Tanggal nodin RFS/RFI]]))</f>
        <v>#REF!</v>
      </c>
    </row>
    <row r="294" spans="1:57" ht="15" customHeight="1" x14ac:dyDescent="0.3">
      <c r="A294" s="51">
        <v>293</v>
      </c>
      <c r="B294" s="39" t="s">
        <v>1841</v>
      </c>
      <c r="C294" s="114">
        <v>44995</v>
      </c>
      <c r="D294" s="97" t="s">
        <v>1842</v>
      </c>
      <c r="E294" s="39" t="s">
        <v>55</v>
      </c>
      <c r="F294" s="32" t="s">
        <v>90</v>
      </c>
      <c r="G294" s="36">
        <v>44995</v>
      </c>
      <c r="H294" s="35">
        <v>45000</v>
      </c>
      <c r="I294" s="39" t="s">
        <v>1951</v>
      </c>
      <c r="J294" s="35">
        <v>45000</v>
      </c>
      <c r="K294" s="37" t="s">
        <v>1952</v>
      </c>
      <c r="L294" s="39">
        <f t="shared" ref="L294:L313" si="40">H294-C294</f>
        <v>5</v>
      </c>
      <c r="M294" s="39">
        <f>J297-G294</f>
        <v>6</v>
      </c>
      <c r="N294" s="40" t="s">
        <v>68</v>
      </c>
      <c r="O294" s="40" t="s">
        <v>69</v>
      </c>
      <c r="P294" s="58" t="e">
        <f>VLOOKUP([1]!Email_TaskV2[[#This Row],[PIC Dev]],[1]Organization!C:D,2,FALSE)</f>
        <v>#REF!</v>
      </c>
      <c r="Q294" s="57" t="s">
        <v>1953</v>
      </c>
      <c r="R294" s="39">
        <v>46</v>
      </c>
      <c r="S294" s="39" t="s">
        <v>57</v>
      </c>
      <c r="T294" s="32" t="s">
        <v>1843</v>
      </c>
      <c r="U294" s="38" t="s">
        <v>1844</v>
      </c>
      <c r="V294" s="42">
        <v>44992</v>
      </c>
      <c r="W294" s="33" t="s">
        <v>139</v>
      </c>
      <c r="X294" s="32" t="s">
        <v>162</v>
      </c>
      <c r="Y294" s="32" t="s">
        <v>158</v>
      </c>
      <c r="Z294" s="32" t="s">
        <v>58</v>
      </c>
      <c r="AA294" s="32" t="s">
        <v>59</v>
      </c>
      <c r="AB294" s="32" t="s">
        <v>105</v>
      </c>
      <c r="AC294" s="32" t="s">
        <v>71</v>
      </c>
      <c r="AD294" s="44" t="s">
        <v>1909</v>
      </c>
      <c r="AE294" s="59"/>
      <c r="AF294" s="59"/>
      <c r="AG294" s="39"/>
      <c r="AH294" s="39"/>
      <c r="AI294" s="32" t="s">
        <v>62</v>
      </c>
      <c r="AJ294" s="46" t="str">
        <f t="shared" si="33"/>
        <v>(FUT Simulator)</v>
      </c>
      <c r="AK294" s="46"/>
      <c r="AL294" s="46"/>
      <c r="AM294" s="46">
        <v>3</v>
      </c>
      <c r="AN294" s="46"/>
      <c r="AO294" s="46"/>
      <c r="AP294" s="46"/>
      <c r="AQ294" s="47" t="e">
        <f ca="1">IF(AND([1]!Email_TaskV2[[#This Row],[Status]]="ON PROGRESS"),TODAY()-[1]!Email_TaskV2[[#This Row],[Tanggal nodin RFS/RFI]],0)</f>
        <v>#REF!</v>
      </c>
      <c r="AR294" s="47" t="e">
        <f ca="1">IF(AND([1]!Email_TaskV2[[#This Row],[Status]]="ON PROGRESS"),IF(TODAY()-[1]!Email_TaskV2[[#This Row],[Start FUT]]&gt;100,"Testing not started yet",TODAY()-[1]!Email_TaskV2[[#This Row],[Start FUT]]),0)</f>
        <v>#REF!</v>
      </c>
      <c r="AS294" s="47" t="e">
        <f>IF([1]!Email_TaskV2[[#This Row],[Aging_Start_Testing]]="Testing not started yet","Testing not started yet",[1]!Email_TaskV2[[#This Row],[Aging]]-[1]!Email_TaskV2[[#This Row],[Aging_Start_Testing]])</f>
        <v>#REF!</v>
      </c>
      <c r="AT294" s="47" t="e">
        <f ca="1">IF(AND([1]!Email_TaskV2[[#This Row],[Status]]="ON PROGRESS",[1]!Email_TaskV2[[#This Row],[Type]]="RFI"),TODAY()-[1]!Email_TaskV2[[#This Row],[Tanggal nodin RFS/RFI]],0)</f>
        <v>#REF!</v>
      </c>
      <c r="AU294" s="47" t="e">
        <f>IF([1]!Email_TaskV2[[#This Row],[Aging]]&gt;7,"Warning","")</f>
        <v>#REF!</v>
      </c>
      <c r="AV294" s="48"/>
      <c r="AW294" s="48"/>
      <c r="AX294" s="48"/>
      <c r="AY294" s="48" t="e">
        <f>IF(AND([1]!Email_TaskV2[[#This Row],[Status]]="ON PROGRESS",[1]!Email_TaskV2[[#This Row],[Type]]="RFS"),"YES","")</f>
        <v>#REF!</v>
      </c>
      <c r="AZ294" s="127" t="e">
        <f>IF(AND([1]!Email_TaskV2[[#This Row],[Status]]="ON PROGRESS",[1]!Email_TaskV2[[#This Row],[Type]]="RFI"),"YES","")</f>
        <v>#REF!</v>
      </c>
      <c r="BA294" s="48" t="e">
        <f>IF([1]!Email_TaskV2[[#This Row],[Nomor Nodin RFS/RFI]]="","",DAY([1]!Email_TaskV2[[#This Row],[Tanggal nodin RFS/RFI]]))</f>
        <v>#REF!</v>
      </c>
      <c r="BB294" s="54" t="e">
        <f>IF([1]!Email_TaskV2[[#This Row],[Nomor Nodin RFS/RFI]]="","",TEXT([1]!Email_TaskV2[[#This Row],[Tanggal nodin RFS/RFI]],"MMM"))</f>
        <v>#REF!</v>
      </c>
      <c r="BC294" s="49" t="e">
        <f>IF([1]!Email_TaskV2[[#This Row],[Nodin BO]]="","No","Yes")</f>
        <v>#REF!</v>
      </c>
      <c r="BD294" s="50" t="e">
        <f>YEAR([1]!Email_TaskV2[[#This Row],[Tanggal nodin RFS/RFI]])</f>
        <v>#REF!</v>
      </c>
      <c r="BE294" s="56" t="e">
        <f>IF([1]!Email_TaskV2[[#This Row],[Month]]="",13,MONTH([1]!Email_TaskV2[[#This Row],[Tanggal nodin RFS/RFI]]))</f>
        <v>#REF!</v>
      </c>
    </row>
    <row r="295" spans="1:57" ht="15" customHeight="1" x14ac:dyDescent="0.3">
      <c r="A295" s="51">
        <v>294</v>
      </c>
      <c r="B295" s="32" t="s">
        <v>1845</v>
      </c>
      <c r="C295" s="34">
        <v>44995</v>
      </c>
      <c r="D295" s="86" t="s">
        <v>1846</v>
      </c>
      <c r="E295" s="32" t="s">
        <v>55</v>
      </c>
      <c r="F295" s="32" t="s">
        <v>90</v>
      </c>
      <c r="G295" s="36">
        <v>44995</v>
      </c>
      <c r="H295" s="35">
        <v>45002</v>
      </c>
      <c r="I295" s="32" t="s">
        <v>1954</v>
      </c>
      <c r="J295" s="35">
        <v>45002</v>
      </c>
      <c r="K295" s="38" t="s">
        <v>1955</v>
      </c>
      <c r="L295" s="39">
        <f t="shared" si="40"/>
        <v>7</v>
      </c>
      <c r="M295" s="39">
        <f>J298-G295</f>
        <v>7</v>
      </c>
      <c r="N295" s="40" t="s">
        <v>68</v>
      </c>
      <c r="O295" s="40" t="s">
        <v>69</v>
      </c>
      <c r="P295" s="40" t="e">
        <f>VLOOKUP([1]!Email_TaskV2[[#This Row],[PIC Dev]],[1]Organization!C:D,2,FALSE)</f>
        <v>#REF!</v>
      </c>
      <c r="Q295" s="52" t="s">
        <v>1956</v>
      </c>
      <c r="R295" s="32">
        <v>46</v>
      </c>
      <c r="S295" s="32" t="s">
        <v>57</v>
      </c>
      <c r="T295" s="32" t="s">
        <v>1843</v>
      </c>
      <c r="U295" s="38" t="s">
        <v>1844</v>
      </c>
      <c r="V295" s="42">
        <v>44992</v>
      </c>
      <c r="W295" s="33" t="s">
        <v>139</v>
      </c>
      <c r="X295" s="32" t="s">
        <v>162</v>
      </c>
      <c r="Y295" s="32" t="s">
        <v>158</v>
      </c>
      <c r="Z295" s="32" t="s">
        <v>58</v>
      </c>
      <c r="AA295" s="32" t="s">
        <v>59</v>
      </c>
      <c r="AB295" s="32" t="s">
        <v>105</v>
      </c>
      <c r="AC295" s="32" t="s">
        <v>71</v>
      </c>
      <c r="AD295" s="59" t="s">
        <v>129</v>
      </c>
      <c r="AE295" s="44"/>
      <c r="AF295" s="44"/>
      <c r="AG295" s="32"/>
      <c r="AH295" s="32"/>
      <c r="AI295" s="32" t="s">
        <v>62</v>
      </c>
      <c r="AJ295" s="46" t="str">
        <f t="shared" si="33"/>
        <v>(FUT Simulator)</v>
      </c>
      <c r="AK295" s="46"/>
      <c r="AL295" s="46"/>
      <c r="AM295" s="46">
        <v>3</v>
      </c>
      <c r="AN295" s="46"/>
      <c r="AO295" s="46"/>
      <c r="AP295" s="46"/>
      <c r="AQ295" s="47" t="e">
        <f ca="1">IF(AND([1]!Email_TaskV2[[#This Row],[Status]]="ON PROGRESS"),TODAY()-[1]!Email_TaskV2[[#This Row],[Tanggal nodin RFS/RFI]],0)</f>
        <v>#REF!</v>
      </c>
      <c r="AR295" s="47" t="e">
        <f ca="1">IF(AND([1]!Email_TaskV2[[#This Row],[Status]]="ON PROGRESS"),IF(TODAY()-[1]!Email_TaskV2[[#This Row],[Start FUT]]&gt;100,"Testing not started yet",TODAY()-[1]!Email_TaskV2[[#This Row],[Start FUT]]),0)</f>
        <v>#REF!</v>
      </c>
      <c r="AS295" s="47" t="e">
        <f>IF([1]!Email_TaskV2[[#This Row],[Aging_Start_Testing]]="Testing not started yet","Testing not started yet",[1]!Email_TaskV2[[#This Row],[Aging]]-[1]!Email_TaskV2[[#This Row],[Aging_Start_Testing]])</f>
        <v>#REF!</v>
      </c>
      <c r="AT295" s="47" t="e">
        <f ca="1">IF(AND([1]!Email_TaskV2[[#This Row],[Status]]="ON PROGRESS",[1]!Email_TaskV2[[#This Row],[Type]]="RFI"),TODAY()-[1]!Email_TaskV2[[#This Row],[Tanggal nodin RFS/RFI]],0)</f>
        <v>#REF!</v>
      </c>
      <c r="AU295" s="47" t="e">
        <f>IF([1]!Email_TaskV2[[#This Row],[Aging]]&gt;7,"Warning","")</f>
        <v>#REF!</v>
      </c>
      <c r="AV295" s="48"/>
      <c r="AW295" s="48"/>
      <c r="AX295" s="48"/>
      <c r="AY295" s="48" t="e">
        <f>IF(AND([1]!Email_TaskV2[[#This Row],[Status]]="ON PROGRESS",[1]!Email_TaskV2[[#This Row],[Type]]="RFS"),"YES","")</f>
        <v>#REF!</v>
      </c>
      <c r="AZ295" s="127" t="e">
        <f>IF(AND([1]!Email_TaskV2[[#This Row],[Status]]="ON PROGRESS",[1]!Email_TaskV2[[#This Row],[Type]]="RFI"),"YES","")</f>
        <v>#REF!</v>
      </c>
      <c r="BA295" s="48" t="e">
        <f>IF([1]!Email_TaskV2[[#This Row],[Nomor Nodin RFS/RFI]]="","",DAY([1]!Email_TaskV2[[#This Row],[Tanggal nodin RFS/RFI]]))</f>
        <v>#REF!</v>
      </c>
      <c r="BB295" s="54" t="e">
        <f>IF([1]!Email_TaskV2[[#This Row],[Nomor Nodin RFS/RFI]]="","",TEXT([1]!Email_TaskV2[[#This Row],[Tanggal nodin RFS/RFI]],"MMM"))</f>
        <v>#REF!</v>
      </c>
      <c r="BC295" s="49" t="e">
        <f>IF([1]!Email_TaskV2[[#This Row],[Nodin BO]]="","No","Yes")</f>
        <v>#REF!</v>
      </c>
      <c r="BD295" s="50" t="e">
        <f>YEAR([1]!Email_TaskV2[[#This Row],[Tanggal nodin RFS/RFI]])</f>
        <v>#REF!</v>
      </c>
      <c r="BE295" s="56" t="e">
        <f>IF([1]!Email_TaskV2[[#This Row],[Month]]="",13,MONTH([1]!Email_TaskV2[[#This Row],[Tanggal nodin RFS/RFI]]))</f>
        <v>#REF!</v>
      </c>
    </row>
    <row r="296" spans="1:57" ht="15" customHeight="1" x14ac:dyDescent="0.3">
      <c r="A296" s="51">
        <v>295</v>
      </c>
      <c r="B296" s="39" t="s">
        <v>1847</v>
      </c>
      <c r="C296" s="114">
        <v>44995</v>
      </c>
      <c r="D296" s="80" t="s">
        <v>1848</v>
      </c>
      <c r="E296" s="39" t="s">
        <v>55</v>
      </c>
      <c r="F296" s="32" t="s">
        <v>90</v>
      </c>
      <c r="G296" s="35">
        <v>44998</v>
      </c>
      <c r="H296" s="35">
        <v>45000</v>
      </c>
      <c r="I296" s="39" t="s">
        <v>1957</v>
      </c>
      <c r="J296" s="36">
        <v>45001</v>
      </c>
      <c r="K296" s="37" t="s">
        <v>1958</v>
      </c>
      <c r="L296" s="39">
        <f t="shared" si="40"/>
        <v>5</v>
      </c>
      <c r="M296" s="39">
        <f t="shared" ref="M296:M313" si="41">J296-G296</f>
        <v>3</v>
      </c>
      <c r="N296" s="40" t="s">
        <v>107</v>
      </c>
      <c r="O296" s="40" t="s">
        <v>108</v>
      </c>
      <c r="P296" s="58" t="e">
        <f>VLOOKUP([1]!Email_TaskV2[[#This Row],[PIC Dev]],[1]Organization!C:D,2,FALSE)</f>
        <v>#REF!</v>
      </c>
      <c r="Q296" s="57" t="s">
        <v>1959</v>
      </c>
      <c r="R296" s="39">
        <v>145</v>
      </c>
      <c r="S296" s="39" t="s">
        <v>57</v>
      </c>
      <c r="T296" s="39" t="s">
        <v>1849</v>
      </c>
      <c r="U296" s="37" t="s">
        <v>1850</v>
      </c>
      <c r="V296" s="32"/>
      <c r="W296" s="32" t="s">
        <v>156</v>
      </c>
      <c r="X296" s="32"/>
      <c r="Y296" s="32"/>
      <c r="Z296" s="32" t="s">
        <v>58</v>
      </c>
      <c r="AA296" s="32" t="s">
        <v>59</v>
      </c>
      <c r="AB296" s="32" t="s">
        <v>70</v>
      </c>
      <c r="AC296" s="43" t="s">
        <v>84</v>
      </c>
      <c r="AD296" s="44" t="s">
        <v>1909</v>
      </c>
      <c r="AE296" s="59"/>
      <c r="AF296" s="59"/>
      <c r="AG296" s="39"/>
      <c r="AH296" s="39"/>
      <c r="AI296" s="32" t="s">
        <v>62</v>
      </c>
      <c r="AJ296" s="46" t="str">
        <f t="shared" si="33"/>
        <v>(Prima Automation)</v>
      </c>
      <c r="AK296" s="46"/>
      <c r="AL296" s="46">
        <v>2</v>
      </c>
      <c r="AM296" s="46"/>
      <c r="AN296" s="46"/>
      <c r="AO296" s="46"/>
      <c r="AP296" s="46"/>
      <c r="AQ296" s="47" t="e">
        <f ca="1">IF(AND([1]!Email_TaskV2[[#This Row],[Status]]="ON PROGRESS"),TODAY()-[1]!Email_TaskV2[[#This Row],[Tanggal nodin RFS/RFI]],0)</f>
        <v>#REF!</v>
      </c>
      <c r="AR296" s="47" t="e">
        <f ca="1">IF(AND([1]!Email_TaskV2[[#This Row],[Status]]="ON PROGRESS"),IF(TODAY()-[1]!Email_TaskV2[[#This Row],[Start FUT]]&gt;100,"Testing not started yet",TODAY()-[1]!Email_TaskV2[[#This Row],[Start FUT]]),0)</f>
        <v>#REF!</v>
      </c>
      <c r="AS296" s="47" t="e">
        <f>IF([1]!Email_TaskV2[[#This Row],[Aging_Start_Testing]]="Testing not started yet","Testing not started yet",[1]!Email_TaskV2[[#This Row],[Aging]]-[1]!Email_TaskV2[[#This Row],[Aging_Start_Testing]])</f>
        <v>#REF!</v>
      </c>
      <c r="AT296" s="47" t="e">
        <f ca="1">IF(AND([1]!Email_TaskV2[[#This Row],[Status]]="ON PROGRESS",[1]!Email_TaskV2[[#This Row],[Type]]="RFI"),TODAY()-[1]!Email_TaskV2[[#This Row],[Tanggal nodin RFS/RFI]],0)</f>
        <v>#REF!</v>
      </c>
      <c r="AU296" s="47" t="e">
        <f>IF([1]!Email_TaskV2[[#This Row],[Aging]]&gt;7,"Warning","")</f>
        <v>#REF!</v>
      </c>
      <c r="AV296" s="48"/>
      <c r="AW296" s="48"/>
      <c r="AX296" s="48"/>
      <c r="AY296" s="48" t="e">
        <f>IF(AND([1]!Email_TaskV2[[#This Row],[Status]]="ON PROGRESS",[1]!Email_TaskV2[[#This Row],[Type]]="RFS"),"YES","")</f>
        <v>#REF!</v>
      </c>
      <c r="AZ296" s="127" t="e">
        <f>IF(AND([1]!Email_TaskV2[[#This Row],[Status]]="ON PROGRESS",[1]!Email_TaskV2[[#This Row],[Type]]="RFI"),"YES","")</f>
        <v>#REF!</v>
      </c>
      <c r="BA296" s="48" t="e">
        <f>IF([1]!Email_TaskV2[[#This Row],[Nomor Nodin RFS/RFI]]="","",DAY([1]!Email_TaskV2[[#This Row],[Tanggal nodin RFS/RFI]]))</f>
        <v>#REF!</v>
      </c>
      <c r="BB296" s="54" t="e">
        <f>IF([1]!Email_TaskV2[[#This Row],[Nomor Nodin RFS/RFI]]="","",TEXT([1]!Email_TaskV2[[#This Row],[Tanggal nodin RFS/RFI]],"MMM"))</f>
        <v>#REF!</v>
      </c>
      <c r="BC296" s="49" t="e">
        <f>IF([1]!Email_TaskV2[[#This Row],[Nodin BO]]="","No","Yes")</f>
        <v>#REF!</v>
      </c>
      <c r="BD296" s="50" t="e">
        <f>YEAR([1]!Email_TaskV2[[#This Row],[Tanggal nodin RFS/RFI]])</f>
        <v>#REF!</v>
      </c>
      <c r="BE296" s="56" t="e">
        <f>IF([1]!Email_TaskV2[[#This Row],[Month]]="",13,MONTH([1]!Email_TaskV2[[#This Row],[Tanggal nodin RFS/RFI]]))</f>
        <v>#REF!</v>
      </c>
    </row>
    <row r="297" spans="1:57" ht="15" customHeight="1" x14ac:dyDescent="0.3">
      <c r="A297" s="51">
        <v>296</v>
      </c>
      <c r="B297" s="32" t="s">
        <v>1851</v>
      </c>
      <c r="C297" s="34">
        <v>44995</v>
      </c>
      <c r="D297" s="88" t="s">
        <v>1852</v>
      </c>
      <c r="E297" s="32" t="s">
        <v>55</v>
      </c>
      <c r="F297" s="32" t="s">
        <v>90</v>
      </c>
      <c r="G297" s="35">
        <v>44998</v>
      </c>
      <c r="H297" s="35">
        <v>45000</v>
      </c>
      <c r="I297" s="32" t="s">
        <v>1960</v>
      </c>
      <c r="J297" s="35">
        <v>45001</v>
      </c>
      <c r="K297" s="38" t="s">
        <v>1961</v>
      </c>
      <c r="L297" s="39">
        <f t="shared" si="40"/>
        <v>5</v>
      </c>
      <c r="M297" s="39">
        <f t="shared" si="41"/>
        <v>3</v>
      </c>
      <c r="N297" s="40" t="s">
        <v>107</v>
      </c>
      <c r="O297" s="40" t="s">
        <v>108</v>
      </c>
      <c r="P297" s="40" t="e">
        <f>VLOOKUP([1]!Email_TaskV2[[#This Row],[PIC Dev]],[1]Organization!C:D,2,FALSE)</f>
        <v>#REF!</v>
      </c>
      <c r="Q297" s="52" t="s">
        <v>1962</v>
      </c>
      <c r="R297" s="32">
        <v>160</v>
      </c>
      <c r="S297" s="32" t="s">
        <v>57</v>
      </c>
      <c r="T297" s="39" t="s">
        <v>1849</v>
      </c>
      <c r="U297" s="37" t="s">
        <v>1850</v>
      </c>
      <c r="V297" s="33"/>
      <c r="W297" s="32" t="s">
        <v>156</v>
      </c>
      <c r="X297" s="33"/>
      <c r="Y297" s="33"/>
      <c r="Z297" s="32" t="s">
        <v>58</v>
      </c>
      <c r="AA297" s="32" t="s">
        <v>59</v>
      </c>
      <c r="AB297" s="32" t="s">
        <v>70</v>
      </c>
      <c r="AC297" s="32" t="s">
        <v>61</v>
      </c>
      <c r="AD297" s="59" t="s">
        <v>129</v>
      </c>
      <c r="AE297" s="44"/>
      <c r="AF297" s="44"/>
      <c r="AG297" s="32"/>
      <c r="AH297" s="32"/>
      <c r="AI297" s="32" t="s">
        <v>62</v>
      </c>
      <c r="AJ297" s="46" t="str">
        <f t="shared" si="33"/>
        <v>(Prima Automation)</v>
      </c>
      <c r="AK297" s="46"/>
      <c r="AL297" s="46">
        <v>2</v>
      </c>
      <c r="AM297" s="46"/>
      <c r="AN297" s="46"/>
      <c r="AO297" s="46"/>
      <c r="AP297" s="46"/>
      <c r="AQ297" s="47" t="e">
        <f ca="1">IF(AND([1]!Email_TaskV2[[#This Row],[Status]]="ON PROGRESS"),TODAY()-[1]!Email_TaskV2[[#This Row],[Tanggal nodin RFS/RFI]],0)</f>
        <v>#REF!</v>
      </c>
      <c r="AR297" s="47" t="e">
        <f ca="1">IF(AND([1]!Email_TaskV2[[#This Row],[Status]]="ON PROGRESS"),IF(TODAY()-[1]!Email_TaskV2[[#This Row],[Start FUT]]&gt;100,"Testing not started yet",TODAY()-[1]!Email_TaskV2[[#This Row],[Start FUT]]),0)</f>
        <v>#REF!</v>
      </c>
      <c r="AS297" s="47" t="e">
        <f>IF([1]!Email_TaskV2[[#This Row],[Aging_Start_Testing]]="Testing not started yet","Testing not started yet",[1]!Email_TaskV2[[#This Row],[Aging]]-[1]!Email_TaskV2[[#This Row],[Aging_Start_Testing]])</f>
        <v>#REF!</v>
      </c>
      <c r="AT297" s="47" t="e">
        <f ca="1">IF(AND([1]!Email_TaskV2[[#This Row],[Status]]="ON PROGRESS",[1]!Email_TaskV2[[#This Row],[Type]]="RFI"),TODAY()-[1]!Email_TaskV2[[#This Row],[Tanggal nodin RFS/RFI]],0)</f>
        <v>#REF!</v>
      </c>
      <c r="AU297" s="47" t="e">
        <f>IF([1]!Email_TaskV2[[#This Row],[Aging]]&gt;7,"Warning","")</f>
        <v>#REF!</v>
      </c>
      <c r="AV297" s="48"/>
      <c r="AW297" s="48"/>
      <c r="AX297" s="48"/>
      <c r="AY297" s="48" t="e">
        <f>IF(AND([1]!Email_TaskV2[[#This Row],[Status]]="ON PROGRESS",[1]!Email_TaskV2[[#This Row],[Type]]="RFS"),"YES","")</f>
        <v>#REF!</v>
      </c>
      <c r="AZ297" s="127" t="e">
        <f>IF(AND([1]!Email_TaskV2[[#This Row],[Status]]="ON PROGRESS",[1]!Email_TaskV2[[#This Row],[Type]]="RFI"),"YES","")</f>
        <v>#REF!</v>
      </c>
      <c r="BA297" s="48" t="e">
        <f>IF([1]!Email_TaskV2[[#This Row],[Nomor Nodin RFS/RFI]]="","",DAY([1]!Email_TaskV2[[#This Row],[Tanggal nodin RFS/RFI]]))</f>
        <v>#REF!</v>
      </c>
      <c r="BB297" s="54" t="e">
        <f>IF([1]!Email_TaskV2[[#This Row],[Nomor Nodin RFS/RFI]]="","",TEXT([1]!Email_TaskV2[[#This Row],[Tanggal nodin RFS/RFI]],"MMM"))</f>
        <v>#REF!</v>
      </c>
      <c r="BC297" s="49" t="e">
        <f>IF([1]!Email_TaskV2[[#This Row],[Nodin BO]]="","No","Yes")</f>
        <v>#REF!</v>
      </c>
      <c r="BD297" s="50" t="e">
        <f>YEAR([1]!Email_TaskV2[[#This Row],[Tanggal nodin RFS/RFI]])</f>
        <v>#REF!</v>
      </c>
      <c r="BE297" s="56" t="e">
        <f>IF([1]!Email_TaskV2[[#This Row],[Month]]="",13,MONTH([1]!Email_TaskV2[[#This Row],[Tanggal nodin RFS/RFI]]))</f>
        <v>#REF!</v>
      </c>
    </row>
    <row r="298" spans="1:57" ht="15" customHeight="1" x14ac:dyDescent="0.3">
      <c r="A298" s="51">
        <v>297</v>
      </c>
      <c r="B298" s="32" t="s">
        <v>1853</v>
      </c>
      <c r="C298" s="34">
        <v>44995</v>
      </c>
      <c r="D298" s="86" t="s">
        <v>1854</v>
      </c>
      <c r="E298" s="32" t="s">
        <v>55</v>
      </c>
      <c r="F298" s="32" t="s">
        <v>90</v>
      </c>
      <c r="G298" s="35">
        <v>45000</v>
      </c>
      <c r="H298" s="35">
        <v>45002</v>
      </c>
      <c r="I298" s="32" t="s">
        <v>2107</v>
      </c>
      <c r="J298" s="35">
        <v>45002</v>
      </c>
      <c r="K298" s="37" t="s">
        <v>2367</v>
      </c>
      <c r="L298" s="39">
        <f t="shared" si="40"/>
        <v>7</v>
      </c>
      <c r="M298" s="39">
        <f t="shared" si="41"/>
        <v>2</v>
      </c>
      <c r="N298" s="40" t="s">
        <v>68</v>
      </c>
      <c r="O298" s="40" t="s">
        <v>69</v>
      </c>
      <c r="P298" s="40" t="e">
        <f>VLOOKUP([1]!Email_TaskV2[[#This Row],[PIC Dev]],[1]Organization!C:D,2,FALSE)</f>
        <v>#REF!</v>
      </c>
      <c r="Q298" s="52" t="s">
        <v>2368</v>
      </c>
      <c r="R298" s="32">
        <v>46</v>
      </c>
      <c r="S298" s="32" t="s">
        <v>57</v>
      </c>
      <c r="T298" s="32" t="s">
        <v>1855</v>
      </c>
      <c r="U298" s="37" t="s">
        <v>1856</v>
      </c>
      <c r="V298" s="41">
        <v>44979</v>
      </c>
      <c r="W298" s="32" t="s">
        <v>139</v>
      </c>
      <c r="X298" s="32" t="s">
        <v>162</v>
      </c>
      <c r="Y298" s="32" t="s">
        <v>158</v>
      </c>
      <c r="Z298" s="32" t="s">
        <v>58</v>
      </c>
      <c r="AA298" s="32" t="s">
        <v>59</v>
      </c>
      <c r="AB298" s="32" t="s">
        <v>105</v>
      </c>
      <c r="AC298" s="32" t="s">
        <v>71</v>
      </c>
      <c r="AD298" s="59" t="s">
        <v>72</v>
      </c>
      <c r="AE298" s="44"/>
      <c r="AF298" s="44"/>
      <c r="AG298" s="32"/>
      <c r="AH298" s="32"/>
      <c r="AI298" s="32" t="s">
        <v>64</v>
      </c>
      <c r="AJ298" s="46" t="str">
        <f t="shared" si="33"/>
        <v/>
      </c>
      <c r="AK298" s="46"/>
      <c r="AL298" s="46"/>
      <c r="AM298" s="46"/>
      <c r="AN298" s="46"/>
      <c r="AO298" s="46"/>
      <c r="AP298" s="46"/>
      <c r="AQ298" s="47" t="e">
        <f ca="1">IF(AND([1]!Email_TaskV2[[#This Row],[Status]]="ON PROGRESS"),TODAY()-[1]!Email_TaskV2[[#This Row],[Tanggal nodin RFS/RFI]],0)</f>
        <v>#REF!</v>
      </c>
      <c r="AR298" s="47" t="e">
        <f ca="1">IF(AND([1]!Email_TaskV2[[#This Row],[Status]]="ON PROGRESS"),IF(TODAY()-[1]!Email_TaskV2[[#This Row],[Start FUT]]&gt;100,"Testing not started yet",TODAY()-[1]!Email_TaskV2[[#This Row],[Start FUT]]),0)</f>
        <v>#REF!</v>
      </c>
      <c r="AS298" s="47" t="e">
        <f>IF([1]!Email_TaskV2[[#This Row],[Aging_Start_Testing]]="Testing not started yet","Testing not started yet",[1]!Email_TaskV2[[#This Row],[Aging]]-[1]!Email_TaskV2[[#This Row],[Aging_Start_Testing]])</f>
        <v>#REF!</v>
      </c>
      <c r="AT298" s="47" t="e">
        <f ca="1">IF(AND([1]!Email_TaskV2[[#This Row],[Status]]="ON PROGRESS",[1]!Email_TaskV2[[#This Row],[Type]]="RFI"),TODAY()-[1]!Email_TaskV2[[#This Row],[Tanggal nodin RFS/RFI]],0)</f>
        <v>#REF!</v>
      </c>
      <c r="AU298" s="47" t="e">
        <f>IF([1]!Email_TaskV2[[#This Row],[Aging]]&gt;7,"Warning","")</f>
        <v>#REF!</v>
      </c>
      <c r="AV298" s="48"/>
      <c r="AW298" s="48"/>
      <c r="AX298" s="48"/>
      <c r="AY298" s="48" t="e">
        <f>IF(AND([1]!Email_TaskV2[[#This Row],[Status]]="ON PROGRESS",[1]!Email_TaskV2[[#This Row],[Type]]="RFS"),"YES","")</f>
        <v>#REF!</v>
      </c>
      <c r="AZ298" s="127" t="e">
        <f>IF(AND([1]!Email_TaskV2[[#This Row],[Status]]="ON PROGRESS",[1]!Email_TaskV2[[#This Row],[Type]]="RFI"),"YES","")</f>
        <v>#REF!</v>
      </c>
      <c r="BA298" s="48" t="e">
        <f>IF([1]!Email_TaskV2[[#This Row],[Nomor Nodin RFS/RFI]]="","",DAY([1]!Email_TaskV2[[#This Row],[Tanggal nodin RFS/RFI]]))</f>
        <v>#REF!</v>
      </c>
      <c r="BB298" s="54" t="e">
        <f>IF([1]!Email_TaskV2[[#This Row],[Nomor Nodin RFS/RFI]]="","",TEXT([1]!Email_TaskV2[[#This Row],[Tanggal nodin RFS/RFI]],"MMM"))</f>
        <v>#REF!</v>
      </c>
      <c r="BC298" s="49" t="e">
        <f>IF([1]!Email_TaskV2[[#This Row],[Nodin BO]]="","No","Yes")</f>
        <v>#REF!</v>
      </c>
      <c r="BD298" s="50" t="e">
        <f>YEAR([1]!Email_TaskV2[[#This Row],[Tanggal nodin RFS/RFI]])</f>
        <v>#REF!</v>
      </c>
      <c r="BE298" s="56" t="e">
        <f>IF([1]!Email_TaskV2[[#This Row],[Month]]="",13,MONTH([1]!Email_TaskV2[[#This Row],[Tanggal nodin RFS/RFI]]))</f>
        <v>#REF!</v>
      </c>
    </row>
    <row r="299" spans="1:57" ht="15" customHeight="1" x14ac:dyDescent="0.3">
      <c r="A299" s="51">
        <v>298</v>
      </c>
      <c r="B299" s="32" t="s">
        <v>1857</v>
      </c>
      <c r="C299" s="34">
        <v>44998</v>
      </c>
      <c r="D299" s="88" t="s">
        <v>1858</v>
      </c>
      <c r="E299" s="32" t="s">
        <v>55</v>
      </c>
      <c r="F299" s="32" t="s">
        <v>78</v>
      </c>
      <c r="G299" s="35">
        <v>44999</v>
      </c>
      <c r="H299" s="35">
        <v>45000</v>
      </c>
      <c r="I299" s="32" t="s">
        <v>1963</v>
      </c>
      <c r="J299" s="35">
        <v>45001</v>
      </c>
      <c r="K299" s="37" t="s">
        <v>1964</v>
      </c>
      <c r="L299" s="39">
        <f t="shared" si="40"/>
        <v>2</v>
      </c>
      <c r="M299" s="39">
        <f t="shared" si="41"/>
        <v>2</v>
      </c>
      <c r="N299" s="53" t="s">
        <v>99</v>
      </c>
      <c r="O299" s="40" t="s">
        <v>100</v>
      </c>
      <c r="P299" s="40" t="e">
        <f>VLOOKUP([1]!Email_TaskV2[[#This Row],[PIC Dev]],[1]Organization!C:D,2,FALSE)</f>
        <v>#REF!</v>
      </c>
      <c r="Q299" s="40"/>
      <c r="R299" s="32">
        <v>379</v>
      </c>
      <c r="S299" s="32" t="s">
        <v>75</v>
      </c>
      <c r="T299" s="32" t="s">
        <v>1859</v>
      </c>
      <c r="U299" s="37" t="s">
        <v>1860</v>
      </c>
      <c r="V299" s="41">
        <v>44995</v>
      </c>
      <c r="W299" s="32" t="s">
        <v>166</v>
      </c>
      <c r="X299" s="32" t="s">
        <v>159</v>
      </c>
      <c r="Y299" s="32" t="s">
        <v>154</v>
      </c>
      <c r="Z299" s="32" t="s">
        <v>58</v>
      </c>
      <c r="AA299" s="32" t="s">
        <v>59</v>
      </c>
      <c r="AB299" s="32" t="s">
        <v>60</v>
      </c>
      <c r="AC299" s="43" t="s">
        <v>84</v>
      </c>
      <c r="AD299" s="59" t="s">
        <v>103</v>
      </c>
      <c r="AE299" s="44"/>
      <c r="AF299" s="44"/>
      <c r="AG299" s="32"/>
      <c r="AH299" s="32"/>
      <c r="AI299" s="32" t="s">
        <v>62</v>
      </c>
      <c r="AJ299" s="46" t="str">
        <f t="shared" ref="AJ299:AJ362" si="42">_xlfn.CONCAT(IF(AK299&lt;&gt;"",REPLACE(AK299,1,1,"(Sigos Automation)"),""),IF(AL299&lt;&gt;"",REPLACE(AL299,1,1,"(Prima Automation)"),""),IF(AM299&lt;&gt;"",REPLACE(AM299,1,1,"(FUT Simulator)"),""),IF(AN299&lt;&gt;"",REPLACE(AN299,1,1,"(Postman Simulator)"),""),IF(AO299&lt;&gt;"",REPLACE(AO299,1,1,"(Cetho Automation)"),""),IF(AP299&lt;&gt;"",REPLACE(AP299,1,1,"(Katalon Automation)"),""))</f>
        <v>(FUT Simulator)</v>
      </c>
      <c r="AK299" s="46"/>
      <c r="AL299" s="46"/>
      <c r="AM299" s="46">
        <v>3</v>
      </c>
      <c r="AN299" s="46"/>
      <c r="AO299" s="46"/>
      <c r="AP299" s="46"/>
      <c r="AQ299" s="47" t="e">
        <f ca="1">IF(AND([1]!Email_TaskV2[[#This Row],[Status]]="ON PROGRESS"),TODAY()-[1]!Email_TaskV2[[#This Row],[Tanggal nodin RFS/RFI]],0)</f>
        <v>#REF!</v>
      </c>
      <c r="AR299" s="47" t="e">
        <f ca="1">IF(AND([1]!Email_TaskV2[[#This Row],[Status]]="ON PROGRESS"),IF(TODAY()-[1]!Email_TaskV2[[#This Row],[Start FUT]]&gt;100,"Testing not started yet",TODAY()-[1]!Email_TaskV2[[#This Row],[Start FUT]]),0)</f>
        <v>#REF!</v>
      </c>
      <c r="AS299" s="47" t="e">
        <f>IF([1]!Email_TaskV2[[#This Row],[Aging_Start_Testing]]="Testing not started yet","Testing not started yet",[1]!Email_TaskV2[[#This Row],[Aging]]-[1]!Email_TaskV2[[#This Row],[Aging_Start_Testing]])</f>
        <v>#REF!</v>
      </c>
      <c r="AT299" s="47" t="e">
        <f ca="1">IF(AND([1]!Email_TaskV2[[#This Row],[Status]]="ON PROGRESS",[1]!Email_TaskV2[[#This Row],[Type]]="RFI"),TODAY()-[1]!Email_TaskV2[[#This Row],[Tanggal nodin RFS/RFI]],0)</f>
        <v>#REF!</v>
      </c>
      <c r="AU299" s="47" t="e">
        <f>IF([1]!Email_TaskV2[[#This Row],[Aging]]&gt;7,"Warning","")</f>
        <v>#REF!</v>
      </c>
      <c r="AV299" s="48"/>
      <c r="AW299" s="48"/>
      <c r="AX299" s="48"/>
      <c r="AY299" s="48" t="e">
        <f>IF(AND([1]!Email_TaskV2[[#This Row],[Status]]="ON PROGRESS",[1]!Email_TaskV2[[#This Row],[Type]]="RFS"),"YES","")</f>
        <v>#REF!</v>
      </c>
      <c r="AZ299" s="16" t="e">
        <f>IF(AND([1]!Email_TaskV2[[#This Row],[Status]]="ON PROGRESS",[1]!Email_TaskV2[[#This Row],[Type]]="RFI"),"YES","")</f>
        <v>#REF!</v>
      </c>
      <c r="BA299" s="48" t="e">
        <f>IF([1]!Email_TaskV2[[#This Row],[Nomor Nodin RFS/RFI]]="","",DAY([1]!Email_TaskV2[[#This Row],[Tanggal nodin RFS/RFI]]))</f>
        <v>#REF!</v>
      </c>
      <c r="BB299" s="54" t="e">
        <f>IF([1]!Email_TaskV2[[#This Row],[Nomor Nodin RFS/RFI]]="","",TEXT([1]!Email_TaskV2[[#This Row],[Tanggal nodin RFS/RFI]],"MMM"))</f>
        <v>#REF!</v>
      </c>
      <c r="BC299" s="49" t="e">
        <f>IF([1]!Email_TaskV2[[#This Row],[Nodin BO]]="","No","Yes")</f>
        <v>#REF!</v>
      </c>
      <c r="BD299" s="50" t="e">
        <f>YEAR([1]!Email_TaskV2[[#This Row],[Tanggal nodin RFS/RFI]])</f>
        <v>#REF!</v>
      </c>
      <c r="BE299" s="56" t="e">
        <f>IF([1]!Email_TaskV2[[#This Row],[Month]]="",13,MONTH([1]!Email_TaskV2[[#This Row],[Tanggal nodin RFS/RFI]]))</f>
        <v>#REF!</v>
      </c>
    </row>
    <row r="300" spans="1:57" ht="15" customHeight="1" x14ac:dyDescent="0.3">
      <c r="A300" s="51">
        <v>299</v>
      </c>
      <c r="B300" s="32" t="s">
        <v>1861</v>
      </c>
      <c r="C300" s="34">
        <v>44997</v>
      </c>
      <c r="D300" s="86" t="s">
        <v>1862</v>
      </c>
      <c r="E300" s="32" t="s">
        <v>55</v>
      </c>
      <c r="F300" s="32" t="s">
        <v>90</v>
      </c>
      <c r="G300" s="35">
        <v>44999</v>
      </c>
      <c r="H300" s="35">
        <v>45000</v>
      </c>
      <c r="I300" s="32" t="s">
        <v>1965</v>
      </c>
      <c r="J300" s="35">
        <v>45001</v>
      </c>
      <c r="K300" s="37" t="s">
        <v>1966</v>
      </c>
      <c r="L300" s="39">
        <f t="shared" si="40"/>
        <v>3</v>
      </c>
      <c r="M300" s="39">
        <f t="shared" si="41"/>
        <v>2</v>
      </c>
      <c r="N300" s="40" t="s">
        <v>81</v>
      </c>
      <c r="O300" s="40" t="s">
        <v>82</v>
      </c>
      <c r="P300" s="40" t="e">
        <f>VLOOKUP([1]!Email_TaskV2[[#This Row],[PIC Dev]],[1]Organization!C:D,2,FALSE)</f>
        <v>#REF!</v>
      </c>
      <c r="Q300" s="52" t="s">
        <v>1967</v>
      </c>
      <c r="R300" s="32">
        <v>190</v>
      </c>
      <c r="S300" s="32" t="s">
        <v>75</v>
      </c>
      <c r="T300" s="32"/>
      <c r="U300" s="32"/>
      <c r="V300" s="32"/>
      <c r="W300" s="32" t="s">
        <v>83</v>
      </c>
      <c r="X300" s="32"/>
      <c r="Y300" s="32"/>
      <c r="Z300" s="32" t="s">
        <v>58</v>
      </c>
      <c r="AA300" s="32" t="s">
        <v>59</v>
      </c>
      <c r="AB300" s="32" t="s">
        <v>83</v>
      </c>
      <c r="AC300" s="43" t="s">
        <v>71</v>
      </c>
      <c r="AD300" s="53" t="s">
        <v>124</v>
      </c>
      <c r="AE300" s="44"/>
      <c r="AF300" s="44"/>
      <c r="AG300" s="32"/>
      <c r="AH300" s="32"/>
      <c r="AI300" s="32" t="s">
        <v>64</v>
      </c>
      <c r="AJ300" s="46" t="str">
        <f t="shared" si="42"/>
        <v/>
      </c>
      <c r="AK300" s="46"/>
      <c r="AL300" s="46"/>
      <c r="AM300" s="46"/>
      <c r="AN300" s="46"/>
      <c r="AO300" s="46"/>
      <c r="AP300" s="46"/>
      <c r="AQ300" s="47" t="e">
        <f ca="1">IF(AND([1]!Email_TaskV2[[#This Row],[Status]]="ON PROGRESS"),TODAY()-[1]!Email_TaskV2[[#This Row],[Tanggal nodin RFS/RFI]],0)</f>
        <v>#REF!</v>
      </c>
      <c r="AR300" s="47" t="e">
        <f ca="1">IF(AND([1]!Email_TaskV2[[#This Row],[Status]]="ON PROGRESS"),IF(TODAY()-[1]!Email_TaskV2[[#This Row],[Start FUT]]&gt;100,"Testing not started yet",TODAY()-[1]!Email_TaskV2[[#This Row],[Start FUT]]),0)</f>
        <v>#REF!</v>
      </c>
      <c r="AS300" s="47" t="e">
        <f>IF([1]!Email_TaskV2[[#This Row],[Aging_Start_Testing]]="Testing not started yet","Testing not started yet",[1]!Email_TaskV2[[#This Row],[Aging]]-[1]!Email_TaskV2[[#This Row],[Aging_Start_Testing]])</f>
        <v>#REF!</v>
      </c>
      <c r="AT300" s="47" t="e">
        <f ca="1">IF(AND([1]!Email_TaskV2[[#This Row],[Status]]="ON PROGRESS",[1]!Email_TaskV2[[#This Row],[Type]]="RFI"),TODAY()-[1]!Email_TaskV2[[#This Row],[Tanggal nodin RFS/RFI]],0)</f>
        <v>#REF!</v>
      </c>
      <c r="AU300" s="47" t="e">
        <f>IF([1]!Email_TaskV2[[#This Row],[Aging]]&gt;7,"Warning","")</f>
        <v>#REF!</v>
      </c>
      <c r="AV300" s="48"/>
      <c r="AW300" s="48"/>
      <c r="AX300" s="48"/>
      <c r="AY300" s="48" t="e">
        <f>IF(AND([1]!Email_TaskV2[[#This Row],[Status]]="ON PROGRESS",[1]!Email_TaskV2[[#This Row],[Type]]="RFS"),"YES","")</f>
        <v>#REF!</v>
      </c>
      <c r="AZ300" s="16" t="e">
        <f>IF(AND([1]!Email_TaskV2[[#This Row],[Status]]="ON PROGRESS",[1]!Email_TaskV2[[#This Row],[Type]]="RFI"),"YES","")</f>
        <v>#REF!</v>
      </c>
      <c r="BA300" s="48" t="e">
        <f>IF([1]!Email_TaskV2[[#This Row],[Nomor Nodin RFS/RFI]]="","",DAY([1]!Email_TaskV2[[#This Row],[Tanggal nodin RFS/RFI]]))</f>
        <v>#REF!</v>
      </c>
      <c r="BB300" s="54" t="e">
        <f>IF([1]!Email_TaskV2[[#This Row],[Nomor Nodin RFS/RFI]]="","",TEXT([1]!Email_TaskV2[[#This Row],[Tanggal nodin RFS/RFI]],"MMM"))</f>
        <v>#REF!</v>
      </c>
      <c r="BC300" s="49" t="e">
        <f>IF([1]!Email_TaskV2[[#This Row],[Nodin BO]]="","No","Yes")</f>
        <v>#REF!</v>
      </c>
      <c r="BD300" s="50" t="e">
        <f>YEAR([1]!Email_TaskV2[[#This Row],[Tanggal nodin RFS/RFI]])</f>
        <v>#REF!</v>
      </c>
      <c r="BE300" s="56" t="e">
        <f>IF([1]!Email_TaskV2[[#This Row],[Month]]="",13,MONTH([1]!Email_TaskV2[[#This Row],[Tanggal nodin RFS/RFI]]))</f>
        <v>#REF!</v>
      </c>
    </row>
    <row r="301" spans="1:57" ht="15" customHeight="1" x14ac:dyDescent="0.3">
      <c r="A301" s="51">
        <v>300</v>
      </c>
      <c r="B301" s="32" t="s">
        <v>1863</v>
      </c>
      <c r="C301" s="34">
        <v>44998</v>
      </c>
      <c r="D301" s="86" t="s">
        <v>1864</v>
      </c>
      <c r="E301" s="32" t="s">
        <v>55</v>
      </c>
      <c r="F301" s="32" t="s">
        <v>66</v>
      </c>
      <c r="G301" s="35">
        <v>44999</v>
      </c>
      <c r="H301" s="35">
        <v>44999</v>
      </c>
      <c r="I301" s="32" t="s">
        <v>1865</v>
      </c>
      <c r="J301" s="35">
        <v>45000</v>
      </c>
      <c r="K301" s="37" t="s">
        <v>1866</v>
      </c>
      <c r="L301" s="39">
        <f t="shared" si="40"/>
        <v>1</v>
      </c>
      <c r="M301" s="39">
        <f t="shared" si="41"/>
        <v>1</v>
      </c>
      <c r="N301" s="40" t="s">
        <v>127</v>
      </c>
      <c r="O301" s="40" t="s">
        <v>56</v>
      </c>
      <c r="P301" s="40" t="e">
        <f>VLOOKUP([1]!Email_TaskV2[[#This Row],[PIC Dev]],[1]Organization!C:D,2,FALSE)</f>
        <v>#REF!</v>
      </c>
      <c r="Q301" s="52" t="s">
        <v>1867</v>
      </c>
      <c r="R301" s="32">
        <v>58</v>
      </c>
      <c r="S301" s="32" t="s">
        <v>57</v>
      </c>
      <c r="T301" s="32" t="s">
        <v>1868</v>
      </c>
      <c r="U301" s="37" t="s">
        <v>1869</v>
      </c>
      <c r="V301" s="41">
        <v>44986</v>
      </c>
      <c r="W301" s="32" t="s">
        <v>165</v>
      </c>
      <c r="X301" s="32" t="s">
        <v>159</v>
      </c>
      <c r="Y301" s="32" t="s">
        <v>154</v>
      </c>
      <c r="Z301" s="32" t="s">
        <v>58</v>
      </c>
      <c r="AA301" s="32" t="s">
        <v>59</v>
      </c>
      <c r="AB301" s="32" t="s">
        <v>60</v>
      </c>
      <c r="AC301" s="43" t="s">
        <v>61</v>
      </c>
      <c r="AD301" s="59" t="s">
        <v>141</v>
      </c>
      <c r="AE301" s="44" t="s">
        <v>599</v>
      </c>
      <c r="AF301" s="44"/>
      <c r="AG301" s="32"/>
      <c r="AH301" s="32"/>
      <c r="AI301" s="32" t="s">
        <v>62</v>
      </c>
      <c r="AJ301" s="46" t="str">
        <f t="shared" si="42"/>
        <v>(FUT Simulator)</v>
      </c>
      <c r="AK301" s="46"/>
      <c r="AL301" s="46"/>
      <c r="AM301" s="46">
        <v>3</v>
      </c>
      <c r="AN301" s="46"/>
      <c r="AO301" s="46"/>
      <c r="AP301" s="46"/>
      <c r="AQ301" s="47" t="e">
        <f ca="1">IF(AND([1]!Email_TaskV2[[#This Row],[Status]]="ON PROGRESS"),TODAY()-[1]!Email_TaskV2[[#This Row],[Tanggal nodin RFS/RFI]],0)</f>
        <v>#REF!</v>
      </c>
      <c r="AR301" s="47" t="e">
        <f ca="1">IF(AND([1]!Email_TaskV2[[#This Row],[Status]]="ON PROGRESS"),IF(TODAY()-[1]!Email_TaskV2[[#This Row],[Start FUT]]&gt;100,"Testing not started yet",TODAY()-[1]!Email_TaskV2[[#This Row],[Start FUT]]),0)</f>
        <v>#REF!</v>
      </c>
      <c r="AS301" s="47" t="e">
        <f>IF([1]!Email_TaskV2[[#This Row],[Aging_Start_Testing]]="Testing not started yet","Testing not started yet",[1]!Email_TaskV2[[#This Row],[Aging]]-[1]!Email_TaskV2[[#This Row],[Aging_Start_Testing]])</f>
        <v>#REF!</v>
      </c>
      <c r="AT301" s="47" t="e">
        <f ca="1">IF(AND([1]!Email_TaskV2[[#This Row],[Status]]="ON PROGRESS",[1]!Email_TaskV2[[#This Row],[Type]]="RFI"),TODAY()-[1]!Email_TaskV2[[#This Row],[Tanggal nodin RFS/RFI]],0)</f>
        <v>#REF!</v>
      </c>
      <c r="AU301" s="47" t="e">
        <f>IF([1]!Email_TaskV2[[#This Row],[Aging]]&gt;7,"Warning","")</f>
        <v>#REF!</v>
      </c>
      <c r="AV301" s="48"/>
      <c r="AW301" s="48"/>
      <c r="AX301" s="48"/>
      <c r="AY301" s="48" t="e">
        <f>IF(AND([1]!Email_TaskV2[[#This Row],[Status]]="ON PROGRESS",[1]!Email_TaskV2[[#This Row],[Type]]="RFS"),"YES","")</f>
        <v>#REF!</v>
      </c>
      <c r="AZ301" s="127" t="e">
        <f>IF(AND([1]!Email_TaskV2[[#This Row],[Status]]="ON PROGRESS",[1]!Email_TaskV2[[#This Row],[Type]]="RFI"),"YES","")</f>
        <v>#REF!</v>
      </c>
      <c r="BA301" s="48" t="e">
        <f>IF([1]!Email_TaskV2[[#This Row],[Nomor Nodin RFS/RFI]]="","",DAY([1]!Email_TaskV2[[#This Row],[Tanggal nodin RFS/RFI]]))</f>
        <v>#REF!</v>
      </c>
      <c r="BB301" s="54" t="e">
        <f>IF([1]!Email_TaskV2[[#This Row],[Nomor Nodin RFS/RFI]]="","",TEXT([1]!Email_TaskV2[[#This Row],[Tanggal nodin RFS/RFI]],"MMM"))</f>
        <v>#REF!</v>
      </c>
      <c r="BC301" s="49" t="e">
        <f>IF([1]!Email_TaskV2[[#This Row],[Nodin BO]]="","No","Yes")</f>
        <v>#REF!</v>
      </c>
      <c r="BD301" s="50" t="e">
        <f>YEAR([1]!Email_TaskV2[[#This Row],[Tanggal nodin RFS/RFI]])</f>
        <v>#REF!</v>
      </c>
      <c r="BE301" s="56" t="e">
        <f>IF([1]!Email_TaskV2[[#This Row],[Month]]="",13,MONTH([1]!Email_TaskV2[[#This Row],[Tanggal nodin RFS/RFI]]))</f>
        <v>#REF!</v>
      </c>
    </row>
    <row r="302" spans="1:57" ht="15" customHeight="1" x14ac:dyDescent="0.3">
      <c r="A302" s="51">
        <v>301</v>
      </c>
      <c r="B302" s="32" t="s">
        <v>1870</v>
      </c>
      <c r="C302" s="34">
        <v>44998</v>
      </c>
      <c r="D302" s="86" t="s">
        <v>1871</v>
      </c>
      <c r="E302" s="32" t="s">
        <v>55</v>
      </c>
      <c r="F302" s="32" t="s">
        <v>78</v>
      </c>
      <c r="G302" s="35">
        <v>44999</v>
      </c>
      <c r="H302" s="35">
        <v>45000</v>
      </c>
      <c r="I302" s="32" t="s">
        <v>1968</v>
      </c>
      <c r="J302" s="35">
        <v>45000</v>
      </c>
      <c r="K302" s="37" t="s">
        <v>1969</v>
      </c>
      <c r="L302" s="39">
        <f t="shared" si="40"/>
        <v>2</v>
      </c>
      <c r="M302" s="39">
        <f t="shared" si="41"/>
        <v>1</v>
      </c>
      <c r="N302" s="40" t="s">
        <v>87</v>
      </c>
      <c r="O302" s="40" t="s">
        <v>88</v>
      </c>
      <c r="P302" s="40" t="e">
        <f>VLOOKUP([1]!Email_TaskV2[[#This Row],[PIC Dev]],[1]Organization!C:D,2,FALSE)</f>
        <v>#REF!</v>
      </c>
      <c r="Q302" s="40"/>
      <c r="R302" s="32">
        <v>270</v>
      </c>
      <c r="S302" s="32" t="s">
        <v>75</v>
      </c>
      <c r="T302" s="32" t="s">
        <v>1859</v>
      </c>
      <c r="U302" s="37" t="s">
        <v>1860</v>
      </c>
      <c r="V302" s="41">
        <v>44995</v>
      </c>
      <c r="W302" s="32" t="s">
        <v>190</v>
      </c>
      <c r="X302" s="32" t="s">
        <v>159</v>
      </c>
      <c r="Y302" s="32" t="s">
        <v>154</v>
      </c>
      <c r="Z302" s="32" t="s">
        <v>58</v>
      </c>
      <c r="AA302" s="32" t="s">
        <v>59</v>
      </c>
      <c r="AB302" s="32" t="s">
        <v>60</v>
      </c>
      <c r="AC302" s="43" t="s">
        <v>61</v>
      </c>
      <c r="AD302" s="59" t="s">
        <v>89</v>
      </c>
      <c r="AE302" s="44"/>
      <c r="AF302" s="44"/>
      <c r="AG302" s="32"/>
      <c r="AH302" s="32"/>
      <c r="AI302" s="32" t="s">
        <v>62</v>
      </c>
      <c r="AJ302" s="46" t="str">
        <f t="shared" si="42"/>
        <v>(FUT Simulator)</v>
      </c>
      <c r="AK302" s="46"/>
      <c r="AL302" s="46"/>
      <c r="AM302" s="46">
        <v>3</v>
      </c>
      <c r="AN302" s="46"/>
      <c r="AO302" s="46"/>
      <c r="AP302" s="46"/>
      <c r="AQ302" s="47" t="e">
        <f ca="1">IF(AND([1]!Email_TaskV2[[#This Row],[Status]]="ON PROGRESS"),TODAY()-[1]!Email_TaskV2[[#This Row],[Tanggal nodin RFS/RFI]],0)</f>
        <v>#REF!</v>
      </c>
      <c r="AR302" s="47" t="e">
        <f ca="1">IF(AND([1]!Email_TaskV2[[#This Row],[Status]]="ON PROGRESS"),IF(TODAY()-[1]!Email_TaskV2[[#This Row],[Start FUT]]&gt;100,"Testing not started yet",TODAY()-[1]!Email_TaskV2[[#This Row],[Start FUT]]),0)</f>
        <v>#REF!</v>
      </c>
      <c r="AS302" s="47" t="e">
        <f>IF([1]!Email_TaskV2[[#This Row],[Aging_Start_Testing]]="Testing not started yet","Testing not started yet",[1]!Email_TaskV2[[#This Row],[Aging]]-[1]!Email_TaskV2[[#This Row],[Aging_Start_Testing]])</f>
        <v>#REF!</v>
      </c>
      <c r="AT302" s="47" t="e">
        <f ca="1">IF(AND([1]!Email_TaskV2[[#This Row],[Status]]="ON PROGRESS",[1]!Email_TaskV2[[#This Row],[Type]]="RFI"),TODAY()-[1]!Email_TaskV2[[#This Row],[Tanggal nodin RFS/RFI]],0)</f>
        <v>#REF!</v>
      </c>
      <c r="AU302" s="47" t="e">
        <f>IF([1]!Email_TaskV2[[#This Row],[Aging]]&gt;7,"Warning","")</f>
        <v>#REF!</v>
      </c>
      <c r="AV302" s="48"/>
      <c r="AW302" s="48"/>
      <c r="AX302" s="48"/>
      <c r="AY302" s="48" t="e">
        <f>IF(AND([1]!Email_TaskV2[[#This Row],[Status]]="ON PROGRESS",[1]!Email_TaskV2[[#This Row],[Type]]="RFS"),"YES","")</f>
        <v>#REF!</v>
      </c>
      <c r="AZ302" s="127" t="e">
        <f>IF(AND([1]!Email_TaskV2[[#This Row],[Status]]="ON PROGRESS",[1]!Email_TaskV2[[#This Row],[Type]]="RFI"),"YES","")</f>
        <v>#REF!</v>
      </c>
      <c r="BA302" s="48" t="e">
        <f>IF([1]!Email_TaskV2[[#This Row],[Nomor Nodin RFS/RFI]]="","",DAY([1]!Email_TaskV2[[#This Row],[Tanggal nodin RFS/RFI]]))</f>
        <v>#REF!</v>
      </c>
      <c r="BB302" s="54" t="e">
        <f>IF([1]!Email_TaskV2[[#This Row],[Nomor Nodin RFS/RFI]]="","",TEXT([1]!Email_TaskV2[[#This Row],[Tanggal nodin RFS/RFI]],"MMM"))</f>
        <v>#REF!</v>
      </c>
      <c r="BC302" s="49" t="e">
        <f>IF([1]!Email_TaskV2[[#This Row],[Nodin BO]]="","No","Yes")</f>
        <v>#REF!</v>
      </c>
      <c r="BD302" s="50" t="e">
        <f>YEAR([1]!Email_TaskV2[[#This Row],[Tanggal nodin RFS/RFI]])</f>
        <v>#REF!</v>
      </c>
      <c r="BE302" s="56" t="e">
        <f>IF([1]!Email_TaskV2[[#This Row],[Month]]="",13,MONTH([1]!Email_TaskV2[[#This Row],[Tanggal nodin RFS/RFI]]))</f>
        <v>#REF!</v>
      </c>
    </row>
    <row r="303" spans="1:57" ht="15" customHeight="1" x14ac:dyDescent="0.3">
      <c r="A303" s="51">
        <v>302</v>
      </c>
      <c r="B303" s="32" t="s">
        <v>1872</v>
      </c>
      <c r="C303" s="34">
        <v>44998</v>
      </c>
      <c r="D303" s="88" t="s">
        <v>1873</v>
      </c>
      <c r="E303" s="32" t="s">
        <v>55</v>
      </c>
      <c r="F303" s="69" t="s">
        <v>122</v>
      </c>
      <c r="G303" s="35">
        <v>44999</v>
      </c>
      <c r="H303" s="35">
        <v>45009</v>
      </c>
      <c r="I303" s="32" t="s">
        <v>2108</v>
      </c>
      <c r="J303" s="35">
        <v>45012</v>
      </c>
      <c r="K303" s="37" t="s">
        <v>2369</v>
      </c>
      <c r="L303" s="39">
        <f t="shared" si="40"/>
        <v>11</v>
      </c>
      <c r="M303" s="39">
        <f t="shared" si="41"/>
        <v>13</v>
      </c>
      <c r="N303" s="40" t="s">
        <v>73</v>
      </c>
      <c r="O303" s="40" t="s">
        <v>74</v>
      </c>
      <c r="P303" s="40" t="e">
        <f>VLOOKUP([1]!Email_TaskV2[[#This Row],[PIC Dev]],[1]Organization!C:D,2,FALSE)</f>
        <v>#REF!</v>
      </c>
      <c r="Q303" s="52" t="s">
        <v>2370</v>
      </c>
      <c r="R303" s="32">
        <v>106</v>
      </c>
      <c r="S303" s="32" t="s">
        <v>75</v>
      </c>
      <c r="T303" s="32"/>
      <c r="U303" s="32"/>
      <c r="V303" s="32"/>
      <c r="W303" s="32" t="s">
        <v>176</v>
      </c>
      <c r="X303" s="32"/>
      <c r="Y303" s="32"/>
      <c r="Z303" s="32" t="s">
        <v>58</v>
      </c>
      <c r="AA303" s="32" t="s">
        <v>59</v>
      </c>
      <c r="AB303" s="32" t="s">
        <v>76</v>
      </c>
      <c r="AC303" s="43" t="s">
        <v>71</v>
      </c>
      <c r="AD303" s="59" t="s">
        <v>93</v>
      </c>
      <c r="AE303" s="44"/>
      <c r="AF303" s="44"/>
      <c r="AG303" s="32"/>
      <c r="AH303" s="32"/>
      <c r="AI303" s="32" t="s">
        <v>110</v>
      </c>
      <c r="AJ303" s="46" t="str">
        <f t="shared" si="42"/>
        <v>(Sigos Automation)</v>
      </c>
      <c r="AK303" s="46">
        <v>1</v>
      </c>
      <c r="AL303" s="46"/>
      <c r="AM303" s="46"/>
      <c r="AN303" s="46"/>
      <c r="AO303" s="46"/>
      <c r="AP303" s="46"/>
      <c r="AQ303" s="47" t="e">
        <f ca="1">IF(AND([1]!Email_TaskV2[[#This Row],[Status]]="ON PROGRESS"),TODAY()-[1]!Email_TaskV2[[#This Row],[Tanggal nodin RFS/RFI]],0)</f>
        <v>#REF!</v>
      </c>
      <c r="AR303" s="47" t="e">
        <f ca="1">IF(AND([1]!Email_TaskV2[[#This Row],[Status]]="ON PROGRESS"),IF(TODAY()-[1]!Email_TaskV2[[#This Row],[Start FUT]]&gt;100,"Testing not started yet",TODAY()-[1]!Email_TaskV2[[#This Row],[Start FUT]]),0)</f>
        <v>#REF!</v>
      </c>
      <c r="AS303" s="47" t="e">
        <f>IF([1]!Email_TaskV2[[#This Row],[Aging_Start_Testing]]="Testing not started yet","Testing not started yet",[1]!Email_TaskV2[[#This Row],[Aging]]-[1]!Email_TaskV2[[#This Row],[Aging_Start_Testing]])</f>
        <v>#REF!</v>
      </c>
      <c r="AT303" s="47" t="e">
        <f ca="1">IF(AND([1]!Email_TaskV2[[#This Row],[Status]]="ON PROGRESS",[1]!Email_TaskV2[[#This Row],[Type]]="RFI"),TODAY()-[1]!Email_TaskV2[[#This Row],[Tanggal nodin RFS/RFI]],0)</f>
        <v>#REF!</v>
      </c>
      <c r="AU303" s="47" t="e">
        <f>IF([1]!Email_TaskV2[[#This Row],[Aging]]&gt;7,"Warning","")</f>
        <v>#REF!</v>
      </c>
      <c r="AV303" s="48"/>
      <c r="AW303" s="48"/>
      <c r="AX303" s="48"/>
      <c r="AY303" s="48" t="e">
        <f>IF(AND([1]!Email_TaskV2[[#This Row],[Status]]="ON PROGRESS",[1]!Email_TaskV2[[#This Row],[Type]]="RFS"),"YES","")</f>
        <v>#REF!</v>
      </c>
      <c r="AZ303" s="127" t="e">
        <f>IF(AND([1]!Email_TaskV2[[#This Row],[Status]]="ON PROGRESS",[1]!Email_TaskV2[[#This Row],[Type]]="RFI"),"YES","")</f>
        <v>#REF!</v>
      </c>
      <c r="BA303" s="48" t="e">
        <f>IF([1]!Email_TaskV2[[#This Row],[Nomor Nodin RFS/RFI]]="","",DAY([1]!Email_TaskV2[[#This Row],[Tanggal nodin RFS/RFI]]))</f>
        <v>#REF!</v>
      </c>
      <c r="BB303" s="54" t="e">
        <f>IF([1]!Email_TaskV2[[#This Row],[Nomor Nodin RFS/RFI]]="","",TEXT([1]!Email_TaskV2[[#This Row],[Tanggal nodin RFS/RFI]],"MMM"))</f>
        <v>#REF!</v>
      </c>
      <c r="BC303" s="49" t="e">
        <f>IF([1]!Email_TaskV2[[#This Row],[Nodin BO]]="","No","Yes")</f>
        <v>#REF!</v>
      </c>
      <c r="BD303" s="50" t="e">
        <f>YEAR([1]!Email_TaskV2[[#This Row],[Tanggal nodin RFS/RFI]])</f>
        <v>#REF!</v>
      </c>
      <c r="BE303" s="56" t="e">
        <f>IF([1]!Email_TaskV2[[#This Row],[Month]]="",13,MONTH([1]!Email_TaskV2[[#This Row],[Tanggal nodin RFS/RFI]]))</f>
        <v>#REF!</v>
      </c>
    </row>
    <row r="304" spans="1:57" ht="15" customHeight="1" x14ac:dyDescent="0.3">
      <c r="A304" s="51">
        <v>303</v>
      </c>
      <c r="B304" s="32" t="s">
        <v>1874</v>
      </c>
      <c r="C304" s="34">
        <v>44998</v>
      </c>
      <c r="D304" s="86" t="s">
        <v>1875</v>
      </c>
      <c r="E304" s="32" t="s">
        <v>55</v>
      </c>
      <c r="F304" s="32" t="s">
        <v>92</v>
      </c>
      <c r="G304" s="35">
        <v>44999</v>
      </c>
      <c r="H304" s="35">
        <v>44999</v>
      </c>
      <c r="I304" s="32" t="s">
        <v>1876</v>
      </c>
      <c r="J304" s="35">
        <v>44999</v>
      </c>
      <c r="K304" s="37" t="s">
        <v>1877</v>
      </c>
      <c r="L304" s="39">
        <f t="shared" si="40"/>
        <v>1</v>
      </c>
      <c r="M304" s="39">
        <f t="shared" si="41"/>
        <v>0</v>
      </c>
      <c r="N304" s="40" t="s">
        <v>73</v>
      </c>
      <c r="O304" s="40" t="s">
        <v>74</v>
      </c>
      <c r="P304" s="40" t="e">
        <f>VLOOKUP([1]!Email_TaskV2[[#This Row],[PIC Dev]],[1]Organization!C:D,2,FALSE)</f>
        <v>#REF!</v>
      </c>
      <c r="Q304" s="40"/>
      <c r="R304" s="32">
        <v>8</v>
      </c>
      <c r="S304" s="32" t="s">
        <v>75</v>
      </c>
      <c r="T304" s="32" t="s">
        <v>1878</v>
      </c>
      <c r="U304" s="37" t="s">
        <v>1879</v>
      </c>
      <c r="V304" s="32"/>
      <c r="W304" s="32" t="s">
        <v>176</v>
      </c>
      <c r="X304" s="32"/>
      <c r="Y304" s="32"/>
      <c r="Z304" s="32" t="s">
        <v>58</v>
      </c>
      <c r="AA304" s="32" t="s">
        <v>59</v>
      </c>
      <c r="AB304" s="32" t="s">
        <v>76</v>
      </c>
      <c r="AC304" s="43" t="s">
        <v>71</v>
      </c>
      <c r="AD304" s="59" t="s">
        <v>77</v>
      </c>
      <c r="AE304" s="44"/>
      <c r="AF304" s="44"/>
      <c r="AG304" s="32"/>
      <c r="AH304" s="32"/>
      <c r="AI304" s="32" t="s">
        <v>64</v>
      </c>
      <c r="AJ304" s="46" t="str">
        <f t="shared" si="42"/>
        <v/>
      </c>
      <c r="AK304" s="46"/>
      <c r="AL304" s="46"/>
      <c r="AM304" s="46"/>
      <c r="AN304" s="46"/>
      <c r="AO304" s="46"/>
      <c r="AP304" s="46"/>
      <c r="AQ304" s="47" t="e">
        <f ca="1">IF(AND([1]!Email_TaskV2[[#This Row],[Status]]="ON PROGRESS"),TODAY()-[1]!Email_TaskV2[[#This Row],[Tanggal nodin RFS/RFI]],0)</f>
        <v>#REF!</v>
      </c>
      <c r="AR304" s="47" t="e">
        <f ca="1">IF(AND([1]!Email_TaskV2[[#This Row],[Status]]="ON PROGRESS"),IF(TODAY()-[1]!Email_TaskV2[[#This Row],[Start FUT]]&gt;100,"Testing not started yet",TODAY()-[1]!Email_TaskV2[[#This Row],[Start FUT]]),0)</f>
        <v>#REF!</v>
      </c>
      <c r="AS304" s="47" t="e">
        <f>IF([1]!Email_TaskV2[[#This Row],[Aging_Start_Testing]]="Testing not started yet","Testing not started yet",[1]!Email_TaskV2[[#This Row],[Aging]]-[1]!Email_TaskV2[[#This Row],[Aging_Start_Testing]])</f>
        <v>#REF!</v>
      </c>
      <c r="AT304" s="47" t="e">
        <f ca="1">IF(AND([1]!Email_TaskV2[[#This Row],[Status]]="ON PROGRESS",[1]!Email_TaskV2[[#This Row],[Type]]="RFI"),TODAY()-[1]!Email_TaskV2[[#This Row],[Tanggal nodin RFS/RFI]],0)</f>
        <v>#REF!</v>
      </c>
      <c r="AU304" s="47" t="e">
        <f>IF([1]!Email_TaskV2[[#This Row],[Aging]]&gt;7,"Warning","")</f>
        <v>#REF!</v>
      </c>
      <c r="AV304" s="127"/>
      <c r="AW304" s="127"/>
      <c r="AX304" s="127"/>
      <c r="AY304" s="48" t="e">
        <f>IF(AND([1]!Email_TaskV2[[#This Row],[Status]]="ON PROGRESS",[1]!Email_TaskV2[[#This Row],[Type]]="RFS"),"YES","")</f>
        <v>#REF!</v>
      </c>
      <c r="AZ304" s="127" t="e">
        <f>IF(AND([1]!Email_TaskV2[[#This Row],[Status]]="ON PROGRESS",[1]!Email_TaskV2[[#This Row],[Type]]="RFI"),"YES","")</f>
        <v>#REF!</v>
      </c>
      <c r="BA304" s="48" t="e">
        <f>IF([1]!Email_TaskV2[[#This Row],[Nomor Nodin RFS/RFI]]="","",DAY([1]!Email_TaskV2[[#This Row],[Tanggal nodin RFS/RFI]]))</f>
        <v>#REF!</v>
      </c>
      <c r="BB304" s="54" t="e">
        <f>IF([1]!Email_TaskV2[[#This Row],[Nomor Nodin RFS/RFI]]="","",TEXT([1]!Email_TaskV2[[#This Row],[Tanggal nodin RFS/RFI]],"MMM"))</f>
        <v>#REF!</v>
      </c>
      <c r="BC304" s="128" t="e">
        <f>IF([1]!Email_TaskV2[[#This Row],[Nodin BO]]="","No","Yes")</f>
        <v>#REF!</v>
      </c>
      <c r="BD304" s="129" t="e">
        <f>YEAR([1]!Email_TaskV2[[#This Row],[Tanggal nodin RFS/RFI]])</f>
        <v>#REF!</v>
      </c>
      <c r="BE304" s="56" t="e">
        <f>IF([1]!Email_TaskV2[[#This Row],[Month]]="",13,MONTH([1]!Email_TaskV2[[#This Row],[Tanggal nodin RFS/RFI]]))</f>
        <v>#REF!</v>
      </c>
    </row>
    <row r="305" spans="1:57" ht="15" customHeight="1" x14ac:dyDescent="0.3">
      <c r="A305" s="51">
        <v>304</v>
      </c>
      <c r="B305" s="39" t="s">
        <v>1880</v>
      </c>
      <c r="C305" s="114">
        <v>44999</v>
      </c>
      <c r="D305" s="85" t="s">
        <v>1881</v>
      </c>
      <c r="E305" s="39" t="s">
        <v>55</v>
      </c>
      <c r="F305" s="39" t="s">
        <v>78</v>
      </c>
      <c r="G305" s="36">
        <v>45001</v>
      </c>
      <c r="H305" s="36">
        <v>45002</v>
      </c>
      <c r="I305" s="39" t="s">
        <v>1970</v>
      </c>
      <c r="J305" s="36">
        <v>45002</v>
      </c>
      <c r="K305" s="37" t="s">
        <v>1971</v>
      </c>
      <c r="L305" s="39">
        <f t="shared" si="40"/>
        <v>3</v>
      </c>
      <c r="M305" s="39">
        <f t="shared" si="41"/>
        <v>1</v>
      </c>
      <c r="N305" s="40" t="s">
        <v>498</v>
      </c>
      <c r="O305" s="58" t="s">
        <v>135</v>
      </c>
      <c r="P305" s="58" t="e">
        <f>VLOOKUP([1]!Email_TaskV2[[#This Row],[PIC Dev]],[1]Organization!C:D,2,FALSE)</f>
        <v>#REF!</v>
      </c>
      <c r="Q305" s="58"/>
      <c r="R305" s="39">
        <v>309</v>
      </c>
      <c r="S305" s="39" t="s">
        <v>75</v>
      </c>
      <c r="T305" s="39" t="s">
        <v>700</v>
      </c>
      <c r="U305" s="37" t="s">
        <v>870</v>
      </c>
      <c r="V305" s="41">
        <v>44999</v>
      </c>
      <c r="W305" s="32" t="s">
        <v>169</v>
      </c>
      <c r="X305" s="32"/>
      <c r="Y305" s="32"/>
      <c r="Z305" s="32" t="s">
        <v>58</v>
      </c>
      <c r="AA305" s="32" t="s">
        <v>59</v>
      </c>
      <c r="AB305" s="32" t="s">
        <v>119</v>
      </c>
      <c r="AC305" s="43" t="s">
        <v>71</v>
      </c>
      <c r="AD305" s="59" t="s">
        <v>128</v>
      </c>
      <c r="AE305" s="59"/>
      <c r="AF305" s="59"/>
      <c r="AG305" s="39"/>
      <c r="AH305" s="39"/>
      <c r="AI305" s="32" t="s">
        <v>110</v>
      </c>
      <c r="AJ305" s="46" t="str">
        <f t="shared" si="42"/>
        <v>(Prima Automation)</v>
      </c>
      <c r="AK305" s="46"/>
      <c r="AL305" s="46">
        <v>2</v>
      </c>
      <c r="AM305" s="46"/>
      <c r="AN305" s="46"/>
      <c r="AO305" s="46"/>
      <c r="AP305" s="46"/>
      <c r="AQ305" s="47" t="e">
        <f ca="1">IF(AND([1]!Email_TaskV2[[#This Row],[Status]]="ON PROGRESS"),TODAY()-[1]!Email_TaskV2[[#This Row],[Tanggal nodin RFS/RFI]],0)</f>
        <v>#REF!</v>
      </c>
      <c r="AR305" s="47" t="e">
        <f ca="1">IF(AND([1]!Email_TaskV2[[#This Row],[Status]]="ON PROGRESS"),IF(TODAY()-[1]!Email_TaskV2[[#This Row],[Start FUT]]&gt;100,"Testing not started yet",TODAY()-[1]!Email_TaskV2[[#This Row],[Start FUT]]),0)</f>
        <v>#REF!</v>
      </c>
      <c r="AS305" s="47" t="e">
        <f>IF([1]!Email_TaskV2[[#This Row],[Aging_Start_Testing]]="Testing not started yet","Testing not started yet",[1]!Email_TaskV2[[#This Row],[Aging]]-[1]!Email_TaskV2[[#This Row],[Aging_Start_Testing]])</f>
        <v>#REF!</v>
      </c>
      <c r="AT305" s="47" t="e">
        <f ca="1">IF(AND([1]!Email_TaskV2[[#This Row],[Status]]="ON PROGRESS",[1]!Email_TaskV2[[#This Row],[Type]]="RFI"),TODAY()-[1]!Email_TaskV2[[#This Row],[Tanggal nodin RFS/RFI]],0)</f>
        <v>#REF!</v>
      </c>
      <c r="AU305" s="47" t="e">
        <f>IF([1]!Email_TaskV2[[#This Row],[Aging]]&gt;7,"Warning","")</f>
        <v>#REF!</v>
      </c>
      <c r="AV305" s="127"/>
      <c r="AW305" s="127"/>
      <c r="AX305" s="127"/>
      <c r="AY305" s="48" t="e">
        <f>IF(AND([1]!Email_TaskV2[[#This Row],[Status]]="ON PROGRESS",[1]!Email_TaskV2[[#This Row],[Type]]="RFS"),"YES","")</f>
        <v>#REF!</v>
      </c>
      <c r="AZ305" s="127" t="e">
        <f>IF(AND([1]!Email_TaskV2[[#This Row],[Status]]="ON PROGRESS",[1]!Email_TaskV2[[#This Row],[Type]]="RFI"),"YES","")</f>
        <v>#REF!</v>
      </c>
      <c r="BA305" s="48" t="e">
        <f>IF([1]!Email_TaskV2[[#This Row],[Nomor Nodin RFS/RFI]]="","",DAY([1]!Email_TaskV2[[#This Row],[Tanggal nodin RFS/RFI]]))</f>
        <v>#REF!</v>
      </c>
      <c r="BB305" s="54" t="e">
        <f>IF([1]!Email_TaskV2[[#This Row],[Nomor Nodin RFS/RFI]]="","",TEXT([1]!Email_TaskV2[[#This Row],[Tanggal nodin RFS/RFI]],"MMM"))</f>
        <v>#REF!</v>
      </c>
      <c r="BC305" s="128" t="e">
        <f>IF([1]!Email_TaskV2[[#This Row],[Nodin BO]]="","No","Yes")</f>
        <v>#REF!</v>
      </c>
      <c r="BD305" s="129" t="e">
        <f>YEAR([1]!Email_TaskV2[[#This Row],[Tanggal nodin RFS/RFI]])</f>
        <v>#REF!</v>
      </c>
      <c r="BE305" s="56" t="e">
        <f>IF([1]!Email_TaskV2[[#This Row],[Month]]="",13,MONTH([1]!Email_TaskV2[[#This Row],[Tanggal nodin RFS/RFI]]))</f>
        <v>#REF!</v>
      </c>
    </row>
    <row r="306" spans="1:57" ht="15" customHeight="1" x14ac:dyDescent="0.3">
      <c r="A306" s="51">
        <v>305</v>
      </c>
      <c r="B306" s="32" t="s">
        <v>1882</v>
      </c>
      <c r="C306" s="34">
        <v>44999</v>
      </c>
      <c r="D306" s="86" t="s">
        <v>1883</v>
      </c>
      <c r="E306" s="32" t="s">
        <v>55</v>
      </c>
      <c r="F306" s="32" t="s">
        <v>90</v>
      </c>
      <c r="G306" s="36">
        <v>45001</v>
      </c>
      <c r="H306" s="35">
        <v>44999</v>
      </c>
      <c r="I306" s="32" t="s">
        <v>2109</v>
      </c>
      <c r="J306" s="35">
        <v>45009</v>
      </c>
      <c r="K306" s="38" t="s">
        <v>2371</v>
      </c>
      <c r="L306" s="39">
        <f t="shared" si="40"/>
        <v>0</v>
      </c>
      <c r="M306" s="39">
        <f t="shared" si="41"/>
        <v>8</v>
      </c>
      <c r="N306" s="40" t="s">
        <v>498</v>
      </c>
      <c r="O306" s="58" t="s">
        <v>135</v>
      </c>
      <c r="P306" s="40" t="e">
        <f>VLOOKUP([1]!Email_TaskV2[[#This Row],[PIC Dev]],[1]Organization!C:D,2,FALSE)</f>
        <v>#REF!</v>
      </c>
      <c r="Q306" s="52" t="s">
        <v>2372</v>
      </c>
      <c r="R306" s="32">
        <v>100</v>
      </c>
      <c r="S306" s="32" t="s">
        <v>75</v>
      </c>
      <c r="T306" s="32" t="s">
        <v>1884</v>
      </c>
      <c r="U306" s="38" t="s">
        <v>1885</v>
      </c>
      <c r="V306" s="42">
        <v>44993</v>
      </c>
      <c r="W306" s="33" t="s">
        <v>169</v>
      </c>
      <c r="X306" s="33" t="s">
        <v>186</v>
      </c>
      <c r="Y306" s="32" t="s">
        <v>187</v>
      </c>
      <c r="Z306" s="32" t="s">
        <v>58</v>
      </c>
      <c r="AA306" s="32" t="s">
        <v>59</v>
      </c>
      <c r="AB306" s="32" t="s">
        <v>119</v>
      </c>
      <c r="AC306" s="43" t="s">
        <v>71</v>
      </c>
      <c r="AD306" s="59" t="s">
        <v>106</v>
      </c>
      <c r="AE306" s="44"/>
      <c r="AF306" s="44"/>
      <c r="AG306" s="32"/>
      <c r="AH306" s="32"/>
      <c r="AI306" s="32" t="s">
        <v>64</v>
      </c>
      <c r="AJ306" s="46" t="str">
        <f t="shared" si="42"/>
        <v/>
      </c>
      <c r="AK306" s="46"/>
      <c r="AL306" s="46"/>
      <c r="AM306" s="46"/>
      <c r="AN306" s="46"/>
      <c r="AO306" s="46"/>
      <c r="AP306" s="46"/>
      <c r="AQ306" s="47" t="e">
        <f ca="1">IF(AND([1]!Email_TaskV2[[#This Row],[Status]]="ON PROGRESS"),TODAY()-[1]!Email_TaskV2[[#This Row],[Tanggal nodin RFS/RFI]],0)</f>
        <v>#REF!</v>
      </c>
      <c r="AR306" s="47" t="e">
        <f ca="1">IF(AND([1]!Email_TaskV2[[#This Row],[Status]]="ON PROGRESS"),IF(TODAY()-[1]!Email_TaskV2[[#This Row],[Start FUT]]&gt;100,"Testing not started yet",TODAY()-[1]!Email_TaskV2[[#This Row],[Start FUT]]),0)</f>
        <v>#REF!</v>
      </c>
      <c r="AS306" s="47" t="e">
        <f>IF([1]!Email_TaskV2[[#This Row],[Aging_Start_Testing]]="Testing not started yet","Testing not started yet",[1]!Email_TaskV2[[#This Row],[Aging]]-[1]!Email_TaskV2[[#This Row],[Aging_Start_Testing]])</f>
        <v>#REF!</v>
      </c>
      <c r="AT306" s="47" t="e">
        <f ca="1">IF(AND([1]!Email_TaskV2[[#This Row],[Status]]="ON PROGRESS",[1]!Email_TaskV2[[#This Row],[Type]]="RFI"),TODAY()-[1]!Email_TaskV2[[#This Row],[Tanggal nodin RFS/RFI]],0)</f>
        <v>#REF!</v>
      </c>
      <c r="AU306" s="47" t="e">
        <f>IF([1]!Email_TaskV2[[#This Row],[Aging]]&gt;7,"Warning","")</f>
        <v>#REF!</v>
      </c>
      <c r="AV306" s="127"/>
      <c r="AW306" s="127"/>
      <c r="AX306" s="127"/>
      <c r="AY306" s="48" t="e">
        <f>IF(AND([1]!Email_TaskV2[[#This Row],[Status]]="ON PROGRESS",[1]!Email_TaskV2[[#This Row],[Type]]="RFS"),"YES","")</f>
        <v>#REF!</v>
      </c>
      <c r="AZ306" s="127" t="e">
        <f>IF(AND([1]!Email_TaskV2[[#This Row],[Status]]="ON PROGRESS",[1]!Email_TaskV2[[#This Row],[Type]]="RFI"),"YES","")</f>
        <v>#REF!</v>
      </c>
      <c r="BA306" s="48" t="e">
        <f>IF([1]!Email_TaskV2[[#This Row],[Nomor Nodin RFS/RFI]]="","",DAY([1]!Email_TaskV2[[#This Row],[Tanggal nodin RFS/RFI]]))</f>
        <v>#REF!</v>
      </c>
      <c r="BB306" s="54" t="e">
        <f>IF([1]!Email_TaskV2[[#This Row],[Nomor Nodin RFS/RFI]]="","",TEXT([1]!Email_TaskV2[[#This Row],[Tanggal nodin RFS/RFI]],"MMM"))</f>
        <v>#REF!</v>
      </c>
      <c r="BC306" s="128" t="e">
        <f>IF([1]!Email_TaskV2[[#This Row],[Nodin BO]]="","No","Yes")</f>
        <v>#REF!</v>
      </c>
      <c r="BD306" s="129" t="e">
        <f>YEAR([1]!Email_TaskV2[[#This Row],[Tanggal nodin RFS/RFI]])</f>
        <v>#REF!</v>
      </c>
      <c r="BE306" s="56" t="e">
        <f>IF([1]!Email_TaskV2[[#This Row],[Month]]="",13,MONTH([1]!Email_TaskV2[[#This Row],[Tanggal nodin RFS/RFI]]))</f>
        <v>#REF!</v>
      </c>
    </row>
    <row r="307" spans="1:57" ht="15" customHeight="1" x14ac:dyDescent="0.3">
      <c r="A307" s="51">
        <v>306</v>
      </c>
      <c r="B307" s="32" t="s">
        <v>1886</v>
      </c>
      <c r="C307" s="34">
        <v>44999</v>
      </c>
      <c r="D307" s="86" t="s">
        <v>1887</v>
      </c>
      <c r="E307" s="32" t="s">
        <v>55</v>
      </c>
      <c r="F307" s="63" t="s">
        <v>78</v>
      </c>
      <c r="G307" s="35">
        <v>45001</v>
      </c>
      <c r="H307" s="35">
        <v>45002</v>
      </c>
      <c r="I307" s="32" t="s">
        <v>1972</v>
      </c>
      <c r="J307" s="35">
        <v>45002</v>
      </c>
      <c r="K307" s="37" t="s">
        <v>1973</v>
      </c>
      <c r="L307" s="39">
        <f t="shared" si="40"/>
        <v>3</v>
      </c>
      <c r="M307" s="39">
        <f t="shared" si="41"/>
        <v>1</v>
      </c>
      <c r="N307" s="40" t="s">
        <v>87</v>
      </c>
      <c r="O307" s="40" t="s">
        <v>88</v>
      </c>
      <c r="P307" s="40" t="e">
        <f>VLOOKUP([1]!Email_TaskV2[[#This Row],[PIC Dev]],[1]Organization!C:D,2,FALSE)</f>
        <v>#REF!</v>
      </c>
      <c r="Q307" s="40"/>
      <c r="R307" s="32">
        <v>113</v>
      </c>
      <c r="S307" s="32" t="s">
        <v>75</v>
      </c>
      <c r="T307" s="32" t="s">
        <v>1888</v>
      </c>
      <c r="U307" s="32" t="s">
        <v>1889</v>
      </c>
      <c r="V307" s="41">
        <v>44992</v>
      </c>
      <c r="W307" s="32" t="s">
        <v>190</v>
      </c>
      <c r="X307" s="32" t="s">
        <v>1197</v>
      </c>
      <c r="Y307" s="32" t="s">
        <v>1198</v>
      </c>
      <c r="Z307" s="32" t="s">
        <v>58</v>
      </c>
      <c r="AA307" s="32" t="s">
        <v>59</v>
      </c>
      <c r="AB307" s="32" t="s">
        <v>60</v>
      </c>
      <c r="AC307" s="43" t="s">
        <v>61</v>
      </c>
      <c r="AD307" s="59" t="s">
        <v>150</v>
      </c>
      <c r="AE307" s="44"/>
      <c r="AF307" s="44"/>
      <c r="AG307" s="32"/>
      <c r="AH307" s="32"/>
      <c r="AI307" s="32" t="s">
        <v>62</v>
      </c>
      <c r="AJ307" s="46" t="str">
        <f t="shared" si="42"/>
        <v>(Cetho Automation)</v>
      </c>
      <c r="AK307" s="46"/>
      <c r="AL307" s="46"/>
      <c r="AM307" s="46"/>
      <c r="AN307" s="46"/>
      <c r="AO307" s="46">
        <v>5</v>
      </c>
      <c r="AP307" s="46"/>
      <c r="AQ307" s="47" t="e">
        <f ca="1">IF(AND([1]!Email_TaskV2[[#This Row],[Status]]="ON PROGRESS"),TODAY()-[1]!Email_TaskV2[[#This Row],[Tanggal nodin RFS/RFI]],0)</f>
        <v>#REF!</v>
      </c>
      <c r="AR307" s="47" t="e">
        <f ca="1">IF(AND([1]!Email_TaskV2[[#This Row],[Status]]="ON PROGRESS"),IF(TODAY()-[1]!Email_TaskV2[[#This Row],[Start FUT]]&gt;100,"Testing not started yet",TODAY()-[1]!Email_TaskV2[[#This Row],[Start FUT]]),0)</f>
        <v>#REF!</v>
      </c>
      <c r="AS307" s="47" t="e">
        <f>IF([1]!Email_TaskV2[[#This Row],[Aging_Start_Testing]]="Testing not started yet","Testing not started yet",[1]!Email_TaskV2[[#This Row],[Aging]]-[1]!Email_TaskV2[[#This Row],[Aging_Start_Testing]])</f>
        <v>#REF!</v>
      </c>
      <c r="AT307" s="47" t="e">
        <f ca="1">IF(AND([1]!Email_TaskV2[[#This Row],[Status]]="ON PROGRESS",[1]!Email_TaskV2[[#This Row],[Type]]="RFI"),TODAY()-[1]!Email_TaskV2[[#This Row],[Tanggal nodin RFS/RFI]],0)</f>
        <v>#REF!</v>
      </c>
      <c r="AU307" s="47" t="e">
        <f>IF([1]!Email_TaskV2[[#This Row],[Aging]]&gt;7,"Warning","")</f>
        <v>#REF!</v>
      </c>
      <c r="AV307" s="48"/>
      <c r="AW307" s="48"/>
      <c r="AX307" s="48"/>
      <c r="AY307" s="48" t="e">
        <f>IF(AND([1]!Email_TaskV2[[#This Row],[Status]]="ON PROGRESS",[1]!Email_TaskV2[[#This Row],[Type]]="RFS"),"YES","")</f>
        <v>#REF!</v>
      </c>
      <c r="AZ307" s="16" t="e">
        <f>IF(AND([1]!Email_TaskV2[[#This Row],[Status]]="ON PROGRESS",[1]!Email_TaskV2[[#This Row],[Type]]="RFI"),"YES","")</f>
        <v>#REF!</v>
      </c>
      <c r="BA307" s="48" t="e">
        <f>IF([1]!Email_TaskV2[[#This Row],[Nomor Nodin RFS/RFI]]="","",DAY([1]!Email_TaskV2[[#This Row],[Tanggal nodin RFS/RFI]]))</f>
        <v>#REF!</v>
      </c>
      <c r="BB307" s="54" t="e">
        <f>IF([1]!Email_TaskV2[[#This Row],[Nomor Nodin RFS/RFI]]="","",TEXT([1]!Email_TaskV2[[#This Row],[Tanggal nodin RFS/RFI]],"MMM"))</f>
        <v>#REF!</v>
      </c>
      <c r="BC307" s="49" t="e">
        <f>IF([1]!Email_TaskV2[[#This Row],[Nodin BO]]="","No","Yes")</f>
        <v>#REF!</v>
      </c>
      <c r="BD307" s="50" t="e">
        <f>YEAR([1]!Email_TaskV2[[#This Row],[Tanggal nodin RFS/RFI]])</f>
        <v>#REF!</v>
      </c>
      <c r="BE307" s="56" t="e">
        <f>IF([1]!Email_TaskV2[[#This Row],[Month]]="",13,MONTH([1]!Email_TaskV2[[#This Row],[Tanggal nodin RFS/RFI]]))</f>
        <v>#REF!</v>
      </c>
    </row>
    <row r="308" spans="1:57" ht="15" customHeight="1" x14ac:dyDescent="0.3">
      <c r="A308" s="51">
        <v>307</v>
      </c>
      <c r="B308" s="39" t="s">
        <v>1890</v>
      </c>
      <c r="C308" s="34">
        <v>44999</v>
      </c>
      <c r="D308" s="85" t="s">
        <v>1891</v>
      </c>
      <c r="E308" s="39" t="s">
        <v>55</v>
      </c>
      <c r="F308" s="32" t="s">
        <v>90</v>
      </c>
      <c r="G308" s="35">
        <v>45005</v>
      </c>
      <c r="H308" s="36">
        <v>45014</v>
      </c>
      <c r="I308" s="39" t="s">
        <v>2110</v>
      </c>
      <c r="J308" s="36">
        <v>45014</v>
      </c>
      <c r="K308" s="37" t="s">
        <v>2373</v>
      </c>
      <c r="L308" s="39">
        <f t="shared" si="40"/>
        <v>15</v>
      </c>
      <c r="M308" s="39">
        <f t="shared" si="41"/>
        <v>9</v>
      </c>
      <c r="N308" s="58" t="s">
        <v>68</v>
      </c>
      <c r="O308" s="58" t="s">
        <v>69</v>
      </c>
      <c r="P308" s="58" t="e">
        <f>VLOOKUP([1]!Email_TaskV2[[#This Row],[PIC Dev]],[1]Organization!C:D,2,FALSE)</f>
        <v>#REF!</v>
      </c>
      <c r="Q308" s="57" t="s">
        <v>2374</v>
      </c>
      <c r="R308" s="39">
        <v>48</v>
      </c>
      <c r="S308" s="39" t="s">
        <v>57</v>
      </c>
      <c r="T308" s="39" t="s">
        <v>1892</v>
      </c>
      <c r="U308" s="37" t="s">
        <v>1893</v>
      </c>
      <c r="V308" s="41">
        <v>44987</v>
      </c>
      <c r="W308" s="32" t="s">
        <v>139</v>
      </c>
      <c r="X308" s="32" t="s">
        <v>162</v>
      </c>
      <c r="Y308" s="32" t="s">
        <v>158</v>
      </c>
      <c r="Z308" s="32" t="s">
        <v>58</v>
      </c>
      <c r="AA308" s="32" t="s">
        <v>59</v>
      </c>
      <c r="AB308" s="32" t="s">
        <v>105</v>
      </c>
      <c r="AC308" s="43" t="s">
        <v>71</v>
      </c>
      <c r="AD308" s="59" t="s">
        <v>85</v>
      </c>
      <c r="AE308" s="59"/>
      <c r="AF308" s="59"/>
      <c r="AG308" s="39"/>
      <c r="AH308" s="39"/>
      <c r="AI308" s="32" t="s">
        <v>64</v>
      </c>
      <c r="AJ308" s="46" t="str">
        <f t="shared" si="42"/>
        <v/>
      </c>
      <c r="AK308" s="46"/>
      <c r="AL308" s="46"/>
      <c r="AM308" s="46"/>
      <c r="AN308" s="46"/>
      <c r="AO308" s="46"/>
      <c r="AP308" s="46"/>
      <c r="AQ308" s="47" t="e">
        <f ca="1">IF(AND([1]!Email_TaskV2[[#This Row],[Status]]="ON PROGRESS"),TODAY()-[1]!Email_TaskV2[[#This Row],[Tanggal nodin RFS/RFI]],0)</f>
        <v>#REF!</v>
      </c>
      <c r="AR308" s="47" t="e">
        <f ca="1">IF(AND([1]!Email_TaskV2[[#This Row],[Status]]="ON PROGRESS"),IF(TODAY()-[1]!Email_TaskV2[[#This Row],[Start FUT]]&gt;100,"Testing not started yet",TODAY()-[1]!Email_TaskV2[[#This Row],[Start FUT]]),0)</f>
        <v>#REF!</v>
      </c>
      <c r="AS308" s="47" t="e">
        <f>IF([1]!Email_TaskV2[[#This Row],[Aging_Start_Testing]]="Testing not started yet","Testing not started yet",[1]!Email_TaskV2[[#This Row],[Aging]]-[1]!Email_TaskV2[[#This Row],[Aging_Start_Testing]])</f>
        <v>#REF!</v>
      </c>
      <c r="AT308" s="47" t="e">
        <f ca="1">IF(AND([1]!Email_TaskV2[[#This Row],[Status]]="ON PROGRESS",[1]!Email_TaskV2[[#This Row],[Type]]="RFI"),TODAY()-[1]!Email_TaskV2[[#This Row],[Tanggal nodin RFS/RFI]],0)</f>
        <v>#REF!</v>
      </c>
      <c r="AU308" s="47" t="e">
        <f>IF([1]!Email_TaskV2[[#This Row],[Aging]]&gt;7,"Warning","")</f>
        <v>#REF!</v>
      </c>
      <c r="AV308" s="48"/>
      <c r="AW308" s="48"/>
      <c r="AX308" s="48"/>
      <c r="AY308" s="48" t="e">
        <f>IF(AND([1]!Email_TaskV2[[#This Row],[Status]]="ON PROGRESS",[1]!Email_TaskV2[[#This Row],[Type]]="RFS"),"YES","")</f>
        <v>#REF!</v>
      </c>
      <c r="AZ308" s="16" t="e">
        <f>IF(AND([1]!Email_TaskV2[[#This Row],[Status]]="ON PROGRESS",[1]!Email_TaskV2[[#This Row],[Type]]="RFI"),"YES","")</f>
        <v>#REF!</v>
      </c>
      <c r="BA308" s="48" t="e">
        <f>IF([1]!Email_TaskV2[[#This Row],[Nomor Nodin RFS/RFI]]="","",DAY([1]!Email_TaskV2[[#This Row],[Tanggal nodin RFS/RFI]]))</f>
        <v>#REF!</v>
      </c>
      <c r="BB308" s="54" t="e">
        <f>IF([1]!Email_TaskV2[[#This Row],[Nomor Nodin RFS/RFI]]="","",TEXT([1]!Email_TaskV2[[#This Row],[Tanggal nodin RFS/RFI]],"MMM"))</f>
        <v>#REF!</v>
      </c>
      <c r="BC308" s="49" t="e">
        <f>IF([1]!Email_TaskV2[[#This Row],[Nodin BO]]="","No","Yes")</f>
        <v>#REF!</v>
      </c>
      <c r="BD308" s="50" t="e">
        <f>YEAR([1]!Email_TaskV2[[#This Row],[Tanggal nodin RFS/RFI]])</f>
        <v>#REF!</v>
      </c>
      <c r="BE308" s="56" t="e">
        <f>IF([1]!Email_TaskV2[[#This Row],[Month]]="",13,MONTH([1]!Email_TaskV2[[#This Row],[Tanggal nodin RFS/RFI]]))</f>
        <v>#REF!</v>
      </c>
    </row>
    <row r="309" spans="1:57" ht="15" customHeight="1" x14ac:dyDescent="0.3">
      <c r="A309" s="51">
        <v>308</v>
      </c>
      <c r="B309" s="32" t="s">
        <v>1894</v>
      </c>
      <c r="C309" s="34">
        <v>44999</v>
      </c>
      <c r="D309" s="86" t="s">
        <v>1895</v>
      </c>
      <c r="E309" s="32" t="s">
        <v>55</v>
      </c>
      <c r="F309" s="32" t="s">
        <v>90</v>
      </c>
      <c r="G309" s="35">
        <v>45000</v>
      </c>
      <c r="H309" s="35">
        <v>45015</v>
      </c>
      <c r="I309" s="32" t="s">
        <v>2111</v>
      </c>
      <c r="J309" s="35">
        <v>45015</v>
      </c>
      <c r="K309" s="38" t="s">
        <v>2375</v>
      </c>
      <c r="L309" s="39">
        <f t="shared" si="40"/>
        <v>16</v>
      </c>
      <c r="M309" s="39">
        <f t="shared" si="41"/>
        <v>15</v>
      </c>
      <c r="N309" s="58" t="s">
        <v>68</v>
      </c>
      <c r="O309" s="58" t="s">
        <v>69</v>
      </c>
      <c r="P309" s="40" t="e">
        <f>VLOOKUP([1]!Email_TaskV2[[#This Row],[PIC Dev]],[1]Organization!C:D,2,FALSE)</f>
        <v>#REF!</v>
      </c>
      <c r="Q309" s="52" t="s">
        <v>2376</v>
      </c>
      <c r="R309" s="32">
        <v>38</v>
      </c>
      <c r="S309" s="32" t="s">
        <v>57</v>
      </c>
      <c r="T309" s="39" t="s">
        <v>1892</v>
      </c>
      <c r="U309" s="37" t="s">
        <v>1893</v>
      </c>
      <c r="V309" s="41">
        <v>44987</v>
      </c>
      <c r="W309" s="32" t="s">
        <v>139</v>
      </c>
      <c r="X309" s="32" t="s">
        <v>162</v>
      </c>
      <c r="Y309" s="32" t="s">
        <v>158</v>
      </c>
      <c r="Z309" s="32" t="s">
        <v>58</v>
      </c>
      <c r="AA309" s="32" t="s">
        <v>59</v>
      </c>
      <c r="AB309" s="32" t="s">
        <v>105</v>
      </c>
      <c r="AC309" s="43" t="s">
        <v>71</v>
      </c>
      <c r="AD309" s="59" t="s">
        <v>72</v>
      </c>
      <c r="AE309" s="44"/>
      <c r="AF309" s="44"/>
      <c r="AG309" s="32"/>
      <c r="AH309" s="32"/>
      <c r="AI309" s="32" t="s">
        <v>62</v>
      </c>
      <c r="AJ309" s="46" t="str">
        <f t="shared" si="42"/>
        <v>(FUT Simulator)</v>
      </c>
      <c r="AK309" s="46"/>
      <c r="AL309" s="46"/>
      <c r="AM309" s="46">
        <v>3</v>
      </c>
      <c r="AN309" s="46"/>
      <c r="AO309" s="46"/>
      <c r="AP309" s="46"/>
      <c r="AQ309" s="47" t="e">
        <f ca="1">IF(AND([1]!Email_TaskV2[[#This Row],[Status]]="ON PROGRESS"),TODAY()-[1]!Email_TaskV2[[#This Row],[Tanggal nodin RFS/RFI]],0)</f>
        <v>#REF!</v>
      </c>
      <c r="AR309" s="47" t="e">
        <f ca="1">IF(AND([1]!Email_TaskV2[[#This Row],[Status]]="ON PROGRESS"),IF(TODAY()-[1]!Email_TaskV2[[#This Row],[Start FUT]]&gt;100,"Testing not started yet",TODAY()-[1]!Email_TaskV2[[#This Row],[Start FUT]]),0)</f>
        <v>#REF!</v>
      </c>
      <c r="AS309" s="47" t="e">
        <f>IF([1]!Email_TaskV2[[#This Row],[Aging_Start_Testing]]="Testing not started yet","Testing not started yet",[1]!Email_TaskV2[[#This Row],[Aging]]-[1]!Email_TaskV2[[#This Row],[Aging_Start_Testing]])</f>
        <v>#REF!</v>
      </c>
      <c r="AT309" s="47" t="e">
        <f ca="1">IF(AND([1]!Email_TaskV2[[#This Row],[Status]]="ON PROGRESS",[1]!Email_TaskV2[[#This Row],[Type]]="RFI"),TODAY()-[1]!Email_TaskV2[[#This Row],[Tanggal nodin RFS/RFI]],0)</f>
        <v>#REF!</v>
      </c>
      <c r="AU309" s="47" t="e">
        <f>IF([1]!Email_TaskV2[[#This Row],[Aging]]&gt;7,"Warning","")</f>
        <v>#REF!</v>
      </c>
      <c r="AV309" s="48"/>
      <c r="AW309" s="48"/>
      <c r="AX309" s="48"/>
      <c r="AY309" s="48" t="e">
        <f>IF(AND([1]!Email_TaskV2[[#This Row],[Status]]="ON PROGRESS",[1]!Email_TaskV2[[#This Row],[Type]]="RFS"),"YES","")</f>
        <v>#REF!</v>
      </c>
      <c r="AZ309" s="16" t="e">
        <f>IF(AND([1]!Email_TaskV2[[#This Row],[Status]]="ON PROGRESS",[1]!Email_TaskV2[[#This Row],[Type]]="RFI"),"YES","")</f>
        <v>#REF!</v>
      </c>
      <c r="BA309" s="48" t="e">
        <f>IF([1]!Email_TaskV2[[#This Row],[Nomor Nodin RFS/RFI]]="","",DAY([1]!Email_TaskV2[[#This Row],[Tanggal nodin RFS/RFI]]))</f>
        <v>#REF!</v>
      </c>
      <c r="BB309" s="54" t="e">
        <f>IF([1]!Email_TaskV2[[#This Row],[Nomor Nodin RFS/RFI]]="","",TEXT([1]!Email_TaskV2[[#This Row],[Tanggal nodin RFS/RFI]],"MMM"))</f>
        <v>#REF!</v>
      </c>
      <c r="BC309" s="49" t="e">
        <f>IF([1]!Email_TaskV2[[#This Row],[Nodin BO]]="","No","Yes")</f>
        <v>#REF!</v>
      </c>
      <c r="BD309" s="50" t="e">
        <f>YEAR([1]!Email_TaskV2[[#This Row],[Tanggal nodin RFS/RFI]])</f>
        <v>#REF!</v>
      </c>
      <c r="BE309" s="56" t="e">
        <f>IF([1]!Email_TaskV2[[#This Row],[Month]]="",13,MONTH([1]!Email_TaskV2[[#This Row],[Tanggal nodin RFS/RFI]]))</f>
        <v>#REF!</v>
      </c>
    </row>
    <row r="310" spans="1:57" ht="15" customHeight="1" x14ac:dyDescent="0.3">
      <c r="A310" s="51">
        <v>309</v>
      </c>
      <c r="B310" s="32" t="s">
        <v>1896</v>
      </c>
      <c r="C310" s="34">
        <v>45000</v>
      </c>
      <c r="D310" s="89" t="s">
        <v>1897</v>
      </c>
      <c r="E310" s="32" t="s">
        <v>55</v>
      </c>
      <c r="F310" s="63" t="s">
        <v>90</v>
      </c>
      <c r="G310" s="35">
        <v>45001</v>
      </c>
      <c r="H310" s="35">
        <v>45008</v>
      </c>
      <c r="I310" s="32" t="s">
        <v>2112</v>
      </c>
      <c r="J310" s="35">
        <v>45008</v>
      </c>
      <c r="K310" s="37" t="s">
        <v>2377</v>
      </c>
      <c r="L310" s="39">
        <f t="shared" si="40"/>
        <v>8</v>
      </c>
      <c r="M310" s="39">
        <f t="shared" si="41"/>
        <v>7</v>
      </c>
      <c r="N310" s="40" t="s">
        <v>127</v>
      </c>
      <c r="O310" s="40" t="s">
        <v>56</v>
      </c>
      <c r="P310" s="40" t="e">
        <f>VLOOKUP([1]!Email_TaskV2[[#This Row],[PIC Dev]],[1]Organization!C:D,2,FALSE)</f>
        <v>#REF!</v>
      </c>
      <c r="Q310" s="52" t="s">
        <v>2378</v>
      </c>
      <c r="R310" s="32">
        <v>46</v>
      </c>
      <c r="S310" s="32" t="s">
        <v>57</v>
      </c>
      <c r="T310" s="32" t="s">
        <v>1868</v>
      </c>
      <c r="U310" s="37" t="s">
        <v>1869</v>
      </c>
      <c r="V310" s="41">
        <v>44986</v>
      </c>
      <c r="W310" s="32" t="s">
        <v>165</v>
      </c>
      <c r="X310" s="32" t="s">
        <v>159</v>
      </c>
      <c r="Y310" s="32" t="s">
        <v>154</v>
      </c>
      <c r="Z310" s="32" t="s">
        <v>58</v>
      </c>
      <c r="AA310" s="32" t="s">
        <v>59</v>
      </c>
      <c r="AB310" s="32" t="s">
        <v>60</v>
      </c>
      <c r="AC310" s="43" t="s">
        <v>61</v>
      </c>
      <c r="AD310" s="59" t="s">
        <v>140</v>
      </c>
      <c r="AE310" s="44" t="s">
        <v>91</v>
      </c>
      <c r="AF310" s="44"/>
      <c r="AG310" s="32"/>
      <c r="AH310" s="32"/>
      <c r="AI310" s="32" t="s">
        <v>62</v>
      </c>
      <c r="AJ310" s="46" t="str">
        <f t="shared" si="42"/>
        <v>(FUT Simulator)</v>
      </c>
      <c r="AK310" s="46"/>
      <c r="AL310" s="46"/>
      <c r="AM310" s="46">
        <v>3</v>
      </c>
      <c r="AN310" s="46"/>
      <c r="AO310" s="46"/>
      <c r="AP310" s="46"/>
      <c r="AQ310" s="47" t="e">
        <f ca="1">IF(AND([1]!Email_TaskV2[[#This Row],[Status]]="ON PROGRESS"),TODAY()-[1]!Email_TaskV2[[#This Row],[Tanggal nodin RFS/RFI]],0)</f>
        <v>#REF!</v>
      </c>
      <c r="AR310" s="47" t="e">
        <f ca="1">IF(AND([1]!Email_TaskV2[[#This Row],[Status]]="ON PROGRESS"),IF(TODAY()-[1]!Email_TaskV2[[#This Row],[Start FUT]]&gt;100,"Testing not started yet",TODAY()-[1]!Email_TaskV2[[#This Row],[Start FUT]]),0)</f>
        <v>#REF!</v>
      </c>
      <c r="AS310" s="47" t="e">
        <f>IF([1]!Email_TaskV2[[#This Row],[Aging_Start_Testing]]="Testing not started yet","Testing not started yet",[1]!Email_TaskV2[[#This Row],[Aging]]-[1]!Email_TaskV2[[#This Row],[Aging_Start_Testing]])</f>
        <v>#REF!</v>
      </c>
      <c r="AT310" s="47" t="e">
        <f ca="1">IF(AND([1]!Email_TaskV2[[#This Row],[Status]]="ON PROGRESS",[1]!Email_TaskV2[[#This Row],[Type]]="RFI"),TODAY()-[1]!Email_TaskV2[[#This Row],[Tanggal nodin RFS/RFI]],0)</f>
        <v>#REF!</v>
      </c>
      <c r="AU310" s="47" t="e">
        <f>IF([1]!Email_TaskV2[[#This Row],[Aging]]&gt;7,"Warning","")</f>
        <v>#REF!</v>
      </c>
      <c r="AV310" s="127"/>
      <c r="AW310" s="127"/>
      <c r="AX310" s="127"/>
      <c r="AY310" s="48" t="e">
        <f>IF(AND([1]!Email_TaskV2[[#This Row],[Status]]="ON PROGRESS",[1]!Email_TaskV2[[#This Row],[Type]]="RFS"),"YES","")</f>
        <v>#REF!</v>
      </c>
      <c r="AZ310" s="127" t="e">
        <f>IF(AND([1]!Email_TaskV2[[#This Row],[Status]]="ON PROGRESS",[1]!Email_TaskV2[[#This Row],[Type]]="RFI"),"YES","")</f>
        <v>#REF!</v>
      </c>
      <c r="BA310" s="48" t="e">
        <f>IF([1]!Email_TaskV2[[#This Row],[Nomor Nodin RFS/RFI]]="","",DAY([1]!Email_TaskV2[[#This Row],[Tanggal nodin RFS/RFI]]))</f>
        <v>#REF!</v>
      </c>
      <c r="BB310" s="54" t="e">
        <f>IF([1]!Email_TaskV2[[#This Row],[Nomor Nodin RFS/RFI]]="","",TEXT([1]!Email_TaskV2[[#This Row],[Tanggal nodin RFS/RFI]],"MMM"))</f>
        <v>#REF!</v>
      </c>
      <c r="BC310" s="128" t="e">
        <f>IF([1]!Email_TaskV2[[#This Row],[Nodin BO]]="","No","Yes")</f>
        <v>#REF!</v>
      </c>
      <c r="BD310" s="129" t="e">
        <f>YEAR([1]!Email_TaskV2[[#This Row],[Tanggal nodin RFS/RFI]])</f>
        <v>#REF!</v>
      </c>
      <c r="BE310" s="56" t="e">
        <f>IF([1]!Email_TaskV2[[#This Row],[Month]]="",13,MONTH([1]!Email_TaskV2[[#This Row],[Tanggal nodin RFS/RFI]]))</f>
        <v>#REF!</v>
      </c>
    </row>
    <row r="311" spans="1:57" ht="15" customHeight="1" x14ac:dyDescent="0.3">
      <c r="A311" s="51">
        <v>310</v>
      </c>
      <c r="B311" s="32" t="s">
        <v>1898</v>
      </c>
      <c r="C311" s="34">
        <v>45000</v>
      </c>
      <c r="D311" s="86" t="s">
        <v>1899</v>
      </c>
      <c r="E311" s="32" t="s">
        <v>55</v>
      </c>
      <c r="F311" s="32" t="s">
        <v>92</v>
      </c>
      <c r="G311" s="35">
        <v>45002</v>
      </c>
      <c r="H311" s="35">
        <v>45005</v>
      </c>
      <c r="I311" s="32" t="s">
        <v>1974</v>
      </c>
      <c r="J311" s="35">
        <v>45006</v>
      </c>
      <c r="K311" s="37" t="s">
        <v>1975</v>
      </c>
      <c r="L311" s="39">
        <f t="shared" si="40"/>
        <v>5</v>
      </c>
      <c r="M311" s="39">
        <f t="shared" si="41"/>
        <v>4</v>
      </c>
      <c r="N311" s="40" t="s">
        <v>87</v>
      </c>
      <c r="O311" s="40" t="s">
        <v>88</v>
      </c>
      <c r="P311" s="40" t="e">
        <f>VLOOKUP([1]!Email_TaskV2[[#This Row],[PIC Dev]],[1]Organization!C:D,2,FALSE)</f>
        <v>#REF!</v>
      </c>
      <c r="Q311" s="40"/>
      <c r="R311" s="32">
        <v>100</v>
      </c>
      <c r="S311" s="32" t="s">
        <v>75</v>
      </c>
      <c r="T311" s="32" t="s">
        <v>1900</v>
      </c>
      <c r="U311" s="37" t="s">
        <v>1901</v>
      </c>
      <c r="V311" s="41">
        <v>44999</v>
      </c>
      <c r="W311" s="32" t="s">
        <v>190</v>
      </c>
      <c r="X311" s="32" t="s">
        <v>191</v>
      </c>
      <c r="Y311" s="32" t="s">
        <v>192</v>
      </c>
      <c r="Z311" s="32" t="s">
        <v>58</v>
      </c>
      <c r="AA311" s="32" t="s">
        <v>59</v>
      </c>
      <c r="AB311" s="32" t="s">
        <v>60</v>
      </c>
      <c r="AC311" s="43" t="s">
        <v>61</v>
      </c>
      <c r="AD311" s="59" t="s">
        <v>77</v>
      </c>
      <c r="AE311" s="44"/>
      <c r="AF311" s="44"/>
      <c r="AG311" s="32"/>
      <c r="AH311" s="32"/>
      <c r="AI311" s="32" t="s">
        <v>64</v>
      </c>
      <c r="AJ311" s="46" t="str">
        <f t="shared" si="42"/>
        <v/>
      </c>
      <c r="AK311" s="46"/>
      <c r="AL311" s="46"/>
      <c r="AM311" s="46"/>
      <c r="AN311" s="46"/>
      <c r="AO311" s="46"/>
      <c r="AP311" s="46"/>
      <c r="AQ311" s="47" t="e">
        <f ca="1">IF(AND([1]!Email_TaskV2[[#This Row],[Status]]="ON PROGRESS"),TODAY()-[1]!Email_TaskV2[[#This Row],[Tanggal nodin RFS/RFI]],0)</f>
        <v>#REF!</v>
      </c>
      <c r="AR311" s="47" t="e">
        <f ca="1">IF(AND([1]!Email_TaskV2[[#This Row],[Status]]="ON PROGRESS"),IF(TODAY()-[1]!Email_TaskV2[[#This Row],[Start FUT]]&gt;100,"Testing not started yet",TODAY()-[1]!Email_TaskV2[[#This Row],[Start FUT]]),0)</f>
        <v>#REF!</v>
      </c>
      <c r="AS311" s="47" t="e">
        <f>IF([1]!Email_TaskV2[[#This Row],[Aging_Start_Testing]]="Testing not started yet","Testing not started yet",[1]!Email_TaskV2[[#This Row],[Aging]]-[1]!Email_TaskV2[[#This Row],[Aging_Start_Testing]])</f>
        <v>#REF!</v>
      </c>
      <c r="AT311" s="47" t="e">
        <f ca="1">IF(AND([1]!Email_TaskV2[[#This Row],[Status]]="ON PROGRESS",[1]!Email_TaskV2[[#This Row],[Type]]="RFI"),TODAY()-[1]!Email_TaskV2[[#This Row],[Tanggal nodin RFS/RFI]],0)</f>
        <v>#REF!</v>
      </c>
      <c r="AU311" s="47" t="e">
        <f>IF([1]!Email_TaskV2[[#This Row],[Aging]]&gt;7,"Warning","")</f>
        <v>#REF!</v>
      </c>
      <c r="AV311" s="48"/>
      <c r="AW311" s="48"/>
      <c r="AX311" s="48"/>
      <c r="AY311" s="48" t="e">
        <f>IF(AND([1]!Email_TaskV2[[#This Row],[Status]]="ON PROGRESS",[1]!Email_TaskV2[[#This Row],[Type]]="RFS"),"YES","")</f>
        <v>#REF!</v>
      </c>
      <c r="AZ311" s="16" t="e">
        <f>IF(AND([1]!Email_TaskV2[[#This Row],[Status]]="ON PROGRESS",[1]!Email_TaskV2[[#This Row],[Type]]="RFI"),"YES","")</f>
        <v>#REF!</v>
      </c>
      <c r="BA311" s="48" t="e">
        <f>IF([1]!Email_TaskV2[[#This Row],[Nomor Nodin RFS/RFI]]="","",DAY([1]!Email_TaskV2[[#This Row],[Tanggal nodin RFS/RFI]]))</f>
        <v>#REF!</v>
      </c>
      <c r="BB311" s="54" t="e">
        <f>IF([1]!Email_TaskV2[[#This Row],[Nomor Nodin RFS/RFI]]="","",TEXT([1]!Email_TaskV2[[#This Row],[Tanggal nodin RFS/RFI]],"MMM"))</f>
        <v>#REF!</v>
      </c>
      <c r="BC311" s="49" t="e">
        <f>IF([1]!Email_TaskV2[[#This Row],[Nodin BO]]="","No","Yes")</f>
        <v>#REF!</v>
      </c>
      <c r="BD311" s="50" t="e">
        <f>YEAR([1]!Email_TaskV2[[#This Row],[Tanggal nodin RFS/RFI]])</f>
        <v>#REF!</v>
      </c>
      <c r="BE311" s="56" t="e">
        <f>IF([1]!Email_TaskV2[[#This Row],[Month]]="",13,MONTH([1]!Email_TaskV2[[#This Row],[Tanggal nodin RFS/RFI]]))</f>
        <v>#REF!</v>
      </c>
    </row>
    <row r="312" spans="1:57" ht="15" customHeight="1" x14ac:dyDescent="0.3">
      <c r="A312" s="51">
        <v>311</v>
      </c>
      <c r="B312" s="32" t="s">
        <v>1902</v>
      </c>
      <c r="C312" s="34">
        <v>45000</v>
      </c>
      <c r="D312" s="86" t="s">
        <v>1903</v>
      </c>
      <c r="E312" s="32" t="s">
        <v>55</v>
      </c>
      <c r="F312" s="63" t="s">
        <v>90</v>
      </c>
      <c r="G312" s="35">
        <v>45001</v>
      </c>
      <c r="H312" s="36">
        <v>45006</v>
      </c>
      <c r="I312" s="32" t="s">
        <v>1976</v>
      </c>
      <c r="J312" s="35">
        <v>45006</v>
      </c>
      <c r="K312" s="37" t="s">
        <v>1977</v>
      </c>
      <c r="L312" s="39">
        <f t="shared" si="40"/>
        <v>6</v>
      </c>
      <c r="M312" s="39">
        <f t="shared" si="41"/>
        <v>5</v>
      </c>
      <c r="N312" s="40" t="s">
        <v>1407</v>
      </c>
      <c r="O312" s="40" t="s">
        <v>137</v>
      </c>
      <c r="P312" s="40" t="e">
        <f>VLOOKUP([1]!Email_TaskV2[[#This Row],[PIC Dev]],[1]Organization!C:D,2,FALSE)</f>
        <v>#REF!</v>
      </c>
      <c r="Q312" s="52" t="s">
        <v>1978</v>
      </c>
      <c r="R312" s="32">
        <v>191</v>
      </c>
      <c r="S312" s="32" t="s">
        <v>57</v>
      </c>
      <c r="T312" s="32" t="s">
        <v>1904</v>
      </c>
      <c r="U312" s="37" t="s">
        <v>1905</v>
      </c>
      <c r="V312" s="41">
        <v>44981</v>
      </c>
      <c r="W312" s="32" t="s">
        <v>166</v>
      </c>
      <c r="X312" s="32" t="s">
        <v>182</v>
      </c>
      <c r="Y312" s="32" t="s">
        <v>183</v>
      </c>
      <c r="Z312" s="32" t="s">
        <v>58</v>
      </c>
      <c r="AA312" s="32" t="s">
        <v>59</v>
      </c>
      <c r="AB312" s="32" t="s">
        <v>60</v>
      </c>
      <c r="AC312" s="43" t="s">
        <v>71</v>
      </c>
      <c r="AD312" s="59" t="s">
        <v>85</v>
      </c>
      <c r="AE312" s="44" t="s">
        <v>72</v>
      </c>
      <c r="AF312" s="44"/>
      <c r="AG312" s="32"/>
      <c r="AH312" s="32"/>
      <c r="AI312" s="32" t="s">
        <v>64</v>
      </c>
      <c r="AJ312" s="46" t="str">
        <f t="shared" si="42"/>
        <v/>
      </c>
      <c r="AK312" s="46"/>
      <c r="AL312" s="46"/>
      <c r="AM312" s="46"/>
      <c r="AN312" s="46"/>
      <c r="AO312" s="46"/>
      <c r="AP312" s="46"/>
      <c r="AQ312" s="47" t="e">
        <f ca="1">IF(AND([1]!Email_TaskV2[[#This Row],[Status]]="ON PROGRESS"),TODAY()-[1]!Email_TaskV2[[#This Row],[Tanggal nodin RFS/RFI]],0)</f>
        <v>#REF!</v>
      </c>
      <c r="AR312" s="47" t="e">
        <f ca="1">IF(AND([1]!Email_TaskV2[[#This Row],[Status]]="ON PROGRESS"),IF(TODAY()-[1]!Email_TaskV2[[#This Row],[Start FUT]]&gt;100,"Testing not started yet",TODAY()-[1]!Email_TaskV2[[#This Row],[Start FUT]]),0)</f>
        <v>#REF!</v>
      </c>
      <c r="AS312" s="47" t="e">
        <f>IF([1]!Email_TaskV2[[#This Row],[Aging_Start_Testing]]="Testing not started yet","Testing not started yet",[1]!Email_TaskV2[[#This Row],[Aging]]-[1]!Email_TaskV2[[#This Row],[Aging_Start_Testing]])</f>
        <v>#REF!</v>
      </c>
      <c r="AT312" s="47" t="e">
        <f ca="1">IF(AND([1]!Email_TaskV2[[#This Row],[Status]]="ON PROGRESS",[1]!Email_TaskV2[[#This Row],[Type]]="RFI"),TODAY()-[1]!Email_TaskV2[[#This Row],[Tanggal nodin RFS/RFI]],0)</f>
        <v>#REF!</v>
      </c>
      <c r="AU312" s="47" t="e">
        <f>IF([1]!Email_TaskV2[[#This Row],[Aging]]&gt;7,"Warning","")</f>
        <v>#REF!</v>
      </c>
      <c r="AV312" s="48"/>
      <c r="AW312" s="48"/>
      <c r="AX312" s="48"/>
      <c r="AY312" s="48" t="e">
        <f>IF(AND([1]!Email_TaskV2[[#This Row],[Status]]="ON PROGRESS",[1]!Email_TaskV2[[#This Row],[Type]]="RFS"),"YES","")</f>
        <v>#REF!</v>
      </c>
      <c r="AZ312" s="127" t="e">
        <f>IF(AND([1]!Email_TaskV2[[#This Row],[Status]]="ON PROGRESS",[1]!Email_TaskV2[[#This Row],[Type]]="RFI"),"YES","")</f>
        <v>#REF!</v>
      </c>
      <c r="BA312" s="48" t="e">
        <f>IF([1]!Email_TaskV2[[#This Row],[Nomor Nodin RFS/RFI]]="","",DAY([1]!Email_TaskV2[[#This Row],[Tanggal nodin RFS/RFI]]))</f>
        <v>#REF!</v>
      </c>
      <c r="BB312" s="54" t="e">
        <f>IF([1]!Email_TaskV2[[#This Row],[Nomor Nodin RFS/RFI]]="","",TEXT([1]!Email_TaskV2[[#This Row],[Tanggal nodin RFS/RFI]],"MMM"))</f>
        <v>#REF!</v>
      </c>
      <c r="BC312" s="49" t="e">
        <f>IF([1]!Email_TaskV2[[#This Row],[Nodin BO]]="","No","Yes")</f>
        <v>#REF!</v>
      </c>
      <c r="BD312" s="50" t="e">
        <f>YEAR([1]!Email_TaskV2[[#This Row],[Tanggal nodin RFS/RFI]])</f>
        <v>#REF!</v>
      </c>
      <c r="BE312" s="56" t="e">
        <f>IF([1]!Email_TaskV2[[#This Row],[Month]]="",13,MONTH([1]!Email_TaskV2[[#This Row],[Tanggal nodin RFS/RFI]]))</f>
        <v>#REF!</v>
      </c>
    </row>
    <row r="313" spans="1:57" ht="15" customHeight="1" x14ac:dyDescent="0.3">
      <c r="A313" s="51">
        <v>312</v>
      </c>
      <c r="B313" s="32" t="s">
        <v>1906</v>
      </c>
      <c r="C313" s="34">
        <v>45000</v>
      </c>
      <c r="D313" s="86" t="s">
        <v>1907</v>
      </c>
      <c r="E313" s="32" t="s">
        <v>55</v>
      </c>
      <c r="F313" s="63" t="s">
        <v>78</v>
      </c>
      <c r="G313" s="35">
        <v>45001</v>
      </c>
      <c r="H313" s="35">
        <v>45002</v>
      </c>
      <c r="I313" s="32" t="s">
        <v>1979</v>
      </c>
      <c r="J313" s="35">
        <v>45005</v>
      </c>
      <c r="K313" s="37" t="s">
        <v>1980</v>
      </c>
      <c r="L313" s="39">
        <f t="shared" si="40"/>
        <v>2</v>
      </c>
      <c r="M313" s="39">
        <f t="shared" si="41"/>
        <v>4</v>
      </c>
      <c r="N313" s="40" t="s">
        <v>498</v>
      </c>
      <c r="O313" s="40" t="s">
        <v>135</v>
      </c>
      <c r="P313" s="40" t="e">
        <f>VLOOKUP([1]!Email_TaskV2[[#This Row],[PIC Dev]],[1]Organization!C:D,2,FALSE)</f>
        <v>#REF!</v>
      </c>
      <c r="Q313" s="40"/>
      <c r="R313" s="32">
        <v>215</v>
      </c>
      <c r="S313" s="32" t="s">
        <v>75</v>
      </c>
      <c r="T313" s="32" t="s">
        <v>1787</v>
      </c>
      <c r="U313" s="37" t="s">
        <v>1908</v>
      </c>
      <c r="V313" s="41">
        <v>44987</v>
      </c>
      <c r="W313" s="32" t="s">
        <v>169</v>
      </c>
      <c r="X313" s="32" t="s">
        <v>186</v>
      </c>
      <c r="Y313" s="32" t="s">
        <v>187</v>
      </c>
      <c r="Z313" s="32" t="s">
        <v>58</v>
      </c>
      <c r="AA313" s="32" t="s">
        <v>59</v>
      </c>
      <c r="AB313" s="32" t="s">
        <v>119</v>
      </c>
      <c r="AC313" s="43" t="s">
        <v>71</v>
      </c>
      <c r="AD313" s="64" t="s">
        <v>128</v>
      </c>
      <c r="AE313" s="44"/>
      <c r="AF313" s="44"/>
      <c r="AG313" s="32"/>
      <c r="AH313" s="32"/>
      <c r="AI313" s="32" t="s">
        <v>62</v>
      </c>
      <c r="AJ313" s="46" t="str">
        <f t="shared" si="42"/>
        <v>(Prima Automation)</v>
      </c>
      <c r="AK313" s="46"/>
      <c r="AL313" s="46">
        <v>2</v>
      </c>
      <c r="AM313" s="46"/>
      <c r="AN313" s="46"/>
      <c r="AO313" s="46"/>
      <c r="AP313" s="46"/>
      <c r="AQ313" s="47" t="e">
        <f ca="1">IF(AND([1]!Email_TaskV2[[#This Row],[Status]]="ON PROGRESS"),TODAY()-[1]!Email_TaskV2[[#This Row],[Tanggal nodin RFS/RFI]],0)</f>
        <v>#REF!</v>
      </c>
      <c r="AR313" s="47" t="e">
        <f ca="1">IF(AND([1]!Email_TaskV2[[#This Row],[Status]]="ON PROGRESS"),IF(TODAY()-[1]!Email_TaskV2[[#This Row],[Start FUT]]&gt;100,"Testing not started yet",TODAY()-[1]!Email_TaskV2[[#This Row],[Start FUT]]),0)</f>
        <v>#REF!</v>
      </c>
      <c r="AS313" s="47" t="e">
        <f>IF([1]!Email_TaskV2[[#This Row],[Aging_Start_Testing]]="Testing not started yet","Testing not started yet",[1]!Email_TaskV2[[#This Row],[Aging]]-[1]!Email_TaskV2[[#This Row],[Aging_Start_Testing]])</f>
        <v>#REF!</v>
      </c>
      <c r="AT313" s="47" t="e">
        <f ca="1">IF(AND([1]!Email_TaskV2[[#This Row],[Status]]="ON PROGRESS",[1]!Email_TaskV2[[#This Row],[Type]]="RFI"),TODAY()-[1]!Email_TaskV2[[#This Row],[Tanggal nodin RFS/RFI]],0)</f>
        <v>#REF!</v>
      </c>
      <c r="AU313" s="47" t="e">
        <f>IF([1]!Email_TaskV2[[#This Row],[Aging]]&gt;7,"Warning","")</f>
        <v>#REF!</v>
      </c>
      <c r="AV313" s="48"/>
      <c r="AW313" s="48"/>
      <c r="AX313" s="48"/>
      <c r="AY313" s="48" t="e">
        <f>IF(AND([1]!Email_TaskV2[[#This Row],[Status]]="ON PROGRESS",[1]!Email_TaskV2[[#This Row],[Type]]="RFS"),"YES","")</f>
        <v>#REF!</v>
      </c>
      <c r="AZ313" s="127" t="e">
        <f>IF(AND([1]!Email_TaskV2[[#This Row],[Status]]="ON PROGRESS",[1]!Email_TaskV2[[#This Row],[Type]]="RFI"),"YES","")</f>
        <v>#REF!</v>
      </c>
      <c r="BA313" s="48" t="e">
        <f>IF([1]!Email_TaskV2[[#This Row],[Nomor Nodin RFS/RFI]]="","",DAY([1]!Email_TaskV2[[#This Row],[Tanggal nodin RFS/RFI]]))</f>
        <v>#REF!</v>
      </c>
      <c r="BB313" s="54" t="e">
        <f>IF([1]!Email_TaskV2[[#This Row],[Nomor Nodin RFS/RFI]]="","",TEXT([1]!Email_TaskV2[[#This Row],[Tanggal nodin RFS/RFI]],"MMM"))</f>
        <v>#REF!</v>
      </c>
      <c r="BC313" s="49" t="e">
        <f>IF([1]!Email_TaskV2[[#This Row],[Nodin BO]]="","No","Yes")</f>
        <v>#REF!</v>
      </c>
      <c r="BD313" s="50" t="e">
        <f>YEAR([1]!Email_TaskV2[[#This Row],[Tanggal nodin RFS/RFI]])</f>
        <v>#REF!</v>
      </c>
      <c r="BE313" s="56" t="e">
        <f>IF([1]!Email_TaskV2[[#This Row],[Month]]="",13,MONTH([1]!Email_TaskV2[[#This Row],[Tanggal nodin RFS/RFI]]))</f>
        <v>#REF!</v>
      </c>
    </row>
    <row r="314" spans="1:57" ht="15" customHeight="1" x14ac:dyDescent="0.3">
      <c r="A314" s="51">
        <v>313</v>
      </c>
      <c r="B314" s="32" t="s">
        <v>1981</v>
      </c>
      <c r="C314" s="34">
        <v>45001</v>
      </c>
      <c r="D314" s="88" t="s">
        <v>1982</v>
      </c>
      <c r="E314" s="61" t="s">
        <v>79</v>
      </c>
      <c r="F314" s="68" t="s">
        <v>80</v>
      </c>
      <c r="G314" s="35">
        <v>45001</v>
      </c>
      <c r="H314" s="35">
        <v>45028</v>
      </c>
      <c r="I314" s="32"/>
      <c r="J314" s="35"/>
      <c r="K314" s="32"/>
      <c r="L314" s="44"/>
      <c r="M314" s="40"/>
      <c r="N314" s="40" t="s">
        <v>133</v>
      </c>
      <c r="O314" s="40" t="s">
        <v>134</v>
      </c>
      <c r="P314" s="40" t="e">
        <f>VLOOKUP([1]!Email_TaskV2[[#This Row],[PIC Dev]],[1]Organization!C:D,2,FALSE)</f>
        <v>#REF!</v>
      </c>
      <c r="Q314" s="52" t="s">
        <v>2501</v>
      </c>
      <c r="R314" s="32"/>
      <c r="S314" s="32" t="s">
        <v>57</v>
      </c>
      <c r="T314" s="32" t="s">
        <v>1495</v>
      </c>
      <c r="U314" s="37" t="s">
        <v>1496</v>
      </c>
      <c r="V314" s="41">
        <v>44957</v>
      </c>
      <c r="W314" s="32" t="s">
        <v>120</v>
      </c>
      <c r="X314" s="32" t="s">
        <v>170</v>
      </c>
      <c r="Y314" s="32" t="s">
        <v>171</v>
      </c>
      <c r="Z314" s="32" t="s">
        <v>58</v>
      </c>
      <c r="AA314" s="32" t="s">
        <v>59</v>
      </c>
      <c r="AB314" s="32" t="s">
        <v>120</v>
      </c>
      <c r="AC314" s="43" t="s">
        <v>71</v>
      </c>
      <c r="AD314" s="59" t="s">
        <v>85</v>
      </c>
      <c r="AE314" s="44" t="s">
        <v>72</v>
      </c>
      <c r="AF314" s="44"/>
      <c r="AG314" s="32"/>
      <c r="AH314" s="32"/>
      <c r="AI314" s="61" t="s">
        <v>62</v>
      </c>
      <c r="AJ314" s="126" t="str">
        <f t="shared" si="42"/>
        <v>(FUT Simulator)</v>
      </c>
      <c r="AK314" s="46"/>
      <c r="AL314" s="46"/>
      <c r="AM314" s="46">
        <v>3</v>
      </c>
      <c r="AN314" s="46"/>
      <c r="AO314" s="46"/>
      <c r="AP314" s="46"/>
      <c r="AQ314" s="47" t="e">
        <f ca="1">IF(AND([1]!Email_TaskV2[[#This Row],[Status]]="ON PROGRESS"),TODAY()-[1]!Email_TaskV2[[#This Row],[Tanggal nodin RFS/RFI]],0)</f>
        <v>#REF!</v>
      </c>
      <c r="AR314" s="47" t="e">
        <f ca="1">IF(AND([1]!Email_TaskV2[[#This Row],[Status]]="ON PROGRESS"),IF(TODAY()-[1]!Email_TaskV2[[#This Row],[Start FUT]]&gt;100,"Testing not started yet",TODAY()-[1]!Email_TaskV2[[#This Row],[Start FUT]]),0)</f>
        <v>#REF!</v>
      </c>
      <c r="AS314" s="47" t="e">
        <f>IF([1]!Email_TaskV2[[#This Row],[Aging_Start_Testing]]="Testing not started yet","Testing not started yet",[1]!Email_TaskV2[[#This Row],[Aging]]-[1]!Email_TaskV2[[#This Row],[Aging_Start_Testing]])</f>
        <v>#REF!</v>
      </c>
      <c r="AT314" s="47" t="e">
        <f ca="1">IF(AND([1]!Email_TaskV2[[#This Row],[Status]]="ON PROGRESS",[1]!Email_TaskV2[[#This Row],[Type]]="RFI"),TODAY()-[1]!Email_TaskV2[[#This Row],[Tanggal nodin RFS/RFI]],0)</f>
        <v>#REF!</v>
      </c>
      <c r="AU314" s="47" t="e">
        <f>IF([1]!Email_TaskV2[[#This Row],[Aging]]&gt;7,"Warning","")</f>
        <v>#REF!</v>
      </c>
      <c r="AV314" s="48"/>
      <c r="AW314" s="48"/>
      <c r="AX314" s="48"/>
      <c r="AY314" s="48" t="e">
        <f>IF(AND([1]!Email_TaskV2[[#This Row],[Status]]="ON PROGRESS",[1]!Email_TaskV2[[#This Row],[Type]]="RFS"),"YES","")</f>
        <v>#REF!</v>
      </c>
      <c r="AZ314" s="16" t="e">
        <f>IF(AND([1]!Email_TaskV2[[#This Row],[Status]]="ON PROGRESS",[1]!Email_TaskV2[[#This Row],[Type]]="RFI"),"YES","")</f>
        <v>#REF!</v>
      </c>
      <c r="BA314" s="48" t="e">
        <f>IF([1]!Email_TaskV2[[#This Row],[Nomor Nodin RFS/RFI]]="","",DAY([1]!Email_TaskV2[[#This Row],[Tanggal nodin RFS/RFI]]))</f>
        <v>#REF!</v>
      </c>
      <c r="BB314" s="54" t="e">
        <f>IF([1]!Email_TaskV2[[#This Row],[Nomor Nodin RFS/RFI]]="","",TEXT([1]!Email_TaskV2[[#This Row],[Tanggal nodin RFS/RFI]],"MMM"))</f>
        <v>#REF!</v>
      </c>
      <c r="BC314" s="49" t="e">
        <f>IF([1]!Email_TaskV2[[#This Row],[Nodin BO]]="","No","Yes")</f>
        <v>#REF!</v>
      </c>
      <c r="BD314" s="50" t="e">
        <f>YEAR([1]!Email_TaskV2[[#This Row],[Tanggal nodin RFS/RFI]])</f>
        <v>#REF!</v>
      </c>
      <c r="BE314" s="56" t="e">
        <f>IF([1]!Email_TaskV2[[#This Row],[Month]]="",13,MONTH([1]!Email_TaskV2[[#This Row],[Tanggal nodin RFS/RFI]]))</f>
        <v>#REF!</v>
      </c>
    </row>
    <row r="315" spans="1:57" ht="15" customHeight="1" x14ac:dyDescent="0.3">
      <c r="A315" s="51">
        <v>314</v>
      </c>
      <c r="B315" s="32" t="s">
        <v>1983</v>
      </c>
      <c r="C315" s="34">
        <v>45001</v>
      </c>
      <c r="D315" s="86" t="s">
        <v>1984</v>
      </c>
      <c r="E315" s="61" t="s">
        <v>79</v>
      </c>
      <c r="F315" s="68" t="s">
        <v>80</v>
      </c>
      <c r="G315" s="35">
        <v>45001</v>
      </c>
      <c r="H315" s="35">
        <v>45028</v>
      </c>
      <c r="I315" s="32"/>
      <c r="J315" s="35"/>
      <c r="K315" s="32"/>
      <c r="L315" s="44"/>
      <c r="M315" s="40"/>
      <c r="N315" s="40" t="s">
        <v>133</v>
      </c>
      <c r="O315" s="40" t="s">
        <v>134</v>
      </c>
      <c r="P315" s="40" t="e">
        <f>VLOOKUP([1]!Email_TaskV2[[#This Row],[PIC Dev]],[1]Organization!C:D,2,FALSE)</f>
        <v>#REF!</v>
      </c>
      <c r="Q315" s="52" t="s">
        <v>2502</v>
      </c>
      <c r="R315" s="32"/>
      <c r="S315" s="32" t="s">
        <v>57</v>
      </c>
      <c r="T315" s="32" t="s">
        <v>552</v>
      </c>
      <c r="U315" s="32" t="s">
        <v>1985</v>
      </c>
      <c r="V315" s="41">
        <v>44896</v>
      </c>
      <c r="W315" s="32" t="s">
        <v>120</v>
      </c>
      <c r="X315" s="32" t="s">
        <v>180</v>
      </c>
      <c r="Y315" s="32" t="s">
        <v>181</v>
      </c>
      <c r="Z315" s="32" t="s">
        <v>58</v>
      </c>
      <c r="AA315" s="32" t="s">
        <v>59</v>
      </c>
      <c r="AB315" s="32" t="s">
        <v>120</v>
      </c>
      <c r="AC315" s="43" t="s">
        <v>71</v>
      </c>
      <c r="AD315" s="59" t="s">
        <v>85</v>
      </c>
      <c r="AE315" s="44" t="s">
        <v>72</v>
      </c>
      <c r="AF315" s="44"/>
      <c r="AG315" s="32"/>
      <c r="AH315" s="32"/>
      <c r="AI315" s="61" t="s">
        <v>62</v>
      </c>
      <c r="AJ315" s="126" t="str">
        <f t="shared" si="42"/>
        <v>(FUT Simulator)</v>
      </c>
      <c r="AK315" s="46"/>
      <c r="AL315" s="46"/>
      <c r="AM315" s="46">
        <v>3</v>
      </c>
      <c r="AN315" s="46"/>
      <c r="AO315" s="46"/>
      <c r="AP315" s="46"/>
      <c r="AQ315" s="47" t="e">
        <f ca="1">IF(AND([1]!Email_TaskV2[[#This Row],[Status]]="ON PROGRESS"),TODAY()-[1]!Email_TaskV2[[#This Row],[Tanggal nodin RFS/RFI]],0)</f>
        <v>#REF!</v>
      </c>
      <c r="AR315" s="47" t="e">
        <f ca="1">IF(AND([1]!Email_TaskV2[[#This Row],[Status]]="ON PROGRESS"),IF(TODAY()-[1]!Email_TaskV2[[#This Row],[Start FUT]]&gt;100,"Testing not started yet",TODAY()-[1]!Email_TaskV2[[#This Row],[Start FUT]]),0)</f>
        <v>#REF!</v>
      </c>
      <c r="AS315" s="47" t="e">
        <f>IF([1]!Email_TaskV2[[#This Row],[Aging_Start_Testing]]="Testing not started yet","Testing not started yet",[1]!Email_TaskV2[[#This Row],[Aging]]-[1]!Email_TaskV2[[#This Row],[Aging_Start_Testing]])</f>
        <v>#REF!</v>
      </c>
      <c r="AT315" s="47" t="e">
        <f ca="1">IF(AND([1]!Email_TaskV2[[#This Row],[Status]]="ON PROGRESS",[1]!Email_TaskV2[[#This Row],[Type]]="RFI"),TODAY()-[1]!Email_TaskV2[[#This Row],[Tanggal nodin RFS/RFI]],0)</f>
        <v>#REF!</v>
      </c>
      <c r="AU315" s="47" t="e">
        <f>IF([1]!Email_TaskV2[[#This Row],[Aging]]&gt;7,"Warning","")</f>
        <v>#REF!</v>
      </c>
      <c r="AV315" s="48"/>
      <c r="AW315" s="48"/>
      <c r="AX315" s="48"/>
      <c r="AY315" s="48" t="e">
        <f>IF(AND([1]!Email_TaskV2[[#This Row],[Status]]="ON PROGRESS",[1]!Email_TaskV2[[#This Row],[Type]]="RFS"),"YES","")</f>
        <v>#REF!</v>
      </c>
      <c r="AZ315" s="16" t="e">
        <f>IF(AND([1]!Email_TaskV2[[#This Row],[Status]]="ON PROGRESS",[1]!Email_TaskV2[[#This Row],[Type]]="RFI"),"YES","")</f>
        <v>#REF!</v>
      </c>
      <c r="BA315" s="48" t="e">
        <f>IF([1]!Email_TaskV2[[#This Row],[Nomor Nodin RFS/RFI]]="","",DAY([1]!Email_TaskV2[[#This Row],[Tanggal nodin RFS/RFI]]))</f>
        <v>#REF!</v>
      </c>
      <c r="BB315" s="54" t="e">
        <f>IF([1]!Email_TaskV2[[#This Row],[Nomor Nodin RFS/RFI]]="","",TEXT([1]!Email_TaskV2[[#This Row],[Tanggal nodin RFS/RFI]],"MMM"))</f>
        <v>#REF!</v>
      </c>
      <c r="BC315" s="49" t="e">
        <f>IF([1]!Email_TaskV2[[#This Row],[Nodin BO]]="","No","Yes")</f>
        <v>#REF!</v>
      </c>
      <c r="BD315" s="50" t="e">
        <f>YEAR([1]!Email_TaskV2[[#This Row],[Tanggal nodin RFS/RFI]])</f>
        <v>#REF!</v>
      </c>
      <c r="BE315" s="56" t="e">
        <f>IF([1]!Email_TaskV2[[#This Row],[Month]]="",13,MONTH([1]!Email_TaskV2[[#This Row],[Tanggal nodin RFS/RFI]]))</f>
        <v>#REF!</v>
      </c>
    </row>
    <row r="316" spans="1:57" ht="15" customHeight="1" x14ac:dyDescent="0.3">
      <c r="A316" s="51">
        <v>315</v>
      </c>
      <c r="B316" s="32" t="s">
        <v>1986</v>
      </c>
      <c r="C316" s="34">
        <v>45001</v>
      </c>
      <c r="D316" s="88" t="s">
        <v>1987</v>
      </c>
      <c r="E316" s="32" t="s">
        <v>55</v>
      </c>
      <c r="F316" s="63" t="s">
        <v>90</v>
      </c>
      <c r="G316" s="35">
        <v>45001</v>
      </c>
      <c r="H316" s="35">
        <v>45009</v>
      </c>
      <c r="I316" s="32" t="s">
        <v>2113</v>
      </c>
      <c r="J316" s="35">
        <v>45009</v>
      </c>
      <c r="K316" s="37" t="s">
        <v>2379</v>
      </c>
      <c r="L316" s="39">
        <f t="shared" ref="L316:L334" si="43">H316-C316</f>
        <v>8</v>
      </c>
      <c r="M316" s="39">
        <f t="shared" ref="M316:M334" si="44">J316-G316</f>
        <v>8</v>
      </c>
      <c r="N316" s="40" t="s">
        <v>73</v>
      </c>
      <c r="O316" s="40" t="s">
        <v>74</v>
      </c>
      <c r="P316" s="40" t="e">
        <f>VLOOKUP([1]!Email_TaskV2[[#This Row],[PIC Dev]],[1]Organization!C:D,2,FALSE)</f>
        <v>#REF!</v>
      </c>
      <c r="Q316" s="52" t="s">
        <v>2380</v>
      </c>
      <c r="R316" s="32">
        <v>37</v>
      </c>
      <c r="S316" s="32" t="s">
        <v>57</v>
      </c>
      <c r="T316" s="32" t="s">
        <v>1470</v>
      </c>
      <c r="U316" s="37" t="s">
        <v>1471</v>
      </c>
      <c r="V316" s="41">
        <v>44944</v>
      </c>
      <c r="W316" s="32" t="s">
        <v>176</v>
      </c>
      <c r="X316" s="32" t="s">
        <v>163</v>
      </c>
      <c r="Y316" s="32" t="s">
        <v>164</v>
      </c>
      <c r="Z316" s="32" t="s">
        <v>58</v>
      </c>
      <c r="AA316" s="32" t="s">
        <v>59</v>
      </c>
      <c r="AB316" s="32" t="s">
        <v>76</v>
      </c>
      <c r="AC316" s="43" t="s">
        <v>71</v>
      </c>
      <c r="AD316" s="44" t="s">
        <v>1909</v>
      </c>
      <c r="AE316" s="44"/>
      <c r="AF316" s="44"/>
      <c r="AG316" s="32"/>
      <c r="AH316" s="32"/>
      <c r="AI316" s="32" t="s">
        <v>62</v>
      </c>
      <c r="AJ316" s="46" t="str">
        <f t="shared" si="42"/>
        <v>(FUT Simulator)</v>
      </c>
      <c r="AK316" s="46"/>
      <c r="AL316" s="46"/>
      <c r="AM316" s="46">
        <v>3</v>
      </c>
      <c r="AN316" s="46"/>
      <c r="AO316" s="46"/>
      <c r="AP316" s="46"/>
      <c r="AQ316" s="47" t="e">
        <f ca="1">IF(AND([1]!Email_TaskV2[[#This Row],[Status]]="ON PROGRESS"),TODAY()-[1]!Email_TaskV2[[#This Row],[Tanggal nodin RFS/RFI]],0)</f>
        <v>#REF!</v>
      </c>
      <c r="AR316" s="47" t="e">
        <f ca="1">IF(AND([1]!Email_TaskV2[[#This Row],[Status]]="ON PROGRESS"),IF(TODAY()-[1]!Email_TaskV2[[#This Row],[Start FUT]]&gt;100,"Testing not started yet",TODAY()-[1]!Email_TaskV2[[#This Row],[Start FUT]]),0)</f>
        <v>#REF!</v>
      </c>
      <c r="AS316" s="47" t="e">
        <f>IF([1]!Email_TaskV2[[#This Row],[Aging_Start_Testing]]="Testing not started yet","Testing not started yet",[1]!Email_TaskV2[[#This Row],[Aging]]-[1]!Email_TaskV2[[#This Row],[Aging_Start_Testing]])</f>
        <v>#REF!</v>
      </c>
      <c r="AT316" s="47" t="e">
        <f ca="1">IF(AND([1]!Email_TaskV2[[#This Row],[Status]]="ON PROGRESS",[1]!Email_TaskV2[[#This Row],[Type]]="RFI"),TODAY()-[1]!Email_TaskV2[[#This Row],[Tanggal nodin RFS/RFI]],0)</f>
        <v>#REF!</v>
      </c>
      <c r="AU316" s="47" t="e">
        <f>IF([1]!Email_TaskV2[[#This Row],[Aging]]&gt;7,"Warning","")</f>
        <v>#REF!</v>
      </c>
      <c r="AV316" s="48"/>
      <c r="AW316" s="48"/>
      <c r="AX316" s="48"/>
      <c r="AY316" s="48" t="e">
        <f>IF(AND([1]!Email_TaskV2[[#This Row],[Status]]="ON PROGRESS",[1]!Email_TaskV2[[#This Row],[Type]]="RFS"),"YES","")</f>
        <v>#REF!</v>
      </c>
      <c r="AZ316" s="127" t="e">
        <f>IF(AND([1]!Email_TaskV2[[#This Row],[Status]]="ON PROGRESS",[1]!Email_TaskV2[[#This Row],[Type]]="RFI"),"YES","")</f>
        <v>#REF!</v>
      </c>
      <c r="BA316" s="48" t="e">
        <f>IF([1]!Email_TaskV2[[#This Row],[Nomor Nodin RFS/RFI]]="","",DAY([1]!Email_TaskV2[[#This Row],[Tanggal nodin RFS/RFI]]))</f>
        <v>#REF!</v>
      </c>
      <c r="BB316" s="54" t="e">
        <f>IF([1]!Email_TaskV2[[#This Row],[Nomor Nodin RFS/RFI]]="","",TEXT([1]!Email_TaskV2[[#This Row],[Tanggal nodin RFS/RFI]],"MMM"))</f>
        <v>#REF!</v>
      </c>
      <c r="BC316" s="49" t="e">
        <f>IF([1]!Email_TaskV2[[#This Row],[Nodin BO]]="","No","Yes")</f>
        <v>#REF!</v>
      </c>
      <c r="BD316" s="50" t="e">
        <f>YEAR([1]!Email_TaskV2[[#This Row],[Tanggal nodin RFS/RFI]])</f>
        <v>#REF!</v>
      </c>
      <c r="BE316" s="56" t="e">
        <f>IF([1]!Email_TaskV2[[#This Row],[Month]]="",13,MONTH([1]!Email_TaskV2[[#This Row],[Tanggal nodin RFS/RFI]]))</f>
        <v>#REF!</v>
      </c>
    </row>
    <row r="317" spans="1:57" ht="15" customHeight="1" x14ac:dyDescent="0.3">
      <c r="A317" s="51">
        <v>316</v>
      </c>
      <c r="B317" s="39" t="s">
        <v>1988</v>
      </c>
      <c r="C317" s="34">
        <v>45001</v>
      </c>
      <c r="D317" s="85" t="s">
        <v>1989</v>
      </c>
      <c r="E317" s="39" t="s">
        <v>55</v>
      </c>
      <c r="F317" s="63" t="s">
        <v>90</v>
      </c>
      <c r="G317" s="35">
        <v>45002</v>
      </c>
      <c r="H317" s="36">
        <v>45005</v>
      </c>
      <c r="I317" s="39" t="s">
        <v>1990</v>
      </c>
      <c r="J317" s="35">
        <v>45005</v>
      </c>
      <c r="K317" s="37" t="s">
        <v>1991</v>
      </c>
      <c r="L317" s="39">
        <f t="shared" si="43"/>
        <v>4</v>
      </c>
      <c r="M317" s="39">
        <f t="shared" si="44"/>
        <v>3</v>
      </c>
      <c r="N317" s="58" t="s">
        <v>127</v>
      </c>
      <c r="O317" s="58" t="s">
        <v>56</v>
      </c>
      <c r="P317" s="58" t="e">
        <f>VLOOKUP([1]!Email_TaskV2[[#This Row],[PIC Dev]],[1]Organization!C:D,2,FALSE)</f>
        <v>#REF!</v>
      </c>
      <c r="Q317" s="57" t="s">
        <v>1992</v>
      </c>
      <c r="R317" s="39">
        <v>486</v>
      </c>
      <c r="S317" s="39" t="s">
        <v>57</v>
      </c>
      <c r="T317" s="39" t="s">
        <v>1993</v>
      </c>
      <c r="U317" s="32" t="s">
        <v>1994</v>
      </c>
      <c r="V317" s="41">
        <v>44998</v>
      </c>
      <c r="W317" s="32" t="s">
        <v>165</v>
      </c>
      <c r="X317" s="32" t="s">
        <v>159</v>
      </c>
      <c r="Y317" s="32" t="s">
        <v>154</v>
      </c>
      <c r="Z317" s="32" t="s">
        <v>58</v>
      </c>
      <c r="AA317" s="32" t="s">
        <v>59</v>
      </c>
      <c r="AB317" s="32" t="s">
        <v>60</v>
      </c>
      <c r="AC317" s="43" t="s">
        <v>61</v>
      </c>
      <c r="AD317" s="44" t="s">
        <v>141</v>
      </c>
      <c r="AE317" s="59" t="s">
        <v>140</v>
      </c>
      <c r="AF317" s="59"/>
      <c r="AG317" s="39"/>
      <c r="AH317" s="39"/>
      <c r="AI317" s="39" t="s">
        <v>62</v>
      </c>
      <c r="AJ317" s="46" t="str">
        <f t="shared" si="42"/>
        <v>(FUT Simulator)(Cetho Automation)</v>
      </c>
      <c r="AK317" s="46"/>
      <c r="AL317" s="46"/>
      <c r="AM317" s="46">
        <v>3</v>
      </c>
      <c r="AN317" s="46"/>
      <c r="AO317" s="46">
        <v>5</v>
      </c>
      <c r="AP317" s="46"/>
      <c r="AQ317" s="47" t="e">
        <f ca="1">IF(AND([1]!Email_TaskV2[[#This Row],[Status]]="ON PROGRESS"),TODAY()-[1]!Email_TaskV2[[#This Row],[Tanggal nodin RFS/RFI]],0)</f>
        <v>#REF!</v>
      </c>
      <c r="AR317" s="47" t="e">
        <f ca="1">IF(AND([1]!Email_TaskV2[[#This Row],[Status]]="ON PROGRESS"),IF(TODAY()-[1]!Email_TaskV2[[#This Row],[Start FUT]]&gt;100,"Testing not started yet",TODAY()-[1]!Email_TaskV2[[#This Row],[Start FUT]]),0)</f>
        <v>#REF!</v>
      </c>
      <c r="AS317" s="47" t="e">
        <f>IF([1]!Email_TaskV2[[#This Row],[Aging_Start_Testing]]="Testing not started yet","Testing not started yet",[1]!Email_TaskV2[[#This Row],[Aging]]-[1]!Email_TaskV2[[#This Row],[Aging_Start_Testing]])</f>
        <v>#REF!</v>
      </c>
      <c r="AT317" s="47" t="e">
        <f ca="1">IF(AND([1]!Email_TaskV2[[#This Row],[Status]]="ON PROGRESS",[1]!Email_TaskV2[[#This Row],[Type]]="RFI"),TODAY()-[1]!Email_TaskV2[[#This Row],[Tanggal nodin RFS/RFI]],0)</f>
        <v>#REF!</v>
      </c>
      <c r="AU317" s="47" t="e">
        <f>IF([1]!Email_TaskV2[[#This Row],[Aging]]&gt;7,"Warning","")</f>
        <v>#REF!</v>
      </c>
      <c r="AV317" s="48"/>
      <c r="AW317" s="48"/>
      <c r="AX317" s="48"/>
      <c r="AY317" s="48" t="e">
        <f>IF(AND([1]!Email_TaskV2[[#This Row],[Status]]="ON PROGRESS",[1]!Email_TaskV2[[#This Row],[Type]]="RFS"),"YES","")</f>
        <v>#REF!</v>
      </c>
      <c r="AZ317" s="127" t="e">
        <f>IF(AND([1]!Email_TaskV2[[#This Row],[Status]]="ON PROGRESS",[1]!Email_TaskV2[[#This Row],[Type]]="RFI"),"YES","")</f>
        <v>#REF!</v>
      </c>
      <c r="BA317" s="48" t="e">
        <f>IF([1]!Email_TaskV2[[#This Row],[Nomor Nodin RFS/RFI]]="","",DAY([1]!Email_TaskV2[[#This Row],[Tanggal nodin RFS/RFI]]))</f>
        <v>#REF!</v>
      </c>
      <c r="BB317" s="54" t="e">
        <f>IF([1]!Email_TaskV2[[#This Row],[Nomor Nodin RFS/RFI]]="","",TEXT([1]!Email_TaskV2[[#This Row],[Tanggal nodin RFS/RFI]],"MMM"))</f>
        <v>#REF!</v>
      </c>
      <c r="BC317" s="49" t="e">
        <f>IF([1]!Email_TaskV2[[#This Row],[Nodin BO]]="","No","Yes")</f>
        <v>#REF!</v>
      </c>
      <c r="BD317" s="50" t="e">
        <f>YEAR([1]!Email_TaskV2[[#This Row],[Tanggal nodin RFS/RFI]])</f>
        <v>#REF!</v>
      </c>
      <c r="BE317" s="56" t="e">
        <f>IF([1]!Email_TaskV2[[#This Row],[Month]]="",13,MONTH([1]!Email_TaskV2[[#This Row],[Tanggal nodin RFS/RFI]]))</f>
        <v>#REF!</v>
      </c>
    </row>
    <row r="318" spans="1:57" ht="15" customHeight="1" x14ac:dyDescent="0.3">
      <c r="A318" s="51">
        <v>317</v>
      </c>
      <c r="B318" s="39" t="s">
        <v>1995</v>
      </c>
      <c r="C318" s="34">
        <v>45001</v>
      </c>
      <c r="D318" s="85" t="s">
        <v>1996</v>
      </c>
      <c r="E318" s="39" t="s">
        <v>55</v>
      </c>
      <c r="F318" s="63" t="s">
        <v>90</v>
      </c>
      <c r="G318" s="36">
        <v>45009</v>
      </c>
      <c r="H318" s="36">
        <v>45021</v>
      </c>
      <c r="I318" s="39" t="s">
        <v>2503</v>
      </c>
      <c r="J318" s="36">
        <v>45021</v>
      </c>
      <c r="K318" s="38" t="s">
        <v>2504</v>
      </c>
      <c r="L318" s="39">
        <f t="shared" si="43"/>
        <v>20</v>
      </c>
      <c r="M318" s="39">
        <f t="shared" si="44"/>
        <v>12</v>
      </c>
      <c r="N318" s="58" t="s">
        <v>127</v>
      </c>
      <c r="O318" s="58" t="s">
        <v>56</v>
      </c>
      <c r="P318" s="58" t="e">
        <f>VLOOKUP([1]!Email_TaskV2[[#This Row],[PIC Dev]],[1]Organization!C:D,2,FALSE)</f>
        <v>#REF!</v>
      </c>
      <c r="Q318" s="57" t="s">
        <v>2505</v>
      </c>
      <c r="R318" s="39">
        <v>366</v>
      </c>
      <c r="S318" s="39" t="s">
        <v>57</v>
      </c>
      <c r="T318" s="39" t="s">
        <v>1993</v>
      </c>
      <c r="U318" s="32" t="s">
        <v>1994</v>
      </c>
      <c r="V318" s="41">
        <v>44998</v>
      </c>
      <c r="W318" s="32" t="s">
        <v>165</v>
      </c>
      <c r="X318" s="32" t="s">
        <v>159</v>
      </c>
      <c r="Y318" s="32" t="s">
        <v>154</v>
      </c>
      <c r="Z318" s="32" t="s">
        <v>58</v>
      </c>
      <c r="AA318" s="32" t="s">
        <v>59</v>
      </c>
      <c r="AB318" s="32" t="s">
        <v>60</v>
      </c>
      <c r="AC318" s="43" t="s">
        <v>61</v>
      </c>
      <c r="AD318" s="44" t="s">
        <v>141</v>
      </c>
      <c r="AE318" s="59" t="s">
        <v>140</v>
      </c>
      <c r="AF318" s="44" t="s">
        <v>600</v>
      </c>
      <c r="AG318" s="32" t="s">
        <v>599</v>
      </c>
      <c r="AH318" s="39"/>
      <c r="AI318" s="39" t="s">
        <v>62</v>
      </c>
      <c r="AJ318" s="46" t="str">
        <f t="shared" si="42"/>
        <v>(FUT Simulator)</v>
      </c>
      <c r="AK318" s="46"/>
      <c r="AL318" s="46"/>
      <c r="AM318" s="46">
        <v>3</v>
      </c>
      <c r="AN318" s="46"/>
      <c r="AO318" s="46"/>
      <c r="AP318" s="46"/>
      <c r="AQ318" s="47" t="e">
        <f ca="1">IF(AND([1]!Email_TaskV2[[#This Row],[Status]]="ON PROGRESS"),TODAY()-[1]!Email_TaskV2[[#This Row],[Tanggal nodin RFS/RFI]],0)</f>
        <v>#REF!</v>
      </c>
      <c r="AR318" s="47" t="e">
        <f ca="1">IF(AND([1]!Email_TaskV2[[#This Row],[Status]]="ON PROGRESS"),IF(TODAY()-[1]!Email_TaskV2[[#This Row],[Start FUT]]&gt;100,"Testing not started yet",TODAY()-[1]!Email_TaskV2[[#This Row],[Start FUT]]),0)</f>
        <v>#REF!</v>
      </c>
      <c r="AS318" s="47" t="e">
        <f>IF([1]!Email_TaskV2[[#This Row],[Aging_Start_Testing]]="Testing not started yet","Testing not started yet",[1]!Email_TaskV2[[#This Row],[Aging]]-[1]!Email_TaskV2[[#This Row],[Aging_Start_Testing]])</f>
        <v>#REF!</v>
      </c>
      <c r="AT318" s="47" t="e">
        <f ca="1">IF(AND([1]!Email_TaskV2[[#This Row],[Status]]="ON PROGRESS",[1]!Email_TaskV2[[#This Row],[Type]]="RFI"),TODAY()-[1]!Email_TaskV2[[#This Row],[Tanggal nodin RFS/RFI]],0)</f>
        <v>#REF!</v>
      </c>
      <c r="AU318" s="47" t="e">
        <f>IF([1]!Email_TaskV2[[#This Row],[Aging]]&gt;7,"Warning","")</f>
        <v>#REF!</v>
      </c>
      <c r="AV318" s="48"/>
      <c r="AW318" s="48"/>
      <c r="AX318" s="48"/>
      <c r="AY318" s="48" t="e">
        <f>IF(AND([1]!Email_TaskV2[[#This Row],[Status]]="ON PROGRESS",[1]!Email_TaskV2[[#This Row],[Type]]="RFS"),"YES","")</f>
        <v>#REF!</v>
      </c>
      <c r="AZ318" s="127" t="e">
        <f>IF(AND([1]!Email_TaskV2[[#This Row],[Status]]="ON PROGRESS",[1]!Email_TaskV2[[#This Row],[Type]]="RFI"),"YES","")</f>
        <v>#REF!</v>
      </c>
      <c r="BA318" s="48" t="e">
        <f>IF([1]!Email_TaskV2[[#This Row],[Nomor Nodin RFS/RFI]]="","",DAY([1]!Email_TaskV2[[#This Row],[Tanggal nodin RFS/RFI]]))</f>
        <v>#REF!</v>
      </c>
      <c r="BB318" s="54" t="e">
        <f>IF([1]!Email_TaskV2[[#This Row],[Nomor Nodin RFS/RFI]]="","",TEXT([1]!Email_TaskV2[[#This Row],[Tanggal nodin RFS/RFI]],"MMM"))</f>
        <v>#REF!</v>
      </c>
      <c r="BC318" s="49" t="e">
        <f>IF([1]!Email_TaskV2[[#This Row],[Nodin BO]]="","No","Yes")</f>
        <v>#REF!</v>
      </c>
      <c r="BD318" s="50" t="e">
        <f>YEAR([1]!Email_TaskV2[[#This Row],[Tanggal nodin RFS/RFI]])</f>
        <v>#REF!</v>
      </c>
      <c r="BE318" s="56" t="e">
        <f>IF([1]!Email_TaskV2[[#This Row],[Month]]="",13,MONTH([1]!Email_TaskV2[[#This Row],[Tanggal nodin RFS/RFI]]))</f>
        <v>#REF!</v>
      </c>
    </row>
    <row r="319" spans="1:57" ht="15" customHeight="1" x14ac:dyDescent="0.3">
      <c r="A319" s="51">
        <v>318</v>
      </c>
      <c r="B319" s="32" t="s">
        <v>1997</v>
      </c>
      <c r="C319" s="34">
        <v>45001</v>
      </c>
      <c r="D319" s="86" t="s">
        <v>1998</v>
      </c>
      <c r="E319" s="32" t="s">
        <v>55</v>
      </c>
      <c r="F319" s="63" t="s">
        <v>90</v>
      </c>
      <c r="G319" s="35">
        <v>45006</v>
      </c>
      <c r="H319" s="35">
        <v>45015</v>
      </c>
      <c r="I319" s="32" t="s">
        <v>2114</v>
      </c>
      <c r="J319" s="35">
        <v>45015</v>
      </c>
      <c r="K319" s="38" t="s">
        <v>2381</v>
      </c>
      <c r="L319" s="39">
        <f t="shared" si="43"/>
        <v>14</v>
      </c>
      <c r="M319" s="39">
        <f t="shared" si="44"/>
        <v>9</v>
      </c>
      <c r="N319" s="58" t="s">
        <v>127</v>
      </c>
      <c r="O319" s="58" t="s">
        <v>56</v>
      </c>
      <c r="P319" s="40" t="e">
        <f>VLOOKUP([1]!Email_TaskV2[[#This Row],[PIC Dev]],[1]Organization!C:D,2,FALSE)</f>
        <v>#REF!</v>
      </c>
      <c r="Q319" s="52" t="s">
        <v>2382</v>
      </c>
      <c r="R319" s="32">
        <v>394</v>
      </c>
      <c r="S319" s="32" t="s">
        <v>57</v>
      </c>
      <c r="T319" s="39" t="s">
        <v>1993</v>
      </c>
      <c r="U319" s="32" t="s">
        <v>1994</v>
      </c>
      <c r="V319" s="41">
        <v>44998</v>
      </c>
      <c r="W319" s="32" t="s">
        <v>165</v>
      </c>
      <c r="X319" s="32" t="s">
        <v>159</v>
      </c>
      <c r="Y319" s="32" t="s">
        <v>154</v>
      </c>
      <c r="Z319" s="32" t="s">
        <v>58</v>
      </c>
      <c r="AA319" s="32" t="s">
        <v>59</v>
      </c>
      <c r="AB319" s="32" t="s">
        <v>60</v>
      </c>
      <c r="AC319" s="43" t="s">
        <v>61</v>
      </c>
      <c r="AD319" s="44" t="s">
        <v>141</v>
      </c>
      <c r="AE319" s="44" t="s">
        <v>140</v>
      </c>
      <c r="AF319" s="44" t="s">
        <v>600</v>
      </c>
      <c r="AG319" s="32" t="s">
        <v>599</v>
      </c>
      <c r="AH319" s="32"/>
      <c r="AI319" s="39" t="s">
        <v>62</v>
      </c>
      <c r="AJ319" s="46" t="str">
        <f t="shared" si="42"/>
        <v>(FUT Simulator)</v>
      </c>
      <c r="AK319" s="46"/>
      <c r="AL319" s="46"/>
      <c r="AM319" s="46">
        <v>3</v>
      </c>
      <c r="AN319" s="46"/>
      <c r="AO319" s="46"/>
      <c r="AP319" s="46"/>
      <c r="AQ319" s="47" t="e">
        <f ca="1">IF(AND([1]!Email_TaskV2[[#This Row],[Status]]="ON PROGRESS"),TODAY()-[1]!Email_TaskV2[[#This Row],[Tanggal nodin RFS/RFI]],0)</f>
        <v>#REF!</v>
      </c>
      <c r="AR319" s="47" t="e">
        <f ca="1">IF(AND([1]!Email_TaskV2[[#This Row],[Status]]="ON PROGRESS"),IF(TODAY()-[1]!Email_TaskV2[[#This Row],[Start FUT]]&gt;100,"Testing not started yet",TODAY()-[1]!Email_TaskV2[[#This Row],[Start FUT]]),0)</f>
        <v>#REF!</v>
      </c>
      <c r="AS319" s="47" t="e">
        <f>IF([1]!Email_TaskV2[[#This Row],[Aging_Start_Testing]]="Testing not started yet","Testing not started yet",[1]!Email_TaskV2[[#This Row],[Aging]]-[1]!Email_TaskV2[[#This Row],[Aging_Start_Testing]])</f>
        <v>#REF!</v>
      </c>
      <c r="AT319" s="47" t="e">
        <f ca="1">IF(AND([1]!Email_TaskV2[[#This Row],[Status]]="ON PROGRESS",[1]!Email_TaskV2[[#This Row],[Type]]="RFI"),TODAY()-[1]!Email_TaskV2[[#This Row],[Tanggal nodin RFS/RFI]],0)</f>
        <v>#REF!</v>
      </c>
      <c r="AU319" s="47" t="e">
        <f>IF([1]!Email_TaskV2[[#This Row],[Aging]]&gt;7,"Warning","")</f>
        <v>#REF!</v>
      </c>
      <c r="AV319" s="48"/>
      <c r="AW319" s="48"/>
      <c r="AX319" s="48"/>
      <c r="AY319" s="48" t="e">
        <f>IF(AND([1]!Email_TaskV2[[#This Row],[Status]]="ON PROGRESS",[1]!Email_TaskV2[[#This Row],[Type]]="RFS"),"YES","")</f>
        <v>#REF!</v>
      </c>
      <c r="AZ319" s="127" t="e">
        <f>IF(AND([1]!Email_TaskV2[[#This Row],[Status]]="ON PROGRESS",[1]!Email_TaskV2[[#This Row],[Type]]="RFI"),"YES","")</f>
        <v>#REF!</v>
      </c>
      <c r="BA319" s="48" t="e">
        <f>IF([1]!Email_TaskV2[[#This Row],[Nomor Nodin RFS/RFI]]="","",DAY([1]!Email_TaskV2[[#This Row],[Tanggal nodin RFS/RFI]]))</f>
        <v>#REF!</v>
      </c>
      <c r="BB319" s="54" t="e">
        <f>IF([1]!Email_TaskV2[[#This Row],[Nomor Nodin RFS/RFI]]="","",TEXT([1]!Email_TaskV2[[#This Row],[Tanggal nodin RFS/RFI]],"MMM"))</f>
        <v>#REF!</v>
      </c>
      <c r="BC319" s="49" t="e">
        <f>IF([1]!Email_TaskV2[[#This Row],[Nodin BO]]="","No","Yes")</f>
        <v>#REF!</v>
      </c>
      <c r="BD319" s="50" t="e">
        <f>YEAR([1]!Email_TaskV2[[#This Row],[Tanggal nodin RFS/RFI]])</f>
        <v>#REF!</v>
      </c>
      <c r="BE319" s="56" t="e">
        <f>IF([1]!Email_TaskV2[[#This Row],[Month]]="",13,MONTH([1]!Email_TaskV2[[#This Row],[Tanggal nodin RFS/RFI]]))</f>
        <v>#REF!</v>
      </c>
    </row>
    <row r="320" spans="1:57" ht="15" customHeight="1" x14ac:dyDescent="0.3">
      <c r="A320" s="51">
        <v>319</v>
      </c>
      <c r="B320" s="32" t="s">
        <v>1999</v>
      </c>
      <c r="C320" s="34">
        <v>45001</v>
      </c>
      <c r="D320" s="93" t="s">
        <v>2000</v>
      </c>
      <c r="E320" s="98" t="s">
        <v>55</v>
      </c>
      <c r="F320" s="63" t="s">
        <v>90</v>
      </c>
      <c r="G320" s="35">
        <v>45006</v>
      </c>
      <c r="H320" s="35">
        <v>45015</v>
      </c>
      <c r="I320" s="32" t="s">
        <v>2115</v>
      </c>
      <c r="J320" s="35">
        <v>45016</v>
      </c>
      <c r="K320" s="37" t="s">
        <v>2383</v>
      </c>
      <c r="L320" s="39">
        <f t="shared" si="43"/>
        <v>14</v>
      </c>
      <c r="M320" s="39">
        <f t="shared" si="44"/>
        <v>10</v>
      </c>
      <c r="N320" s="40" t="s">
        <v>133</v>
      </c>
      <c r="O320" s="40" t="s">
        <v>134</v>
      </c>
      <c r="P320" s="40" t="e">
        <f>VLOOKUP([1]!Email_TaskV2[[#This Row],[PIC Dev]],[1]Organization!C:D,2,FALSE)</f>
        <v>#REF!</v>
      </c>
      <c r="Q320" s="52" t="s">
        <v>2384</v>
      </c>
      <c r="R320" s="32">
        <v>149</v>
      </c>
      <c r="S320" s="32" t="s">
        <v>75</v>
      </c>
      <c r="T320" s="32" t="s">
        <v>2001</v>
      </c>
      <c r="U320" s="37" t="s">
        <v>2002</v>
      </c>
      <c r="V320" s="41">
        <v>44991</v>
      </c>
      <c r="W320" s="32" t="s">
        <v>120</v>
      </c>
      <c r="X320" s="32" t="s">
        <v>191</v>
      </c>
      <c r="Y320" s="32" t="s">
        <v>192</v>
      </c>
      <c r="Z320" s="32" t="s">
        <v>58</v>
      </c>
      <c r="AA320" s="32" t="s">
        <v>59</v>
      </c>
      <c r="AB320" s="32" t="s">
        <v>120</v>
      </c>
      <c r="AC320" s="43" t="s">
        <v>71</v>
      </c>
      <c r="AD320" s="44" t="s">
        <v>150</v>
      </c>
      <c r="AE320" s="44"/>
      <c r="AF320" s="44"/>
      <c r="AG320" s="32"/>
      <c r="AH320" s="32"/>
      <c r="AI320" s="32" t="s">
        <v>64</v>
      </c>
      <c r="AJ320" s="46" t="str">
        <f t="shared" si="42"/>
        <v/>
      </c>
      <c r="AK320" s="46"/>
      <c r="AL320" s="46"/>
      <c r="AM320" s="46"/>
      <c r="AN320" s="46"/>
      <c r="AO320" s="46"/>
      <c r="AP320" s="46"/>
      <c r="AQ320" s="47" t="e">
        <f ca="1">IF(AND([1]!Email_TaskV2[[#This Row],[Status]]="ON PROGRESS"),TODAY()-[1]!Email_TaskV2[[#This Row],[Tanggal nodin RFS/RFI]],0)</f>
        <v>#REF!</v>
      </c>
      <c r="AR320" s="47" t="e">
        <f ca="1">IF(AND([1]!Email_TaskV2[[#This Row],[Status]]="ON PROGRESS"),IF(TODAY()-[1]!Email_TaskV2[[#This Row],[Start FUT]]&gt;100,"Testing not started yet",TODAY()-[1]!Email_TaskV2[[#This Row],[Start FUT]]),0)</f>
        <v>#REF!</v>
      </c>
      <c r="AS320" s="47" t="e">
        <f>IF([1]!Email_TaskV2[[#This Row],[Aging_Start_Testing]]="Testing not started yet","Testing not started yet",[1]!Email_TaskV2[[#This Row],[Aging]]-[1]!Email_TaskV2[[#This Row],[Aging_Start_Testing]])</f>
        <v>#REF!</v>
      </c>
      <c r="AT320" s="47" t="e">
        <f ca="1">IF(AND([1]!Email_TaskV2[[#This Row],[Status]]="ON PROGRESS",[1]!Email_TaskV2[[#This Row],[Type]]="RFI"),TODAY()-[1]!Email_TaskV2[[#This Row],[Tanggal nodin RFS/RFI]],0)</f>
        <v>#REF!</v>
      </c>
      <c r="AU320" s="47" t="e">
        <f>IF([1]!Email_TaskV2[[#This Row],[Aging]]&gt;7,"Warning","")</f>
        <v>#REF!</v>
      </c>
      <c r="AV320" s="127"/>
      <c r="AW320" s="127"/>
      <c r="AX320" s="127"/>
      <c r="AY320" s="48" t="e">
        <f>IF(AND([1]!Email_TaskV2[[#This Row],[Status]]="ON PROGRESS",[1]!Email_TaskV2[[#This Row],[Type]]="RFS"),"YES","")</f>
        <v>#REF!</v>
      </c>
      <c r="AZ320" s="127" t="e">
        <f>IF(AND([1]!Email_TaskV2[[#This Row],[Status]]="ON PROGRESS",[1]!Email_TaskV2[[#This Row],[Type]]="RFI"),"YES","")</f>
        <v>#REF!</v>
      </c>
      <c r="BA320" s="48" t="e">
        <f>IF([1]!Email_TaskV2[[#This Row],[Nomor Nodin RFS/RFI]]="","",DAY([1]!Email_TaskV2[[#This Row],[Tanggal nodin RFS/RFI]]))</f>
        <v>#REF!</v>
      </c>
      <c r="BB320" s="54" t="e">
        <f>IF([1]!Email_TaskV2[[#This Row],[Nomor Nodin RFS/RFI]]="","",TEXT([1]!Email_TaskV2[[#This Row],[Tanggal nodin RFS/RFI]],"MMM"))</f>
        <v>#REF!</v>
      </c>
      <c r="BC320" s="128" t="e">
        <f>IF([1]!Email_TaskV2[[#This Row],[Nodin BO]]="","No","Yes")</f>
        <v>#REF!</v>
      </c>
      <c r="BD320" s="129" t="e">
        <f>YEAR([1]!Email_TaskV2[[#This Row],[Tanggal nodin RFS/RFI]])</f>
        <v>#REF!</v>
      </c>
      <c r="BE320" s="56" t="e">
        <f>IF([1]!Email_TaskV2[[#This Row],[Month]]="",13,MONTH([1]!Email_TaskV2[[#This Row],[Tanggal nodin RFS/RFI]]))</f>
        <v>#REF!</v>
      </c>
    </row>
    <row r="321" spans="1:57" ht="15" customHeight="1" x14ac:dyDescent="0.3">
      <c r="A321" s="51">
        <v>320</v>
      </c>
      <c r="B321" s="32" t="s">
        <v>2003</v>
      </c>
      <c r="C321" s="34">
        <v>45001</v>
      </c>
      <c r="D321" s="86" t="s">
        <v>2004</v>
      </c>
      <c r="E321" s="32" t="s">
        <v>55</v>
      </c>
      <c r="F321" s="63" t="s">
        <v>78</v>
      </c>
      <c r="G321" s="35">
        <v>45005</v>
      </c>
      <c r="H321" s="35">
        <v>45008</v>
      </c>
      <c r="I321" s="32" t="s">
        <v>2116</v>
      </c>
      <c r="J321" s="35">
        <v>45009</v>
      </c>
      <c r="K321" s="37" t="s">
        <v>2385</v>
      </c>
      <c r="L321" s="39">
        <f t="shared" si="43"/>
        <v>7</v>
      </c>
      <c r="M321" s="39">
        <f t="shared" si="44"/>
        <v>4</v>
      </c>
      <c r="N321" s="40" t="s">
        <v>68</v>
      </c>
      <c r="O321" s="40" t="s">
        <v>69</v>
      </c>
      <c r="P321" s="40" t="e">
        <f>VLOOKUP([1]!Email_TaskV2[[#This Row],[PIC Dev]],[1]Organization!C:D,2,FALSE)</f>
        <v>#REF!</v>
      </c>
      <c r="Q321" s="40"/>
      <c r="R321" s="32">
        <v>44</v>
      </c>
      <c r="S321" s="32" t="s">
        <v>75</v>
      </c>
      <c r="T321" s="32" t="s">
        <v>2005</v>
      </c>
      <c r="U321" s="37" t="s">
        <v>2006</v>
      </c>
      <c r="V321" s="41">
        <v>44957</v>
      </c>
      <c r="W321" s="32" t="s">
        <v>139</v>
      </c>
      <c r="X321" s="32" t="s">
        <v>162</v>
      </c>
      <c r="Y321" s="32" t="s">
        <v>158</v>
      </c>
      <c r="Z321" s="32" t="s">
        <v>58</v>
      </c>
      <c r="AA321" s="32" t="s">
        <v>59</v>
      </c>
      <c r="AB321" s="32" t="s">
        <v>105</v>
      </c>
      <c r="AC321" s="43" t="s">
        <v>71</v>
      </c>
      <c r="AD321" s="44" t="s">
        <v>150</v>
      </c>
      <c r="AE321" s="44"/>
      <c r="AF321" s="44"/>
      <c r="AG321" s="32"/>
      <c r="AH321" s="32"/>
      <c r="AI321" s="32" t="s">
        <v>64</v>
      </c>
      <c r="AJ321" s="46" t="str">
        <f t="shared" si="42"/>
        <v/>
      </c>
      <c r="AK321" s="46"/>
      <c r="AL321" s="46"/>
      <c r="AM321" s="46"/>
      <c r="AN321" s="46"/>
      <c r="AO321" s="46"/>
      <c r="AP321" s="46"/>
      <c r="AQ321" s="47" t="e">
        <f ca="1">IF(AND([1]!Email_TaskV2[[#This Row],[Status]]="ON PROGRESS"),TODAY()-[1]!Email_TaskV2[[#This Row],[Tanggal nodin RFS/RFI]],0)</f>
        <v>#REF!</v>
      </c>
      <c r="AR321" s="47" t="e">
        <f ca="1">IF(AND([1]!Email_TaskV2[[#This Row],[Status]]="ON PROGRESS"),IF(TODAY()-[1]!Email_TaskV2[[#This Row],[Start FUT]]&gt;100,"Testing not started yet",TODAY()-[1]!Email_TaskV2[[#This Row],[Start FUT]]),0)</f>
        <v>#REF!</v>
      </c>
      <c r="AS321" s="47" t="e">
        <f>IF([1]!Email_TaskV2[[#This Row],[Aging_Start_Testing]]="Testing not started yet","Testing not started yet",[1]!Email_TaskV2[[#This Row],[Aging]]-[1]!Email_TaskV2[[#This Row],[Aging_Start_Testing]])</f>
        <v>#REF!</v>
      </c>
      <c r="AT321" s="47" t="e">
        <f ca="1">IF(AND([1]!Email_TaskV2[[#This Row],[Status]]="ON PROGRESS",[1]!Email_TaskV2[[#This Row],[Type]]="RFI"),TODAY()-[1]!Email_TaskV2[[#This Row],[Tanggal nodin RFS/RFI]],0)</f>
        <v>#REF!</v>
      </c>
      <c r="AU321" s="47" t="e">
        <f>IF([1]!Email_TaskV2[[#This Row],[Aging]]&gt;7,"Warning","")</f>
        <v>#REF!</v>
      </c>
      <c r="AV321" s="127"/>
      <c r="AW321" s="127"/>
      <c r="AX321" s="127"/>
      <c r="AY321" s="48" t="e">
        <f>IF(AND([1]!Email_TaskV2[[#This Row],[Status]]="ON PROGRESS",[1]!Email_TaskV2[[#This Row],[Type]]="RFS"),"YES","")</f>
        <v>#REF!</v>
      </c>
      <c r="AZ321" s="127" t="e">
        <f>IF(AND([1]!Email_TaskV2[[#This Row],[Status]]="ON PROGRESS",[1]!Email_TaskV2[[#This Row],[Type]]="RFI"),"YES","")</f>
        <v>#REF!</v>
      </c>
      <c r="BA321" s="48" t="e">
        <f>IF([1]!Email_TaskV2[[#This Row],[Nomor Nodin RFS/RFI]]="","",DAY([1]!Email_TaskV2[[#This Row],[Tanggal nodin RFS/RFI]]))</f>
        <v>#REF!</v>
      </c>
      <c r="BB321" s="54" t="e">
        <f>IF([1]!Email_TaskV2[[#This Row],[Nomor Nodin RFS/RFI]]="","",TEXT([1]!Email_TaskV2[[#This Row],[Tanggal nodin RFS/RFI]],"MMM"))</f>
        <v>#REF!</v>
      </c>
      <c r="BC321" s="128" t="e">
        <f>IF([1]!Email_TaskV2[[#This Row],[Nodin BO]]="","No","Yes")</f>
        <v>#REF!</v>
      </c>
      <c r="BD321" s="129" t="e">
        <f>YEAR([1]!Email_TaskV2[[#This Row],[Tanggal nodin RFS/RFI]])</f>
        <v>#REF!</v>
      </c>
      <c r="BE321" s="56" t="e">
        <f>IF([1]!Email_TaskV2[[#This Row],[Month]]="",13,MONTH([1]!Email_TaskV2[[#This Row],[Tanggal nodin RFS/RFI]]))</f>
        <v>#REF!</v>
      </c>
    </row>
    <row r="322" spans="1:57" ht="15" customHeight="1" x14ac:dyDescent="0.3">
      <c r="A322" s="51">
        <v>321</v>
      </c>
      <c r="B322" s="32" t="s">
        <v>2007</v>
      </c>
      <c r="C322" s="34">
        <v>45001</v>
      </c>
      <c r="D322" s="86" t="s">
        <v>2008</v>
      </c>
      <c r="E322" s="32" t="s">
        <v>55</v>
      </c>
      <c r="F322" s="63" t="s">
        <v>78</v>
      </c>
      <c r="G322" s="35">
        <v>45003</v>
      </c>
      <c r="H322" s="35">
        <v>45006</v>
      </c>
      <c r="I322" s="32" t="s">
        <v>2117</v>
      </c>
      <c r="J322" s="35">
        <v>45009</v>
      </c>
      <c r="K322" s="37" t="s">
        <v>2386</v>
      </c>
      <c r="L322" s="39">
        <f t="shared" si="43"/>
        <v>5</v>
      </c>
      <c r="M322" s="39">
        <f t="shared" si="44"/>
        <v>6</v>
      </c>
      <c r="N322" s="40" t="s">
        <v>87</v>
      </c>
      <c r="O322" s="40" t="s">
        <v>88</v>
      </c>
      <c r="P322" s="40" t="e">
        <f>VLOOKUP([1]!Email_TaskV2[[#This Row],[PIC Dev]],[1]Organization!C:D,2,FALSE)</f>
        <v>#REF!</v>
      </c>
      <c r="Q322" s="40"/>
      <c r="R322" s="32">
        <v>157</v>
      </c>
      <c r="S322" s="32" t="s">
        <v>75</v>
      </c>
      <c r="T322" s="32" t="s">
        <v>2009</v>
      </c>
      <c r="U322" s="37" t="s">
        <v>2010</v>
      </c>
      <c r="V322" s="41">
        <v>45000</v>
      </c>
      <c r="W322" s="32" t="s">
        <v>190</v>
      </c>
      <c r="X322" s="32" t="s">
        <v>159</v>
      </c>
      <c r="Y322" s="32" t="s">
        <v>154</v>
      </c>
      <c r="Z322" s="32" t="s">
        <v>58</v>
      </c>
      <c r="AA322" s="32" t="s">
        <v>59</v>
      </c>
      <c r="AB322" s="32" t="s">
        <v>118</v>
      </c>
      <c r="AC322" s="43" t="s">
        <v>61</v>
      </c>
      <c r="AD322" s="53" t="s">
        <v>124</v>
      </c>
      <c r="AE322" s="44"/>
      <c r="AF322" s="44"/>
      <c r="AG322" s="32"/>
      <c r="AH322" s="32"/>
      <c r="AI322" s="32" t="s">
        <v>110</v>
      </c>
      <c r="AJ322" s="46" t="str">
        <f t="shared" si="42"/>
        <v>(Sigos Automation)</v>
      </c>
      <c r="AK322" s="46">
        <v>1</v>
      </c>
      <c r="AL322" s="46"/>
      <c r="AM322" s="46"/>
      <c r="AN322" s="46"/>
      <c r="AO322" s="46"/>
      <c r="AP322" s="46"/>
      <c r="AQ322" s="47" t="e">
        <f ca="1">IF(AND([1]!Email_TaskV2[[#This Row],[Status]]="ON PROGRESS"),TODAY()-[1]!Email_TaskV2[[#This Row],[Tanggal nodin RFS/RFI]],0)</f>
        <v>#REF!</v>
      </c>
      <c r="AR322" s="47" t="e">
        <f ca="1">IF(AND([1]!Email_TaskV2[[#This Row],[Status]]="ON PROGRESS"),IF(TODAY()-[1]!Email_TaskV2[[#This Row],[Start FUT]]&gt;100,"Testing not started yet",TODAY()-[1]!Email_TaskV2[[#This Row],[Start FUT]]),0)</f>
        <v>#REF!</v>
      </c>
      <c r="AS322" s="47" t="e">
        <f>IF([1]!Email_TaskV2[[#This Row],[Aging_Start_Testing]]="Testing not started yet","Testing not started yet",[1]!Email_TaskV2[[#This Row],[Aging]]-[1]!Email_TaskV2[[#This Row],[Aging_Start_Testing]])</f>
        <v>#REF!</v>
      </c>
      <c r="AT322" s="47" t="e">
        <f ca="1">IF(AND([1]!Email_TaskV2[[#This Row],[Status]]="ON PROGRESS",[1]!Email_TaskV2[[#This Row],[Type]]="RFI"),TODAY()-[1]!Email_TaskV2[[#This Row],[Tanggal nodin RFS/RFI]],0)</f>
        <v>#REF!</v>
      </c>
      <c r="AU322" s="47" t="e">
        <f>IF([1]!Email_TaskV2[[#This Row],[Aging]]&gt;7,"Warning","")</f>
        <v>#REF!</v>
      </c>
      <c r="AV322" s="127"/>
      <c r="AW322" s="127"/>
      <c r="AX322" s="127"/>
      <c r="AY322" s="48" t="e">
        <f>IF(AND([1]!Email_TaskV2[[#This Row],[Status]]="ON PROGRESS",[1]!Email_TaskV2[[#This Row],[Type]]="RFS"),"YES","")</f>
        <v>#REF!</v>
      </c>
      <c r="AZ322" s="127" t="e">
        <f>IF(AND([1]!Email_TaskV2[[#This Row],[Status]]="ON PROGRESS",[1]!Email_TaskV2[[#This Row],[Type]]="RFI"),"YES","")</f>
        <v>#REF!</v>
      </c>
      <c r="BA322" s="48" t="e">
        <f>IF([1]!Email_TaskV2[[#This Row],[Nomor Nodin RFS/RFI]]="","",DAY([1]!Email_TaskV2[[#This Row],[Tanggal nodin RFS/RFI]]))</f>
        <v>#REF!</v>
      </c>
      <c r="BB322" s="54" t="e">
        <f>IF([1]!Email_TaskV2[[#This Row],[Nomor Nodin RFS/RFI]]="","",TEXT([1]!Email_TaskV2[[#This Row],[Tanggal nodin RFS/RFI]],"MMM"))</f>
        <v>#REF!</v>
      </c>
      <c r="BC322" s="128" t="e">
        <f>IF([1]!Email_TaskV2[[#This Row],[Nodin BO]]="","No","Yes")</f>
        <v>#REF!</v>
      </c>
      <c r="BD322" s="129" t="e">
        <f>YEAR([1]!Email_TaskV2[[#This Row],[Tanggal nodin RFS/RFI]])</f>
        <v>#REF!</v>
      </c>
      <c r="BE322" s="56" t="e">
        <f>IF([1]!Email_TaskV2[[#This Row],[Month]]="",13,MONTH([1]!Email_TaskV2[[#This Row],[Tanggal nodin RFS/RFI]]))</f>
        <v>#REF!</v>
      </c>
    </row>
    <row r="323" spans="1:57" ht="15" customHeight="1" x14ac:dyDescent="0.3">
      <c r="A323" s="51">
        <v>322</v>
      </c>
      <c r="B323" s="32" t="s">
        <v>2011</v>
      </c>
      <c r="C323" s="34">
        <v>45002</v>
      </c>
      <c r="D323" s="86" t="s">
        <v>2012</v>
      </c>
      <c r="E323" s="32" t="s">
        <v>55</v>
      </c>
      <c r="F323" s="63" t="s">
        <v>90</v>
      </c>
      <c r="G323" s="35">
        <v>45006</v>
      </c>
      <c r="H323" s="35">
        <v>45008</v>
      </c>
      <c r="I323" s="32" t="s">
        <v>2118</v>
      </c>
      <c r="J323" s="35">
        <v>45008</v>
      </c>
      <c r="K323" s="37" t="s">
        <v>2387</v>
      </c>
      <c r="L323" s="39">
        <f t="shared" si="43"/>
        <v>6</v>
      </c>
      <c r="M323" s="39">
        <f t="shared" si="44"/>
        <v>2</v>
      </c>
      <c r="N323" s="40" t="s">
        <v>87</v>
      </c>
      <c r="O323" s="40" t="s">
        <v>88</v>
      </c>
      <c r="P323" s="40" t="e">
        <f>VLOOKUP([1]!Email_TaskV2[[#This Row],[PIC Dev]],[1]Organization!C:D,2,FALSE)</f>
        <v>#REF!</v>
      </c>
      <c r="Q323" s="52" t="s">
        <v>2388</v>
      </c>
      <c r="R323" s="32">
        <v>51</v>
      </c>
      <c r="S323" s="32" t="s">
        <v>57</v>
      </c>
      <c r="T323" s="32" t="s">
        <v>1767</v>
      </c>
      <c r="U323" s="37" t="s">
        <v>1768</v>
      </c>
      <c r="V323" s="41">
        <v>44992</v>
      </c>
      <c r="W323" s="32" t="s">
        <v>190</v>
      </c>
      <c r="X323" s="37" t="s">
        <v>1362</v>
      </c>
      <c r="Y323" s="37" t="s">
        <v>1484</v>
      </c>
      <c r="Z323" s="32" t="s">
        <v>58</v>
      </c>
      <c r="AA323" s="32" t="s">
        <v>59</v>
      </c>
      <c r="AB323" s="32" t="s">
        <v>118</v>
      </c>
      <c r="AC323" s="43" t="s">
        <v>61</v>
      </c>
      <c r="AD323" s="44" t="s">
        <v>600</v>
      </c>
      <c r="AE323" s="44" t="s">
        <v>599</v>
      </c>
      <c r="AF323" s="44"/>
      <c r="AG323" s="32"/>
      <c r="AH323" s="32"/>
      <c r="AI323" s="32" t="s">
        <v>62</v>
      </c>
      <c r="AJ323" s="46" t="str">
        <f t="shared" si="42"/>
        <v>(FUT Simulator)</v>
      </c>
      <c r="AK323" s="46"/>
      <c r="AL323" s="46"/>
      <c r="AM323" s="46">
        <v>3</v>
      </c>
      <c r="AN323" s="46"/>
      <c r="AO323" s="46"/>
      <c r="AP323" s="46"/>
      <c r="AQ323" s="47" t="e">
        <f ca="1">IF(AND([1]!Email_TaskV2[[#This Row],[Status]]="ON PROGRESS"),TODAY()-[1]!Email_TaskV2[[#This Row],[Tanggal nodin RFS/RFI]],0)</f>
        <v>#REF!</v>
      </c>
      <c r="AR323" s="47" t="e">
        <f ca="1">IF(AND([1]!Email_TaskV2[[#This Row],[Status]]="ON PROGRESS"),IF(TODAY()-[1]!Email_TaskV2[[#This Row],[Start FUT]]&gt;100,"Testing not started yet",TODAY()-[1]!Email_TaskV2[[#This Row],[Start FUT]]),0)</f>
        <v>#REF!</v>
      </c>
      <c r="AS323" s="47" t="e">
        <f>IF([1]!Email_TaskV2[[#This Row],[Aging_Start_Testing]]="Testing not started yet","Testing not started yet",[1]!Email_TaskV2[[#This Row],[Aging]]-[1]!Email_TaskV2[[#This Row],[Aging_Start_Testing]])</f>
        <v>#REF!</v>
      </c>
      <c r="AT323" s="47" t="e">
        <f ca="1">IF(AND([1]!Email_TaskV2[[#This Row],[Status]]="ON PROGRESS",[1]!Email_TaskV2[[#This Row],[Type]]="RFI"),TODAY()-[1]!Email_TaskV2[[#This Row],[Tanggal nodin RFS/RFI]],0)</f>
        <v>#REF!</v>
      </c>
      <c r="AU323" s="47" t="e">
        <f>IF([1]!Email_TaskV2[[#This Row],[Aging]]&gt;7,"Warning","")</f>
        <v>#REF!</v>
      </c>
      <c r="AV323" s="48"/>
      <c r="AW323" s="48"/>
      <c r="AX323" s="48"/>
      <c r="AY323" s="48" t="e">
        <f>IF(AND([1]!Email_TaskV2[[#This Row],[Status]]="ON PROGRESS",[1]!Email_TaskV2[[#This Row],[Type]]="RFS"),"YES","")</f>
        <v>#REF!</v>
      </c>
      <c r="AZ323" s="127" t="e">
        <f>IF(AND([1]!Email_TaskV2[[#This Row],[Status]]="ON PROGRESS",[1]!Email_TaskV2[[#This Row],[Type]]="RFI"),"YES","")</f>
        <v>#REF!</v>
      </c>
      <c r="BA323" s="48" t="e">
        <f>IF([1]!Email_TaskV2[[#This Row],[Nomor Nodin RFS/RFI]]="","",DAY([1]!Email_TaskV2[[#This Row],[Tanggal nodin RFS/RFI]]))</f>
        <v>#REF!</v>
      </c>
      <c r="BB323" s="54" t="e">
        <f>IF([1]!Email_TaskV2[[#This Row],[Nomor Nodin RFS/RFI]]="","",TEXT([1]!Email_TaskV2[[#This Row],[Tanggal nodin RFS/RFI]],"MMM"))</f>
        <v>#REF!</v>
      </c>
      <c r="BC323" s="49" t="e">
        <f>IF([1]!Email_TaskV2[[#This Row],[Nodin BO]]="","No","Yes")</f>
        <v>#REF!</v>
      </c>
      <c r="BD323" s="50" t="e">
        <f>YEAR([1]!Email_TaskV2[[#This Row],[Tanggal nodin RFS/RFI]])</f>
        <v>#REF!</v>
      </c>
      <c r="BE323" s="56" t="e">
        <f>IF([1]!Email_TaskV2[[#This Row],[Month]]="",13,MONTH([1]!Email_TaskV2[[#This Row],[Tanggal nodin RFS/RFI]]))</f>
        <v>#REF!</v>
      </c>
    </row>
    <row r="324" spans="1:57" ht="15" customHeight="1" x14ac:dyDescent="0.3">
      <c r="A324" s="51">
        <v>323</v>
      </c>
      <c r="B324" s="32" t="s">
        <v>2013</v>
      </c>
      <c r="C324" s="34">
        <v>45002</v>
      </c>
      <c r="D324" s="86" t="s">
        <v>2014</v>
      </c>
      <c r="E324" s="32" t="s">
        <v>55</v>
      </c>
      <c r="F324" s="63" t="s">
        <v>78</v>
      </c>
      <c r="G324" s="35">
        <v>45005</v>
      </c>
      <c r="H324" s="35">
        <v>45006</v>
      </c>
      <c r="I324" s="32" t="s">
        <v>2119</v>
      </c>
      <c r="J324" s="35">
        <v>45008</v>
      </c>
      <c r="K324" s="37" t="s">
        <v>2389</v>
      </c>
      <c r="L324" s="39">
        <f t="shared" si="43"/>
        <v>4</v>
      </c>
      <c r="M324" s="39">
        <f t="shared" si="44"/>
        <v>3</v>
      </c>
      <c r="N324" s="40" t="s">
        <v>87</v>
      </c>
      <c r="O324" s="40" t="s">
        <v>88</v>
      </c>
      <c r="P324" s="40" t="e">
        <f>VLOOKUP([1]!Email_TaskV2[[#This Row],[PIC Dev]],[1]Organization!C:D,2,FALSE)</f>
        <v>#REF!</v>
      </c>
      <c r="Q324" s="40"/>
      <c r="R324" s="32">
        <v>255</v>
      </c>
      <c r="S324" s="32" t="s">
        <v>75</v>
      </c>
      <c r="T324" s="32" t="s">
        <v>2015</v>
      </c>
      <c r="U324" s="37" t="s">
        <v>2016</v>
      </c>
      <c r="V324" s="41">
        <v>45000</v>
      </c>
      <c r="W324" s="32" t="s">
        <v>190</v>
      </c>
      <c r="X324" s="32" t="s">
        <v>159</v>
      </c>
      <c r="Y324" s="32" t="s">
        <v>154</v>
      </c>
      <c r="Z324" s="32" t="s">
        <v>58</v>
      </c>
      <c r="AA324" s="32" t="s">
        <v>59</v>
      </c>
      <c r="AB324" s="32" t="s">
        <v>60</v>
      </c>
      <c r="AC324" s="43" t="s">
        <v>61</v>
      </c>
      <c r="AD324" s="53" t="s">
        <v>124</v>
      </c>
      <c r="AE324" s="44"/>
      <c r="AF324" s="44"/>
      <c r="AG324" s="32"/>
      <c r="AH324" s="32"/>
      <c r="AI324" s="32" t="s">
        <v>110</v>
      </c>
      <c r="AJ324" s="46" t="str">
        <f t="shared" si="42"/>
        <v>(Sigos Automation)</v>
      </c>
      <c r="AK324" s="46">
        <v>1</v>
      </c>
      <c r="AL324" s="46"/>
      <c r="AM324" s="46"/>
      <c r="AN324" s="46"/>
      <c r="AO324" s="46"/>
      <c r="AP324" s="46"/>
      <c r="AQ324" s="47" t="e">
        <f ca="1">IF(AND([1]!Email_TaskV2[[#This Row],[Status]]="ON PROGRESS"),TODAY()-[1]!Email_TaskV2[[#This Row],[Tanggal nodin RFS/RFI]],0)</f>
        <v>#REF!</v>
      </c>
      <c r="AR324" s="47" t="e">
        <f ca="1">IF(AND([1]!Email_TaskV2[[#This Row],[Status]]="ON PROGRESS"),IF(TODAY()-[1]!Email_TaskV2[[#This Row],[Start FUT]]&gt;100,"Testing not started yet",TODAY()-[1]!Email_TaskV2[[#This Row],[Start FUT]]),0)</f>
        <v>#REF!</v>
      </c>
      <c r="AS324" s="47" t="e">
        <f>IF([1]!Email_TaskV2[[#This Row],[Aging_Start_Testing]]="Testing not started yet","Testing not started yet",[1]!Email_TaskV2[[#This Row],[Aging]]-[1]!Email_TaskV2[[#This Row],[Aging_Start_Testing]])</f>
        <v>#REF!</v>
      </c>
      <c r="AT324" s="47" t="e">
        <f ca="1">IF(AND([1]!Email_TaskV2[[#This Row],[Status]]="ON PROGRESS",[1]!Email_TaskV2[[#This Row],[Type]]="RFI"),TODAY()-[1]!Email_TaskV2[[#This Row],[Tanggal nodin RFS/RFI]],0)</f>
        <v>#REF!</v>
      </c>
      <c r="AU324" s="47" t="e">
        <f>IF([1]!Email_TaskV2[[#This Row],[Aging]]&gt;7,"Warning","")</f>
        <v>#REF!</v>
      </c>
      <c r="AV324" s="48"/>
      <c r="AW324" s="48"/>
      <c r="AX324" s="48"/>
      <c r="AY324" s="48" t="e">
        <f>IF(AND([1]!Email_TaskV2[[#This Row],[Status]]="ON PROGRESS",[1]!Email_TaskV2[[#This Row],[Type]]="RFS"),"YES","")</f>
        <v>#REF!</v>
      </c>
      <c r="AZ324" s="127" t="e">
        <f>IF(AND([1]!Email_TaskV2[[#This Row],[Status]]="ON PROGRESS",[1]!Email_TaskV2[[#This Row],[Type]]="RFI"),"YES","")</f>
        <v>#REF!</v>
      </c>
      <c r="BA324" s="48" t="e">
        <f>IF([1]!Email_TaskV2[[#This Row],[Nomor Nodin RFS/RFI]]="","",DAY([1]!Email_TaskV2[[#This Row],[Tanggal nodin RFS/RFI]]))</f>
        <v>#REF!</v>
      </c>
      <c r="BB324" s="54" t="e">
        <f>IF([1]!Email_TaskV2[[#This Row],[Nomor Nodin RFS/RFI]]="","",TEXT([1]!Email_TaskV2[[#This Row],[Tanggal nodin RFS/RFI]],"MMM"))</f>
        <v>#REF!</v>
      </c>
      <c r="BC324" s="49" t="e">
        <f>IF([1]!Email_TaskV2[[#This Row],[Nodin BO]]="","No","Yes")</f>
        <v>#REF!</v>
      </c>
      <c r="BD324" s="50" t="e">
        <f>YEAR([1]!Email_TaskV2[[#This Row],[Tanggal nodin RFS/RFI]])</f>
        <v>#REF!</v>
      </c>
      <c r="BE324" s="56" t="e">
        <f>IF([1]!Email_TaskV2[[#This Row],[Month]]="",13,MONTH([1]!Email_TaskV2[[#This Row],[Tanggal nodin RFS/RFI]]))</f>
        <v>#REF!</v>
      </c>
    </row>
    <row r="325" spans="1:57" ht="15" customHeight="1" x14ac:dyDescent="0.3">
      <c r="A325" s="51">
        <v>324</v>
      </c>
      <c r="B325" s="32" t="s">
        <v>2017</v>
      </c>
      <c r="C325" s="34">
        <v>45002</v>
      </c>
      <c r="D325" s="88" t="s">
        <v>2018</v>
      </c>
      <c r="E325" s="32" t="s">
        <v>55</v>
      </c>
      <c r="F325" s="63" t="s">
        <v>90</v>
      </c>
      <c r="G325" s="35">
        <v>45005</v>
      </c>
      <c r="H325" s="35">
        <v>45006</v>
      </c>
      <c r="I325" s="32" t="s">
        <v>2019</v>
      </c>
      <c r="J325" s="35">
        <v>45006</v>
      </c>
      <c r="K325" s="37" t="s">
        <v>2020</v>
      </c>
      <c r="L325" s="39">
        <f t="shared" si="43"/>
        <v>4</v>
      </c>
      <c r="M325" s="39">
        <f t="shared" si="44"/>
        <v>1</v>
      </c>
      <c r="N325" s="40" t="s">
        <v>133</v>
      </c>
      <c r="O325" s="40" t="s">
        <v>134</v>
      </c>
      <c r="P325" s="40" t="e">
        <f>VLOOKUP([1]!Email_TaskV2[[#This Row],[PIC Dev]],[1]Organization!C:D,2,FALSE)</f>
        <v>#REF!</v>
      </c>
      <c r="Q325" s="52" t="s">
        <v>2021</v>
      </c>
      <c r="R325" s="32">
        <v>98</v>
      </c>
      <c r="S325" s="32" t="s">
        <v>57</v>
      </c>
      <c r="T325" s="32" t="s">
        <v>2022</v>
      </c>
      <c r="U325" s="37" t="s">
        <v>2023</v>
      </c>
      <c r="V325" s="41">
        <v>45001</v>
      </c>
      <c r="W325" s="32" t="s">
        <v>120</v>
      </c>
      <c r="X325" s="32" t="s">
        <v>180</v>
      </c>
      <c r="Y325" s="32" t="s">
        <v>181</v>
      </c>
      <c r="Z325" s="32" t="s">
        <v>58</v>
      </c>
      <c r="AA325" s="32" t="s">
        <v>59</v>
      </c>
      <c r="AB325" s="32" t="s">
        <v>120</v>
      </c>
      <c r="AC325" s="43" t="s">
        <v>71</v>
      </c>
      <c r="AD325" s="44" t="s">
        <v>72</v>
      </c>
      <c r="AE325" s="44" t="s">
        <v>85</v>
      </c>
      <c r="AF325" s="44"/>
      <c r="AG325" s="32"/>
      <c r="AH325" s="32"/>
      <c r="AI325" s="32" t="s">
        <v>62</v>
      </c>
      <c r="AJ325" s="46" t="str">
        <f t="shared" si="42"/>
        <v>(FUT Simulator)</v>
      </c>
      <c r="AK325" s="46"/>
      <c r="AL325" s="46"/>
      <c r="AM325" s="46">
        <v>3</v>
      </c>
      <c r="AN325" s="46"/>
      <c r="AO325" s="46"/>
      <c r="AP325" s="46"/>
      <c r="AQ325" s="47" t="e">
        <f ca="1">IF(AND([1]!Email_TaskV2[[#This Row],[Status]]="ON PROGRESS"),TODAY()-[1]!Email_TaskV2[[#This Row],[Tanggal nodin RFS/RFI]],0)</f>
        <v>#REF!</v>
      </c>
      <c r="AR325" s="47" t="e">
        <f ca="1">IF(AND([1]!Email_TaskV2[[#This Row],[Status]]="ON PROGRESS"),IF(TODAY()-[1]!Email_TaskV2[[#This Row],[Start FUT]]&gt;100,"Testing not started yet",TODAY()-[1]!Email_TaskV2[[#This Row],[Start FUT]]),0)</f>
        <v>#REF!</v>
      </c>
      <c r="AS325" s="47" t="e">
        <f>IF([1]!Email_TaskV2[[#This Row],[Aging_Start_Testing]]="Testing not started yet","Testing not started yet",[1]!Email_TaskV2[[#This Row],[Aging]]-[1]!Email_TaskV2[[#This Row],[Aging_Start_Testing]])</f>
        <v>#REF!</v>
      </c>
      <c r="AT325" s="47" t="e">
        <f ca="1">IF(AND([1]!Email_TaskV2[[#This Row],[Status]]="ON PROGRESS",[1]!Email_TaskV2[[#This Row],[Type]]="RFI"),TODAY()-[1]!Email_TaskV2[[#This Row],[Tanggal nodin RFS/RFI]],0)</f>
        <v>#REF!</v>
      </c>
      <c r="AU325" s="47" t="e">
        <f>IF([1]!Email_TaskV2[[#This Row],[Aging]]&gt;7,"Warning","")</f>
        <v>#REF!</v>
      </c>
      <c r="AV325" s="48"/>
      <c r="AW325" s="48"/>
      <c r="AX325" s="48"/>
      <c r="AY325" s="48" t="e">
        <f>IF(AND([1]!Email_TaskV2[[#This Row],[Status]]="ON PROGRESS",[1]!Email_TaskV2[[#This Row],[Type]]="RFS"),"YES","")</f>
        <v>#REF!</v>
      </c>
      <c r="AZ325" s="127" t="e">
        <f>IF(AND([1]!Email_TaskV2[[#This Row],[Status]]="ON PROGRESS",[1]!Email_TaskV2[[#This Row],[Type]]="RFI"),"YES","")</f>
        <v>#REF!</v>
      </c>
      <c r="BA325" s="48" t="e">
        <f>IF([1]!Email_TaskV2[[#This Row],[Nomor Nodin RFS/RFI]]="","",DAY([1]!Email_TaskV2[[#This Row],[Tanggal nodin RFS/RFI]]))</f>
        <v>#REF!</v>
      </c>
      <c r="BB325" s="54" t="e">
        <f>IF([1]!Email_TaskV2[[#This Row],[Nomor Nodin RFS/RFI]]="","",TEXT([1]!Email_TaskV2[[#This Row],[Tanggal nodin RFS/RFI]],"MMM"))</f>
        <v>#REF!</v>
      </c>
      <c r="BC325" s="49" t="e">
        <f>IF([1]!Email_TaskV2[[#This Row],[Nodin BO]]="","No","Yes")</f>
        <v>#REF!</v>
      </c>
      <c r="BD325" s="50" t="e">
        <f>YEAR([1]!Email_TaskV2[[#This Row],[Tanggal nodin RFS/RFI]])</f>
        <v>#REF!</v>
      </c>
      <c r="BE325" s="56" t="e">
        <f>IF([1]!Email_TaskV2[[#This Row],[Month]]="",13,MONTH([1]!Email_TaskV2[[#This Row],[Tanggal nodin RFS/RFI]]))</f>
        <v>#REF!</v>
      </c>
    </row>
    <row r="326" spans="1:57" ht="15" customHeight="1" x14ac:dyDescent="0.3">
      <c r="A326" s="51">
        <v>325</v>
      </c>
      <c r="B326" s="32" t="s">
        <v>2024</v>
      </c>
      <c r="C326" s="34">
        <v>45002</v>
      </c>
      <c r="D326" s="86" t="s">
        <v>2025</v>
      </c>
      <c r="E326" s="32" t="s">
        <v>55</v>
      </c>
      <c r="F326" s="63" t="s">
        <v>90</v>
      </c>
      <c r="G326" s="35">
        <v>45003</v>
      </c>
      <c r="H326" s="35">
        <v>45005</v>
      </c>
      <c r="I326" s="32" t="s">
        <v>2026</v>
      </c>
      <c r="J326" s="35">
        <v>45005</v>
      </c>
      <c r="K326" s="37" t="s">
        <v>2027</v>
      </c>
      <c r="L326" s="39">
        <f t="shared" si="43"/>
        <v>3</v>
      </c>
      <c r="M326" s="39">
        <f t="shared" si="44"/>
        <v>2</v>
      </c>
      <c r="N326" s="58" t="s">
        <v>127</v>
      </c>
      <c r="O326" s="58" t="s">
        <v>56</v>
      </c>
      <c r="P326" s="40" t="e">
        <f>VLOOKUP([1]!Email_TaskV2[[#This Row],[PIC Dev]],[1]Organization!C:D,2,FALSE)</f>
        <v>#REF!</v>
      </c>
      <c r="Q326" s="52" t="s">
        <v>2028</v>
      </c>
      <c r="R326" s="32">
        <v>486</v>
      </c>
      <c r="S326" s="32" t="s">
        <v>57</v>
      </c>
      <c r="T326" s="39" t="s">
        <v>1993</v>
      </c>
      <c r="U326" s="32" t="s">
        <v>1994</v>
      </c>
      <c r="V326" s="41">
        <v>44998</v>
      </c>
      <c r="W326" s="32" t="s">
        <v>165</v>
      </c>
      <c r="X326" s="32" t="s">
        <v>159</v>
      </c>
      <c r="Y326" s="32" t="s">
        <v>154</v>
      </c>
      <c r="Z326" s="32" t="s">
        <v>58</v>
      </c>
      <c r="AA326" s="32" t="s">
        <v>59</v>
      </c>
      <c r="AB326" s="32" t="s">
        <v>60</v>
      </c>
      <c r="AC326" s="43" t="s">
        <v>61</v>
      </c>
      <c r="AD326" s="44" t="s">
        <v>141</v>
      </c>
      <c r="AE326" s="44" t="s">
        <v>91</v>
      </c>
      <c r="AF326" s="44" t="s">
        <v>86</v>
      </c>
      <c r="AG326" s="32" t="s">
        <v>140</v>
      </c>
      <c r="AH326" s="32"/>
      <c r="AI326" s="32" t="s">
        <v>62</v>
      </c>
      <c r="AJ326" s="46" t="str">
        <f t="shared" si="42"/>
        <v>(FUT Simulator)</v>
      </c>
      <c r="AK326" s="46"/>
      <c r="AL326" s="46"/>
      <c r="AM326" s="46">
        <v>3</v>
      </c>
      <c r="AN326" s="46"/>
      <c r="AO326" s="46"/>
      <c r="AP326" s="46"/>
      <c r="AQ326" s="47" t="e">
        <f ca="1">IF(AND([1]!Email_TaskV2[[#This Row],[Status]]="ON PROGRESS"),TODAY()-[1]!Email_TaskV2[[#This Row],[Tanggal nodin RFS/RFI]],0)</f>
        <v>#REF!</v>
      </c>
      <c r="AR326" s="47" t="e">
        <f ca="1">IF(AND([1]!Email_TaskV2[[#This Row],[Status]]="ON PROGRESS"),IF(TODAY()-[1]!Email_TaskV2[[#This Row],[Start FUT]]&gt;100,"Testing not started yet",TODAY()-[1]!Email_TaskV2[[#This Row],[Start FUT]]),0)</f>
        <v>#REF!</v>
      </c>
      <c r="AS326" s="47" t="e">
        <f>IF([1]!Email_TaskV2[[#This Row],[Aging_Start_Testing]]="Testing not started yet","Testing not started yet",[1]!Email_TaskV2[[#This Row],[Aging]]-[1]!Email_TaskV2[[#This Row],[Aging_Start_Testing]])</f>
        <v>#REF!</v>
      </c>
      <c r="AT326" s="47" t="e">
        <f ca="1">IF(AND([1]!Email_TaskV2[[#This Row],[Status]]="ON PROGRESS",[1]!Email_TaskV2[[#This Row],[Type]]="RFI"),TODAY()-[1]!Email_TaskV2[[#This Row],[Tanggal nodin RFS/RFI]],0)</f>
        <v>#REF!</v>
      </c>
      <c r="AU326" s="47" t="e">
        <f>IF([1]!Email_TaskV2[[#This Row],[Aging]]&gt;7,"Warning","")</f>
        <v>#REF!</v>
      </c>
      <c r="AV326" s="48"/>
      <c r="AW326" s="48"/>
      <c r="AX326" s="48"/>
      <c r="AY326" s="48" t="e">
        <f>IF(AND([1]!Email_TaskV2[[#This Row],[Status]]="ON PROGRESS",[1]!Email_TaskV2[[#This Row],[Type]]="RFS"),"YES","")</f>
        <v>#REF!</v>
      </c>
      <c r="AZ326" s="127" t="e">
        <f>IF(AND([1]!Email_TaskV2[[#This Row],[Status]]="ON PROGRESS",[1]!Email_TaskV2[[#This Row],[Type]]="RFI"),"YES","")</f>
        <v>#REF!</v>
      </c>
      <c r="BA326" s="48" t="e">
        <f>IF([1]!Email_TaskV2[[#This Row],[Nomor Nodin RFS/RFI]]="","",DAY([1]!Email_TaskV2[[#This Row],[Tanggal nodin RFS/RFI]]))</f>
        <v>#REF!</v>
      </c>
      <c r="BB326" s="54" t="e">
        <f>IF([1]!Email_TaskV2[[#This Row],[Nomor Nodin RFS/RFI]]="","",TEXT([1]!Email_TaskV2[[#This Row],[Tanggal nodin RFS/RFI]],"MMM"))</f>
        <v>#REF!</v>
      </c>
      <c r="BC326" s="49" t="e">
        <f>IF([1]!Email_TaskV2[[#This Row],[Nodin BO]]="","No","Yes")</f>
        <v>#REF!</v>
      </c>
      <c r="BD326" s="50" t="e">
        <f>YEAR([1]!Email_TaskV2[[#This Row],[Tanggal nodin RFS/RFI]])</f>
        <v>#REF!</v>
      </c>
      <c r="BE326" s="56" t="e">
        <f>IF([1]!Email_TaskV2[[#This Row],[Month]]="",13,MONTH([1]!Email_TaskV2[[#This Row],[Tanggal nodin RFS/RFI]]))</f>
        <v>#REF!</v>
      </c>
    </row>
    <row r="327" spans="1:57" ht="15" customHeight="1" x14ac:dyDescent="0.3">
      <c r="A327" s="51">
        <v>326</v>
      </c>
      <c r="B327" s="32" t="s">
        <v>2029</v>
      </c>
      <c r="C327" s="34">
        <v>45002</v>
      </c>
      <c r="D327" s="86" t="s">
        <v>2030</v>
      </c>
      <c r="E327" s="32" t="s">
        <v>55</v>
      </c>
      <c r="F327" s="63" t="s">
        <v>90</v>
      </c>
      <c r="G327" s="35">
        <v>45002</v>
      </c>
      <c r="H327" s="35">
        <v>45022</v>
      </c>
      <c r="I327" s="32" t="s">
        <v>2506</v>
      </c>
      <c r="J327" s="35">
        <v>45022</v>
      </c>
      <c r="K327" s="37" t="s">
        <v>2507</v>
      </c>
      <c r="L327" s="39">
        <f t="shared" si="43"/>
        <v>20</v>
      </c>
      <c r="M327" s="39">
        <f t="shared" si="44"/>
        <v>20</v>
      </c>
      <c r="N327" s="40" t="s">
        <v>68</v>
      </c>
      <c r="O327" s="40" t="s">
        <v>69</v>
      </c>
      <c r="P327" s="40" t="e">
        <f>VLOOKUP([1]!Email_TaskV2[[#This Row],[PIC Dev]],[1]Organization!C:D,2,FALSE)</f>
        <v>#REF!</v>
      </c>
      <c r="Q327" s="52" t="s">
        <v>2508</v>
      </c>
      <c r="R327" s="32">
        <v>28</v>
      </c>
      <c r="S327" s="32" t="s">
        <v>57</v>
      </c>
      <c r="T327" s="32" t="s">
        <v>768</v>
      </c>
      <c r="U327" s="37" t="s">
        <v>1372</v>
      </c>
      <c r="V327" s="41">
        <v>44952</v>
      </c>
      <c r="W327" s="32" t="s">
        <v>139</v>
      </c>
      <c r="X327" s="32" t="s">
        <v>162</v>
      </c>
      <c r="Y327" s="32" t="s">
        <v>158</v>
      </c>
      <c r="Z327" s="32" t="s">
        <v>58</v>
      </c>
      <c r="AA327" s="32" t="s">
        <v>59</v>
      </c>
      <c r="AB327" s="32" t="s">
        <v>105</v>
      </c>
      <c r="AC327" s="43" t="s">
        <v>71</v>
      </c>
      <c r="AD327" s="44" t="s">
        <v>129</v>
      </c>
      <c r="AE327" s="44"/>
      <c r="AF327" s="44"/>
      <c r="AG327" s="32"/>
      <c r="AH327" s="32"/>
      <c r="AI327" s="32" t="s">
        <v>64</v>
      </c>
      <c r="AJ327" s="46" t="str">
        <f t="shared" si="42"/>
        <v/>
      </c>
      <c r="AK327" s="46"/>
      <c r="AL327" s="46"/>
      <c r="AM327" s="46"/>
      <c r="AN327" s="46"/>
      <c r="AO327" s="46"/>
      <c r="AP327" s="46"/>
      <c r="AQ327" s="47" t="e">
        <f ca="1">IF(AND([1]!Email_TaskV2[[#This Row],[Status]]="ON PROGRESS"),TODAY()-[1]!Email_TaskV2[[#This Row],[Tanggal nodin RFS/RFI]],0)</f>
        <v>#REF!</v>
      </c>
      <c r="AR327" s="47" t="e">
        <f ca="1">IF(AND([1]!Email_TaskV2[[#This Row],[Status]]="ON PROGRESS"),IF(TODAY()-[1]!Email_TaskV2[[#This Row],[Start FUT]]&gt;100,"Testing not started yet",TODAY()-[1]!Email_TaskV2[[#This Row],[Start FUT]]),0)</f>
        <v>#REF!</v>
      </c>
      <c r="AS327" s="47" t="e">
        <f>IF([1]!Email_TaskV2[[#This Row],[Aging_Start_Testing]]="Testing not started yet","Testing not started yet",[1]!Email_TaskV2[[#This Row],[Aging]]-[1]!Email_TaskV2[[#This Row],[Aging_Start_Testing]])</f>
        <v>#REF!</v>
      </c>
      <c r="AT327" s="47" t="e">
        <f ca="1">IF(AND([1]!Email_TaskV2[[#This Row],[Status]]="ON PROGRESS",[1]!Email_TaskV2[[#This Row],[Type]]="RFI"),TODAY()-[1]!Email_TaskV2[[#This Row],[Tanggal nodin RFS/RFI]],0)</f>
        <v>#REF!</v>
      </c>
      <c r="AU327" s="47" t="e">
        <f>IF([1]!Email_TaskV2[[#This Row],[Aging]]&gt;7,"Warning","")</f>
        <v>#REF!</v>
      </c>
      <c r="AV327" s="48"/>
      <c r="AW327" s="48"/>
      <c r="AX327" s="48"/>
      <c r="AY327" s="48" t="e">
        <f>IF(AND([1]!Email_TaskV2[[#This Row],[Status]]="ON PROGRESS",[1]!Email_TaskV2[[#This Row],[Type]]="RFS"),"YES","")</f>
        <v>#REF!</v>
      </c>
      <c r="AZ327" s="127" t="e">
        <f>IF(AND([1]!Email_TaskV2[[#This Row],[Status]]="ON PROGRESS",[1]!Email_TaskV2[[#This Row],[Type]]="RFI"),"YES","")</f>
        <v>#REF!</v>
      </c>
      <c r="BA327" s="48" t="e">
        <f>IF([1]!Email_TaskV2[[#This Row],[Nomor Nodin RFS/RFI]]="","",DAY([1]!Email_TaskV2[[#This Row],[Tanggal nodin RFS/RFI]]))</f>
        <v>#REF!</v>
      </c>
      <c r="BB327" s="54" t="e">
        <f>IF([1]!Email_TaskV2[[#This Row],[Nomor Nodin RFS/RFI]]="","",TEXT([1]!Email_TaskV2[[#This Row],[Tanggal nodin RFS/RFI]],"MMM"))</f>
        <v>#REF!</v>
      </c>
      <c r="BC327" s="49" t="e">
        <f>IF([1]!Email_TaskV2[[#This Row],[Nodin BO]]="","No","Yes")</f>
        <v>#REF!</v>
      </c>
      <c r="BD327" s="50" t="e">
        <f>YEAR([1]!Email_TaskV2[[#This Row],[Tanggal nodin RFS/RFI]])</f>
        <v>#REF!</v>
      </c>
      <c r="BE327" s="56" t="e">
        <f>IF([1]!Email_TaskV2[[#This Row],[Month]]="",13,MONTH([1]!Email_TaskV2[[#This Row],[Tanggal nodin RFS/RFI]]))</f>
        <v>#REF!</v>
      </c>
    </row>
    <row r="328" spans="1:57" ht="15" customHeight="1" x14ac:dyDescent="0.3">
      <c r="A328" s="51">
        <v>327</v>
      </c>
      <c r="B328" s="32" t="s">
        <v>2031</v>
      </c>
      <c r="C328" s="34">
        <v>45002</v>
      </c>
      <c r="D328" s="86" t="s">
        <v>2032</v>
      </c>
      <c r="E328" s="32" t="s">
        <v>55</v>
      </c>
      <c r="F328" s="63" t="s">
        <v>90</v>
      </c>
      <c r="G328" s="35">
        <v>45008</v>
      </c>
      <c r="H328" s="35">
        <v>45028</v>
      </c>
      <c r="I328" s="32" t="s">
        <v>2685</v>
      </c>
      <c r="J328" s="35">
        <v>45028</v>
      </c>
      <c r="K328" s="37" t="s">
        <v>2686</v>
      </c>
      <c r="L328" s="39">
        <f t="shared" si="43"/>
        <v>26</v>
      </c>
      <c r="M328" s="39">
        <f t="shared" si="44"/>
        <v>20</v>
      </c>
      <c r="N328" s="40" t="s">
        <v>73</v>
      </c>
      <c r="O328" s="40" t="s">
        <v>74</v>
      </c>
      <c r="P328" s="40" t="e">
        <f>VLOOKUP([1]!Email_TaskV2[[#This Row],[PIC Dev]],[1]Organization!C:D,2,FALSE)</f>
        <v>#REF!</v>
      </c>
      <c r="Q328" s="52" t="s">
        <v>2687</v>
      </c>
      <c r="R328" s="32">
        <v>27</v>
      </c>
      <c r="S328" s="32" t="s">
        <v>57</v>
      </c>
      <c r="T328" s="37" t="s">
        <v>2033</v>
      </c>
      <c r="U328" s="37" t="s">
        <v>2034</v>
      </c>
      <c r="V328" s="41">
        <v>45002</v>
      </c>
      <c r="W328" s="32" t="s">
        <v>176</v>
      </c>
      <c r="X328" s="37" t="s">
        <v>2035</v>
      </c>
      <c r="Y328" s="37" t="s">
        <v>2036</v>
      </c>
      <c r="Z328" s="32" t="s">
        <v>58</v>
      </c>
      <c r="AA328" s="32" t="s">
        <v>59</v>
      </c>
      <c r="AB328" s="32" t="s">
        <v>76</v>
      </c>
      <c r="AC328" s="43" t="s">
        <v>71</v>
      </c>
      <c r="AD328" s="44" t="s">
        <v>1909</v>
      </c>
      <c r="AE328" s="44"/>
      <c r="AF328" s="44"/>
      <c r="AG328" s="32"/>
      <c r="AH328" s="32"/>
      <c r="AI328" s="32" t="s">
        <v>64</v>
      </c>
      <c r="AJ328" s="46" t="str">
        <f t="shared" si="42"/>
        <v/>
      </c>
      <c r="AK328" s="46"/>
      <c r="AL328" s="46"/>
      <c r="AM328" s="46"/>
      <c r="AN328" s="46"/>
      <c r="AO328" s="46"/>
      <c r="AP328" s="46"/>
      <c r="AQ328" s="47" t="e">
        <f ca="1">IF(AND([1]!Email_TaskV2[[#This Row],[Status]]="ON PROGRESS"),TODAY()-[1]!Email_TaskV2[[#This Row],[Tanggal nodin RFS/RFI]],0)</f>
        <v>#REF!</v>
      </c>
      <c r="AR328" s="47" t="e">
        <f ca="1">IF(AND([1]!Email_TaskV2[[#This Row],[Status]]="ON PROGRESS"),IF(TODAY()-[1]!Email_TaskV2[[#This Row],[Start FUT]]&gt;100,"Testing not started yet",TODAY()-[1]!Email_TaskV2[[#This Row],[Start FUT]]),0)</f>
        <v>#REF!</v>
      </c>
      <c r="AS328" s="47" t="e">
        <f>IF([1]!Email_TaskV2[[#This Row],[Aging_Start_Testing]]="Testing not started yet","Testing not started yet",[1]!Email_TaskV2[[#This Row],[Aging]]-[1]!Email_TaskV2[[#This Row],[Aging_Start_Testing]])</f>
        <v>#REF!</v>
      </c>
      <c r="AT328" s="47" t="e">
        <f ca="1">IF(AND([1]!Email_TaskV2[[#This Row],[Status]]="ON PROGRESS",[1]!Email_TaskV2[[#This Row],[Type]]="RFI"),TODAY()-[1]!Email_TaskV2[[#This Row],[Tanggal nodin RFS/RFI]],0)</f>
        <v>#REF!</v>
      </c>
      <c r="AU328" s="47" t="e">
        <f>IF([1]!Email_TaskV2[[#This Row],[Aging]]&gt;7,"Warning","")</f>
        <v>#REF!</v>
      </c>
      <c r="AV328" s="48"/>
      <c r="AW328" s="48"/>
      <c r="AX328" s="48"/>
      <c r="AY328" s="48" t="e">
        <f>IF(AND([1]!Email_TaskV2[[#This Row],[Status]]="ON PROGRESS",[1]!Email_TaskV2[[#This Row],[Type]]="RFS"),"YES","")</f>
        <v>#REF!</v>
      </c>
      <c r="AZ328" s="127" t="e">
        <f>IF(AND([1]!Email_TaskV2[[#This Row],[Status]]="ON PROGRESS",[1]!Email_TaskV2[[#This Row],[Type]]="RFI"),"YES","")</f>
        <v>#REF!</v>
      </c>
      <c r="BA328" s="48" t="e">
        <f>IF([1]!Email_TaskV2[[#This Row],[Nomor Nodin RFS/RFI]]="","",DAY([1]!Email_TaskV2[[#This Row],[Tanggal nodin RFS/RFI]]))</f>
        <v>#REF!</v>
      </c>
      <c r="BB328" s="54" t="e">
        <f>IF([1]!Email_TaskV2[[#This Row],[Nomor Nodin RFS/RFI]]="","",TEXT([1]!Email_TaskV2[[#This Row],[Tanggal nodin RFS/RFI]],"MMM"))</f>
        <v>#REF!</v>
      </c>
      <c r="BC328" s="49" t="e">
        <f>IF([1]!Email_TaskV2[[#This Row],[Nodin BO]]="","No","Yes")</f>
        <v>#REF!</v>
      </c>
      <c r="BD328" s="50" t="e">
        <f>YEAR([1]!Email_TaskV2[[#This Row],[Tanggal nodin RFS/RFI]])</f>
        <v>#REF!</v>
      </c>
      <c r="BE328" s="56" t="e">
        <f>IF([1]!Email_TaskV2[[#This Row],[Month]]="",13,MONTH([1]!Email_TaskV2[[#This Row],[Tanggal nodin RFS/RFI]]))</f>
        <v>#REF!</v>
      </c>
    </row>
    <row r="329" spans="1:57" ht="15" customHeight="1" x14ac:dyDescent="0.3">
      <c r="A329" s="51">
        <v>328</v>
      </c>
      <c r="B329" s="32" t="s">
        <v>2037</v>
      </c>
      <c r="C329" s="34">
        <v>45002</v>
      </c>
      <c r="D329" s="88" t="s">
        <v>2038</v>
      </c>
      <c r="E329" s="32" t="s">
        <v>55</v>
      </c>
      <c r="F329" s="63" t="s">
        <v>90</v>
      </c>
      <c r="G329" s="35">
        <v>45002</v>
      </c>
      <c r="H329" s="35">
        <v>45006</v>
      </c>
      <c r="I329" s="32" t="s">
        <v>2039</v>
      </c>
      <c r="J329" s="35">
        <v>45007</v>
      </c>
      <c r="K329" s="37" t="s">
        <v>2040</v>
      </c>
      <c r="L329" s="39">
        <f t="shared" si="43"/>
        <v>4</v>
      </c>
      <c r="M329" s="39">
        <f t="shared" si="44"/>
        <v>5</v>
      </c>
      <c r="N329" s="40" t="s">
        <v>133</v>
      </c>
      <c r="O329" s="40" t="s">
        <v>134</v>
      </c>
      <c r="P329" s="40" t="e">
        <f>VLOOKUP([1]!Email_TaskV2[[#This Row],[PIC Dev]],[1]Organization!C:D,2,FALSE)</f>
        <v>#REF!</v>
      </c>
      <c r="Q329" s="52" t="s">
        <v>2041</v>
      </c>
      <c r="R329" s="32">
        <v>12</v>
      </c>
      <c r="S329" s="32" t="s">
        <v>57</v>
      </c>
      <c r="T329" s="32" t="s">
        <v>2042</v>
      </c>
      <c r="U329" s="37" t="s">
        <v>2043</v>
      </c>
      <c r="V329" s="41">
        <v>45000</v>
      </c>
      <c r="W329" s="32" t="s">
        <v>120</v>
      </c>
      <c r="X329" s="32" t="s">
        <v>159</v>
      </c>
      <c r="Y329" s="32" t="s">
        <v>154</v>
      </c>
      <c r="Z329" s="32" t="s">
        <v>58</v>
      </c>
      <c r="AA329" s="32" t="s">
        <v>59</v>
      </c>
      <c r="AB329" s="32" t="s">
        <v>120</v>
      </c>
      <c r="AC329" s="43" t="s">
        <v>71</v>
      </c>
      <c r="AD329" s="44" t="s">
        <v>85</v>
      </c>
      <c r="AE329" s="44"/>
      <c r="AF329" s="44"/>
      <c r="AG329" s="32"/>
      <c r="AH329" s="32"/>
      <c r="AI329" s="32" t="s">
        <v>64</v>
      </c>
      <c r="AJ329" s="46" t="str">
        <f t="shared" si="42"/>
        <v/>
      </c>
      <c r="AK329" s="46"/>
      <c r="AL329" s="46"/>
      <c r="AM329" s="46"/>
      <c r="AN329" s="46"/>
      <c r="AO329" s="46"/>
      <c r="AP329" s="46"/>
      <c r="AQ329" s="47" t="e">
        <f ca="1">IF(AND([1]!Email_TaskV2[[#This Row],[Status]]="ON PROGRESS"),TODAY()-[1]!Email_TaskV2[[#This Row],[Tanggal nodin RFS/RFI]],0)</f>
        <v>#REF!</v>
      </c>
      <c r="AR329" s="47" t="e">
        <f ca="1">IF(AND([1]!Email_TaskV2[[#This Row],[Status]]="ON PROGRESS"),IF(TODAY()-[1]!Email_TaskV2[[#This Row],[Start FUT]]&gt;100,"Testing not started yet",TODAY()-[1]!Email_TaskV2[[#This Row],[Start FUT]]),0)</f>
        <v>#REF!</v>
      </c>
      <c r="AS329" s="47" t="e">
        <f>IF([1]!Email_TaskV2[[#This Row],[Aging_Start_Testing]]="Testing not started yet","Testing not started yet",[1]!Email_TaskV2[[#This Row],[Aging]]-[1]!Email_TaskV2[[#This Row],[Aging_Start_Testing]])</f>
        <v>#REF!</v>
      </c>
      <c r="AT329" s="47" t="e">
        <f ca="1">IF(AND([1]!Email_TaskV2[[#This Row],[Status]]="ON PROGRESS",[1]!Email_TaskV2[[#This Row],[Type]]="RFI"),TODAY()-[1]!Email_TaskV2[[#This Row],[Tanggal nodin RFS/RFI]],0)</f>
        <v>#REF!</v>
      </c>
      <c r="AU329" s="47" t="e">
        <f>IF([1]!Email_TaskV2[[#This Row],[Aging]]&gt;7,"Warning","")</f>
        <v>#REF!</v>
      </c>
      <c r="AV329" s="48"/>
      <c r="AW329" s="48"/>
      <c r="AX329" s="48"/>
      <c r="AY329" s="48" t="e">
        <f>IF(AND([1]!Email_TaskV2[[#This Row],[Status]]="ON PROGRESS",[1]!Email_TaskV2[[#This Row],[Type]]="RFS"),"YES","")</f>
        <v>#REF!</v>
      </c>
      <c r="AZ329" s="127" t="e">
        <f>IF(AND([1]!Email_TaskV2[[#This Row],[Status]]="ON PROGRESS",[1]!Email_TaskV2[[#This Row],[Type]]="RFI"),"YES","")</f>
        <v>#REF!</v>
      </c>
      <c r="BA329" s="48" t="e">
        <f>IF([1]!Email_TaskV2[[#This Row],[Nomor Nodin RFS/RFI]]="","",DAY([1]!Email_TaskV2[[#This Row],[Tanggal nodin RFS/RFI]]))</f>
        <v>#REF!</v>
      </c>
      <c r="BB329" s="54" t="e">
        <f>IF([1]!Email_TaskV2[[#This Row],[Nomor Nodin RFS/RFI]]="","",TEXT([1]!Email_TaskV2[[#This Row],[Tanggal nodin RFS/RFI]],"MMM"))</f>
        <v>#REF!</v>
      </c>
      <c r="BC329" s="49" t="e">
        <f>IF([1]!Email_TaskV2[[#This Row],[Nodin BO]]="","No","Yes")</f>
        <v>#REF!</v>
      </c>
      <c r="BD329" s="50" t="e">
        <f>YEAR([1]!Email_TaskV2[[#This Row],[Tanggal nodin RFS/RFI]])</f>
        <v>#REF!</v>
      </c>
      <c r="BE329" s="56" t="e">
        <f>IF([1]!Email_TaskV2[[#This Row],[Month]]="",13,MONTH([1]!Email_TaskV2[[#This Row],[Tanggal nodin RFS/RFI]]))</f>
        <v>#REF!</v>
      </c>
    </row>
    <row r="330" spans="1:57" ht="15" customHeight="1" x14ac:dyDescent="0.3">
      <c r="A330" s="51">
        <v>329</v>
      </c>
      <c r="B330" s="39" t="s">
        <v>2044</v>
      </c>
      <c r="C330" s="114">
        <v>45002</v>
      </c>
      <c r="D330" s="85" t="s">
        <v>2045</v>
      </c>
      <c r="E330" s="39" t="s">
        <v>55</v>
      </c>
      <c r="F330" s="63" t="s">
        <v>78</v>
      </c>
      <c r="G330" s="36">
        <v>45005</v>
      </c>
      <c r="H330" s="36">
        <v>45006</v>
      </c>
      <c r="I330" s="39" t="s">
        <v>2046</v>
      </c>
      <c r="J330" s="36">
        <v>45006</v>
      </c>
      <c r="K330" s="37" t="s">
        <v>2047</v>
      </c>
      <c r="L330" s="39">
        <f t="shared" si="43"/>
        <v>4</v>
      </c>
      <c r="M330" s="39">
        <f t="shared" si="44"/>
        <v>1</v>
      </c>
      <c r="N330" s="40" t="s">
        <v>68</v>
      </c>
      <c r="O330" s="40" t="s">
        <v>69</v>
      </c>
      <c r="P330" s="58" t="e">
        <f>VLOOKUP([1]!Email_TaskV2[[#This Row],[PIC Dev]],[1]Organization!C:D,2,FALSE)</f>
        <v>#REF!</v>
      </c>
      <c r="Q330" s="58"/>
      <c r="R330" s="39">
        <v>51</v>
      </c>
      <c r="S330" s="39" t="s">
        <v>75</v>
      </c>
      <c r="T330" s="39" t="s">
        <v>2048</v>
      </c>
      <c r="U330" s="37" t="s">
        <v>2049</v>
      </c>
      <c r="V330" s="41">
        <v>44958</v>
      </c>
      <c r="W330" s="32" t="s">
        <v>139</v>
      </c>
      <c r="X330" s="32" t="s">
        <v>163</v>
      </c>
      <c r="Y330" s="32" t="s">
        <v>164</v>
      </c>
      <c r="Z330" s="32" t="s">
        <v>58</v>
      </c>
      <c r="AA330" s="32" t="s">
        <v>59</v>
      </c>
      <c r="AB330" s="32" t="s">
        <v>105</v>
      </c>
      <c r="AC330" s="43" t="s">
        <v>71</v>
      </c>
      <c r="AD330" s="44" t="s">
        <v>103</v>
      </c>
      <c r="AE330" s="59"/>
      <c r="AF330" s="59"/>
      <c r="AG330" s="39"/>
      <c r="AH330" s="39"/>
      <c r="AI330" s="32" t="s">
        <v>64</v>
      </c>
      <c r="AJ330" s="46" t="str">
        <f t="shared" si="42"/>
        <v/>
      </c>
      <c r="AK330" s="46"/>
      <c r="AL330" s="46"/>
      <c r="AM330" s="46"/>
      <c r="AN330" s="46"/>
      <c r="AO330" s="46"/>
      <c r="AP330" s="46"/>
      <c r="AQ330" s="47" t="e">
        <f ca="1">IF(AND([1]!Email_TaskV2[[#This Row],[Status]]="ON PROGRESS"),TODAY()-[1]!Email_TaskV2[[#This Row],[Tanggal nodin RFS/RFI]],0)</f>
        <v>#REF!</v>
      </c>
      <c r="AR330" s="47" t="e">
        <f ca="1">IF(AND([1]!Email_TaskV2[[#This Row],[Status]]="ON PROGRESS"),IF(TODAY()-[1]!Email_TaskV2[[#This Row],[Start FUT]]&gt;100,"Testing not started yet",TODAY()-[1]!Email_TaskV2[[#This Row],[Start FUT]]),0)</f>
        <v>#REF!</v>
      </c>
      <c r="AS330" s="47" t="e">
        <f>IF([1]!Email_TaskV2[[#This Row],[Aging_Start_Testing]]="Testing not started yet","Testing not started yet",[1]!Email_TaskV2[[#This Row],[Aging]]-[1]!Email_TaskV2[[#This Row],[Aging_Start_Testing]])</f>
        <v>#REF!</v>
      </c>
      <c r="AT330" s="47" t="e">
        <f ca="1">IF(AND([1]!Email_TaskV2[[#This Row],[Status]]="ON PROGRESS",[1]!Email_TaskV2[[#This Row],[Type]]="RFI"),TODAY()-[1]!Email_TaskV2[[#This Row],[Tanggal nodin RFS/RFI]],0)</f>
        <v>#REF!</v>
      </c>
      <c r="AU330" s="47" t="e">
        <f>IF([1]!Email_TaskV2[[#This Row],[Aging]]&gt;7,"Warning","")</f>
        <v>#REF!</v>
      </c>
      <c r="AV330" s="48"/>
      <c r="AW330" s="48"/>
      <c r="AX330" s="48"/>
      <c r="AY330" s="48" t="e">
        <f>IF(AND([1]!Email_TaskV2[[#This Row],[Status]]="ON PROGRESS",[1]!Email_TaskV2[[#This Row],[Type]]="RFS"),"YES","")</f>
        <v>#REF!</v>
      </c>
      <c r="AZ330" s="127" t="e">
        <f>IF(AND([1]!Email_TaskV2[[#This Row],[Status]]="ON PROGRESS",[1]!Email_TaskV2[[#This Row],[Type]]="RFI"),"YES","")</f>
        <v>#REF!</v>
      </c>
      <c r="BA330" s="48" t="e">
        <f>IF([1]!Email_TaskV2[[#This Row],[Nomor Nodin RFS/RFI]]="","",DAY([1]!Email_TaskV2[[#This Row],[Tanggal nodin RFS/RFI]]))</f>
        <v>#REF!</v>
      </c>
      <c r="BB330" s="54" t="e">
        <f>IF([1]!Email_TaskV2[[#This Row],[Nomor Nodin RFS/RFI]]="","",TEXT([1]!Email_TaskV2[[#This Row],[Tanggal nodin RFS/RFI]],"MMM"))</f>
        <v>#REF!</v>
      </c>
      <c r="BC330" s="49" t="e">
        <f>IF([1]!Email_TaskV2[[#This Row],[Nodin BO]]="","No","Yes")</f>
        <v>#REF!</v>
      </c>
      <c r="BD330" s="50" t="e">
        <f>YEAR([1]!Email_TaskV2[[#This Row],[Tanggal nodin RFS/RFI]])</f>
        <v>#REF!</v>
      </c>
      <c r="BE330" s="56" t="e">
        <f>IF([1]!Email_TaskV2[[#This Row],[Month]]="",13,MONTH([1]!Email_TaskV2[[#This Row],[Tanggal nodin RFS/RFI]]))</f>
        <v>#REF!</v>
      </c>
    </row>
    <row r="331" spans="1:57" ht="15" customHeight="1" x14ac:dyDescent="0.3">
      <c r="A331" s="51">
        <v>330</v>
      </c>
      <c r="B331" s="32" t="s">
        <v>2050</v>
      </c>
      <c r="C331" s="34">
        <v>45002</v>
      </c>
      <c r="D331" s="86" t="s">
        <v>2051</v>
      </c>
      <c r="E331" s="32" t="s">
        <v>55</v>
      </c>
      <c r="F331" s="63" t="s">
        <v>90</v>
      </c>
      <c r="G331" s="35">
        <v>45005</v>
      </c>
      <c r="H331" s="35">
        <v>45013</v>
      </c>
      <c r="I331" s="32" t="s">
        <v>2120</v>
      </c>
      <c r="J331" s="35">
        <v>45008</v>
      </c>
      <c r="K331" s="38" t="s">
        <v>2390</v>
      </c>
      <c r="L331" s="39">
        <f t="shared" si="43"/>
        <v>11</v>
      </c>
      <c r="M331" s="39">
        <f t="shared" si="44"/>
        <v>3</v>
      </c>
      <c r="N331" s="40" t="s">
        <v>68</v>
      </c>
      <c r="O331" s="40" t="s">
        <v>69</v>
      </c>
      <c r="P331" s="40" t="e">
        <f>VLOOKUP([1]!Email_TaskV2[[#This Row],[PIC Dev]],[1]Organization!C:D,2,FALSE)</f>
        <v>#REF!</v>
      </c>
      <c r="Q331" s="40" t="s">
        <v>2121</v>
      </c>
      <c r="R331" s="32">
        <v>182</v>
      </c>
      <c r="S331" s="32" t="s">
        <v>75</v>
      </c>
      <c r="T331" s="32" t="s">
        <v>2052</v>
      </c>
      <c r="U331" s="38" t="s">
        <v>2053</v>
      </c>
      <c r="V331" s="41">
        <v>44993</v>
      </c>
      <c r="W331" s="32" t="s">
        <v>139</v>
      </c>
      <c r="X331" s="32" t="s">
        <v>162</v>
      </c>
      <c r="Y331" s="32" t="s">
        <v>158</v>
      </c>
      <c r="Z331" s="32" t="s">
        <v>58</v>
      </c>
      <c r="AA331" s="32" t="s">
        <v>59</v>
      </c>
      <c r="AB331" s="32" t="s">
        <v>105</v>
      </c>
      <c r="AC331" s="43" t="s">
        <v>71</v>
      </c>
      <c r="AD331" s="44" t="s">
        <v>132</v>
      </c>
      <c r="AE331" s="44"/>
      <c r="AF331" s="44"/>
      <c r="AG331" s="32"/>
      <c r="AH331" s="32"/>
      <c r="AI331" s="32" t="s">
        <v>64</v>
      </c>
      <c r="AJ331" s="46" t="str">
        <f t="shared" si="42"/>
        <v/>
      </c>
      <c r="AK331" s="46"/>
      <c r="AL331" s="46"/>
      <c r="AM331" s="46"/>
      <c r="AN331" s="46"/>
      <c r="AO331" s="46"/>
      <c r="AP331" s="46"/>
      <c r="AQ331" s="47" t="e">
        <f ca="1">IF(AND([1]!Email_TaskV2[[#This Row],[Status]]="ON PROGRESS"),TODAY()-[1]!Email_TaskV2[[#This Row],[Tanggal nodin RFS/RFI]],0)</f>
        <v>#REF!</v>
      </c>
      <c r="AR331" s="47" t="e">
        <f ca="1">IF(AND([1]!Email_TaskV2[[#This Row],[Status]]="ON PROGRESS"),IF(TODAY()-[1]!Email_TaskV2[[#This Row],[Start FUT]]&gt;100,"Testing not started yet",TODAY()-[1]!Email_TaskV2[[#This Row],[Start FUT]]),0)</f>
        <v>#REF!</v>
      </c>
      <c r="AS331" s="47" t="e">
        <f>IF([1]!Email_TaskV2[[#This Row],[Aging_Start_Testing]]="Testing not started yet","Testing not started yet",[1]!Email_TaskV2[[#This Row],[Aging]]-[1]!Email_TaskV2[[#This Row],[Aging_Start_Testing]])</f>
        <v>#REF!</v>
      </c>
      <c r="AT331" s="47" t="e">
        <f ca="1">IF(AND([1]!Email_TaskV2[[#This Row],[Status]]="ON PROGRESS",[1]!Email_TaskV2[[#This Row],[Type]]="RFI"),TODAY()-[1]!Email_TaskV2[[#This Row],[Tanggal nodin RFS/RFI]],0)</f>
        <v>#REF!</v>
      </c>
      <c r="AU331" s="47" t="e">
        <f>IF([1]!Email_TaskV2[[#This Row],[Aging]]&gt;7,"Warning","")</f>
        <v>#REF!</v>
      </c>
      <c r="AV331" s="48"/>
      <c r="AW331" s="48"/>
      <c r="AX331" s="48"/>
      <c r="AY331" s="48" t="e">
        <f>IF(AND([1]!Email_TaskV2[[#This Row],[Status]]="ON PROGRESS",[1]!Email_TaskV2[[#This Row],[Type]]="RFS"),"YES","")</f>
        <v>#REF!</v>
      </c>
      <c r="AZ331" s="127" t="e">
        <f>IF(AND([1]!Email_TaskV2[[#This Row],[Status]]="ON PROGRESS",[1]!Email_TaskV2[[#This Row],[Type]]="RFI"),"YES","")</f>
        <v>#REF!</v>
      </c>
      <c r="BA331" s="48" t="e">
        <f>IF([1]!Email_TaskV2[[#This Row],[Nomor Nodin RFS/RFI]]="","",DAY([1]!Email_TaskV2[[#This Row],[Tanggal nodin RFS/RFI]]))</f>
        <v>#REF!</v>
      </c>
      <c r="BB331" s="54" t="e">
        <f>IF([1]!Email_TaskV2[[#This Row],[Nomor Nodin RFS/RFI]]="","",TEXT([1]!Email_TaskV2[[#This Row],[Tanggal nodin RFS/RFI]],"MMM"))</f>
        <v>#REF!</v>
      </c>
      <c r="BC331" s="49" t="e">
        <f>IF([1]!Email_TaskV2[[#This Row],[Nodin BO]]="","No","Yes")</f>
        <v>#REF!</v>
      </c>
      <c r="BD331" s="50" t="e">
        <f>YEAR([1]!Email_TaskV2[[#This Row],[Tanggal nodin RFS/RFI]])</f>
        <v>#REF!</v>
      </c>
      <c r="BE331" s="56" t="e">
        <f>IF([1]!Email_TaskV2[[#This Row],[Month]]="",13,MONTH([1]!Email_TaskV2[[#This Row],[Tanggal nodin RFS/RFI]]))</f>
        <v>#REF!</v>
      </c>
    </row>
    <row r="332" spans="1:57" ht="15" customHeight="1" x14ac:dyDescent="0.3">
      <c r="A332" s="51">
        <v>331</v>
      </c>
      <c r="B332" s="32" t="s">
        <v>2054</v>
      </c>
      <c r="C332" s="34">
        <v>45005</v>
      </c>
      <c r="D332" s="88" t="s">
        <v>1237</v>
      </c>
      <c r="E332" s="32" t="s">
        <v>55</v>
      </c>
      <c r="F332" s="63" t="s">
        <v>90</v>
      </c>
      <c r="G332" s="35">
        <v>45005</v>
      </c>
      <c r="H332" s="35">
        <v>45013</v>
      </c>
      <c r="I332" s="32" t="s">
        <v>2122</v>
      </c>
      <c r="J332" s="35">
        <v>45015</v>
      </c>
      <c r="K332" s="37" t="s">
        <v>2391</v>
      </c>
      <c r="L332" s="39">
        <f t="shared" si="43"/>
        <v>8</v>
      </c>
      <c r="M332" s="39">
        <f t="shared" si="44"/>
        <v>10</v>
      </c>
      <c r="N332" s="40" t="s">
        <v>107</v>
      </c>
      <c r="O332" s="40" t="s">
        <v>108</v>
      </c>
      <c r="P332" s="40" t="e">
        <f>VLOOKUP([1]!Email_TaskV2[[#This Row],[PIC Dev]],[1]Organization!C:D,2,FALSE)</f>
        <v>#REF!</v>
      </c>
      <c r="Q332" s="52" t="s">
        <v>2392</v>
      </c>
      <c r="R332" s="32">
        <v>70</v>
      </c>
      <c r="S332" s="32" t="s">
        <v>57</v>
      </c>
      <c r="T332" s="32" t="s">
        <v>1238</v>
      </c>
      <c r="U332" s="37" t="s">
        <v>1239</v>
      </c>
      <c r="V332" s="32"/>
      <c r="W332" s="32" t="s">
        <v>156</v>
      </c>
      <c r="X332" s="32"/>
      <c r="Y332" s="32"/>
      <c r="Z332" s="32" t="s">
        <v>58</v>
      </c>
      <c r="AA332" s="32" t="s">
        <v>59</v>
      </c>
      <c r="AB332" s="32" t="s">
        <v>70</v>
      </c>
      <c r="AC332" s="43" t="s">
        <v>71</v>
      </c>
      <c r="AD332" s="44" t="s">
        <v>1604</v>
      </c>
      <c r="AE332" s="44"/>
      <c r="AF332" s="44"/>
      <c r="AG332" s="32"/>
      <c r="AH332" s="32"/>
      <c r="AI332" s="32" t="s">
        <v>64</v>
      </c>
      <c r="AJ332" s="46" t="str">
        <f t="shared" si="42"/>
        <v/>
      </c>
      <c r="AK332" s="46"/>
      <c r="AL332" s="46"/>
      <c r="AM332" s="46"/>
      <c r="AN332" s="46"/>
      <c r="AO332" s="46"/>
      <c r="AP332" s="46"/>
      <c r="AQ332" s="47" t="e">
        <f ca="1">IF(AND([1]!Email_TaskV2[[#This Row],[Status]]="ON PROGRESS"),TODAY()-[1]!Email_TaskV2[[#This Row],[Tanggal nodin RFS/RFI]],0)</f>
        <v>#REF!</v>
      </c>
      <c r="AR332" s="47" t="e">
        <f ca="1">IF(AND([1]!Email_TaskV2[[#This Row],[Status]]="ON PROGRESS"),IF(TODAY()-[1]!Email_TaskV2[[#This Row],[Start FUT]]&gt;100,"Testing not started yet",TODAY()-[1]!Email_TaskV2[[#This Row],[Start FUT]]),0)</f>
        <v>#REF!</v>
      </c>
      <c r="AS332" s="47" t="e">
        <f>IF([1]!Email_TaskV2[[#This Row],[Aging_Start_Testing]]="Testing not started yet","Testing not started yet",[1]!Email_TaskV2[[#This Row],[Aging]]-[1]!Email_TaskV2[[#This Row],[Aging_Start_Testing]])</f>
        <v>#REF!</v>
      </c>
      <c r="AT332" s="47" t="e">
        <f ca="1">IF(AND([1]!Email_TaskV2[[#This Row],[Status]]="ON PROGRESS",[1]!Email_TaskV2[[#This Row],[Type]]="RFI"),TODAY()-[1]!Email_TaskV2[[#This Row],[Tanggal nodin RFS/RFI]],0)</f>
        <v>#REF!</v>
      </c>
      <c r="AU332" s="47" t="e">
        <f>IF([1]!Email_TaskV2[[#This Row],[Aging]]&gt;7,"Warning","")</f>
        <v>#REF!</v>
      </c>
      <c r="AV332" s="127"/>
      <c r="AW332" s="127"/>
      <c r="AX332" s="127"/>
      <c r="AY332" s="48" t="e">
        <f>IF(AND([1]!Email_TaskV2[[#This Row],[Status]]="ON PROGRESS",[1]!Email_TaskV2[[#This Row],[Type]]="RFS"),"YES","")</f>
        <v>#REF!</v>
      </c>
      <c r="AZ332" s="127" t="e">
        <f>IF(AND([1]!Email_TaskV2[[#This Row],[Status]]="ON PROGRESS",[1]!Email_TaskV2[[#This Row],[Type]]="RFI"),"YES","")</f>
        <v>#REF!</v>
      </c>
      <c r="BA332" s="48" t="e">
        <f>IF([1]!Email_TaskV2[[#This Row],[Nomor Nodin RFS/RFI]]="","",DAY([1]!Email_TaskV2[[#This Row],[Tanggal nodin RFS/RFI]]))</f>
        <v>#REF!</v>
      </c>
      <c r="BB332" s="54" t="e">
        <f>IF([1]!Email_TaskV2[[#This Row],[Nomor Nodin RFS/RFI]]="","",TEXT([1]!Email_TaskV2[[#This Row],[Tanggal nodin RFS/RFI]],"MMM"))</f>
        <v>#REF!</v>
      </c>
      <c r="BC332" s="128" t="e">
        <f>IF([1]!Email_TaskV2[[#This Row],[Nodin BO]]="","No","Yes")</f>
        <v>#REF!</v>
      </c>
      <c r="BD332" s="129" t="e">
        <f>YEAR([1]!Email_TaskV2[[#This Row],[Tanggal nodin RFS/RFI]])</f>
        <v>#REF!</v>
      </c>
      <c r="BE332" s="56" t="e">
        <f>IF([1]!Email_TaskV2[[#This Row],[Month]]="",13,MONTH([1]!Email_TaskV2[[#This Row],[Tanggal nodin RFS/RFI]]))</f>
        <v>#REF!</v>
      </c>
    </row>
    <row r="333" spans="1:57" ht="15" customHeight="1" x14ac:dyDescent="0.3">
      <c r="A333" s="51">
        <v>332</v>
      </c>
      <c r="B333" s="39" t="s">
        <v>2055</v>
      </c>
      <c r="C333" s="114">
        <v>45005</v>
      </c>
      <c r="D333" s="85" t="s">
        <v>2056</v>
      </c>
      <c r="E333" s="39" t="s">
        <v>55</v>
      </c>
      <c r="F333" s="63" t="s">
        <v>78</v>
      </c>
      <c r="G333" s="36">
        <v>45005</v>
      </c>
      <c r="H333" s="35">
        <v>45006</v>
      </c>
      <c r="I333" s="39" t="s">
        <v>2123</v>
      </c>
      <c r="J333" s="36">
        <v>45008</v>
      </c>
      <c r="K333" s="37" t="s">
        <v>2393</v>
      </c>
      <c r="L333" s="39">
        <f t="shared" si="43"/>
        <v>1</v>
      </c>
      <c r="M333" s="39">
        <f t="shared" si="44"/>
        <v>3</v>
      </c>
      <c r="N333" s="58" t="s">
        <v>107</v>
      </c>
      <c r="O333" s="40" t="s">
        <v>108</v>
      </c>
      <c r="P333" s="58" t="e">
        <f>VLOOKUP([1]!Email_TaskV2[[#This Row],[PIC Dev]],[1]Organization!C:D,2,FALSE)</f>
        <v>#REF!</v>
      </c>
      <c r="Q333" s="58"/>
      <c r="R333" s="39">
        <v>432</v>
      </c>
      <c r="S333" s="39" t="s">
        <v>75</v>
      </c>
      <c r="T333" s="39"/>
      <c r="U333" s="32"/>
      <c r="V333" s="32"/>
      <c r="W333" s="32" t="s">
        <v>156</v>
      </c>
      <c r="X333" s="32"/>
      <c r="Y333" s="32"/>
      <c r="Z333" s="32" t="s">
        <v>58</v>
      </c>
      <c r="AA333" s="32" t="s">
        <v>59</v>
      </c>
      <c r="AB333" s="32" t="s">
        <v>70</v>
      </c>
      <c r="AC333" s="43" t="s">
        <v>71</v>
      </c>
      <c r="AD333" s="44" t="s">
        <v>103</v>
      </c>
      <c r="AE333" s="59"/>
      <c r="AF333" s="59"/>
      <c r="AG333" s="39"/>
      <c r="AH333" s="39"/>
      <c r="AI333" s="32" t="s">
        <v>64</v>
      </c>
      <c r="AJ333" s="46" t="str">
        <f t="shared" si="42"/>
        <v/>
      </c>
      <c r="AK333" s="46"/>
      <c r="AL333" s="46"/>
      <c r="AM333" s="46"/>
      <c r="AN333" s="46"/>
      <c r="AO333" s="46"/>
      <c r="AP333" s="46"/>
      <c r="AQ333" s="47" t="e">
        <f ca="1">IF(AND([1]!Email_TaskV2[[#This Row],[Status]]="ON PROGRESS"),TODAY()-[1]!Email_TaskV2[[#This Row],[Tanggal nodin RFS/RFI]],0)</f>
        <v>#REF!</v>
      </c>
      <c r="AR333" s="47" t="e">
        <f ca="1">IF(AND([1]!Email_TaskV2[[#This Row],[Status]]="ON PROGRESS"),IF(TODAY()-[1]!Email_TaskV2[[#This Row],[Start FUT]]&gt;100,"Testing not started yet",TODAY()-[1]!Email_TaskV2[[#This Row],[Start FUT]]),0)</f>
        <v>#REF!</v>
      </c>
      <c r="AS333" s="47" t="e">
        <f>IF([1]!Email_TaskV2[[#This Row],[Aging_Start_Testing]]="Testing not started yet","Testing not started yet",[1]!Email_TaskV2[[#This Row],[Aging]]-[1]!Email_TaskV2[[#This Row],[Aging_Start_Testing]])</f>
        <v>#REF!</v>
      </c>
      <c r="AT333" s="47" t="e">
        <f ca="1">IF(AND([1]!Email_TaskV2[[#This Row],[Status]]="ON PROGRESS",[1]!Email_TaskV2[[#This Row],[Type]]="RFI"),TODAY()-[1]!Email_TaskV2[[#This Row],[Tanggal nodin RFS/RFI]],0)</f>
        <v>#REF!</v>
      </c>
      <c r="AU333" s="47" t="e">
        <f>IF([1]!Email_TaskV2[[#This Row],[Aging]]&gt;7,"Warning","")</f>
        <v>#REF!</v>
      </c>
      <c r="AV333" s="127"/>
      <c r="AW333" s="127"/>
      <c r="AX333" s="127"/>
      <c r="AY333" s="48" t="e">
        <f>IF(AND([1]!Email_TaskV2[[#This Row],[Status]]="ON PROGRESS",[1]!Email_TaskV2[[#This Row],[Type]]="RFS"),"YES","")</f>
        <v>#REF!</v>
      </c>
      <c r="AZ333" s="127" t="e">
        <f>IF(AND([1]!Email_TaskV2[[#This Row],[Status]]="ON PROGRESS",[1]!Email_TaskV2[[#This Row],[Type]]="RFI"),"YES","")</f>
        <v>#REF!</v>
      </c>
      <c r="BA333" s="48" t="e">
        <f>IF([1]!Email_TaskV2[[#This Row],[Nomor Nodin RFS/RFI]]="","",DAY([1]!Email_TaskV2[[#This Row],[Tanggal nodin RFS/RFI]]))</f>
        <v>#REF!</v>
      </c>
      <c r="BB333" s="54" t="e">
        <f>IF([1]!Email_TaskV2[[#This Row],[Nomor Nodin RFS/RFI]]="","",TEXT([1]!Email_TaskV2[[#This Row],[Tanggal nodin RFS/RFI]],"MMM"))</f>
        <v>#REF!</v>
      </c>
      <c r="BC333" s="128" t="e">
        <f>IF([1]!Email_TaskV2[[#This Row],[Nodin BO]]="","No","Yes")</f>
        <v>#REF!</v>
      </c>
      <c r="BD333" s="129" t="e">
        <f>YEAR([1]!Email_TaskV2[[#This Row],[Tanggal nodin RFS/RFI]])</f>
        <v>#REF!</v>
      </c>
      <c r="BE333" s="56" t="e">
        <f>IF([1]!Email_TaskV2[[#This Row],[Month]]="",13,MONTH([1]!Email_TaskV2[[#This Row],[Tanggal nodin RFS/RFI]]))</f>
        <v>#REF!</v>
      </c>
    </row>
    <row r="334" spans="1:57" ht="15" customHeight="1" x14ac:dyDescent="0.3">
      <c r="A334" s="51">
        <v>333</v>
      </c>
      <c r="B334" s="32" t="s">
        <v>2057</v>
      </c>
      <c r="C334" s="34">
        <v>45005</v>
      </c>
      <c r="D334" s="86" t="s">
        <v>2058</v>
      </c>
      <c r="E334" s="32" t="s">
        <v>55</v>
      </c>
      <c r="F334" s="63" t="s">
        <v>90</v>
      </c>
      <c r="G334" s="35">
        <v>45006</v>
      </c>
      <c r="H334" s="35">
        <v>45006</v>
      </c>
      <c r="I334" s="32" t="s">
        <v>2124</v>
      </c>
      <c r="J334" s="35">
        <v>45008</v>
      </c>
      <c r="K334" s="38" t="s">
        <v>2394</v>
      </c>
      <c r="L334" s="39">
        <f t="shared" si="43"/>
        <v>1</v>
      </c>
      <c r="M334" s="39">
        <f t="shared" si="44"/>
        <v>2</v>
      </c>
      <c r="N334" s="40" t="s">
        <v>81</v>
      </c>
      <c r="O334" s="40" t="s">
        <v>82</v>
      </c>
      <c r="P334" s="40" t="e">
        <f>VLOOKUP([1]!Email_TaskV2[[#This Row],[PIC Dev]],[1]Organization!C:D,2,FALSE)</f>
        <v>#REF!</v>
      </c>
      <c r="Q334" s="52" t="s">
        <v>2395</v>
      </c>
      <c r="R334" s="32">
        <v>167</v>
      </c>
      <c r="S334" s="32" t="s">
        <v>75</v>
      </c>
      <c r="T334" s="32"/>
      <c r="U334" s="33"/>
      <c r="V334" s="33"/>
      <c r="W334" s="33" t="s">
        <v>83</v>
      </c>
      <c r="X334" s="33"/>
      <c r="Y334" s="33"/>
      <c r="Z334" s="32" t="s">
        <v>58</v>
      </c>
      <c r="AA334" s="32" t="s">
        <v>59</v>
      </c>
      <c r="AB334" s="32" t="s">
        <v>83</v>
      </c>
      <c r="AC334" s="43" t="s">
        <v>71</v>
      </c>
      <c r="AD334" s="53" t="s">
        <v>124</v>
      </c>
      <c r="AE334" s="44"/>
      <c r="AF334" s="44"/>
      <c r="AG334" s="32"/>
      <c r="AH334" s="32"/>
      <c r="AI334" s="32" t="s">
        <v>62</v>
      </c>
      <c r="AJ334" s="46" t="str">
        <f t="shared" si="42"/>
        <v>(Sigos Automation)</v>
      </c>
      <c r="AK334" s="46">
        <v>1</v>
      </c>
      <c r="AL334" s="46"/>
      <c r="AM334" s="46"/>
      <c r="AN334" s="46"/>
      <c r="AO334" s="46"/>
      <c r="AP334" s="46"/>
      <c r="AQ334" s="47" t="e">
        <f ca="1">IF(AND([1]!Email_TaskV2[[#This Row],[Status]]="ON PROGRESS"),TODAY()-[1]!Email_TaskV2[[#This Row],[Tanggal nodin RFS/RFI]],0)</f>
        <v>#REF!</v>
      </c>
      <c r="AR334" s="47" t="e">
        <f ca="1">IF(AND([1]!Email_TaskV2[[#This Row],[Status]]="ON PROGRESS"),IF(TODAY()-[1]!Email_TaskV2[[#This Row],[Start FUT]]&gt;100,"Testing not started yet",TODAY()-[1]!Email_TaskV2[[#This Row],[Start FUT]]),0)</f>
        <v>#REF!</v>
      </c>
      <c r="AS334" s="47" t="e">
        <f>IF([1]!Email_TaskV2[[#This Row],[Aging_Start_Testing]]="Testing not started yet","Testing not started yet",[1]!Email_TaskV2[[#This Row],[Aging]]-[1]!Email_TaskV2[[#This Row],[Aging_Start_Testing]])</f>
        <v>#REF!</v>
      </c>
      <c r="AT334" s="47" t="e">
        <f ca="1">IF(AND([1]!Email_TaskV2[[#This Row],[Status]]="ON PROGRESS",[1]!Email_TaskV2[[#This Row],[Type]]="RFI"),TODAY()-[1]!Email_TaskV2[[#This Row],[Tanggal nodin RFS/RFI]],0)</f>
        <v>#REF!</v>
      </c>
      <c r="AU334" s="47" t="e">
        <f>IF([1]!Email_TaskV2[[#This Row],[Aging]]&gt;7,"Warning","")</f>
        <v>#REF!</v>
      </c>
      <c r="AV334" s="127"/>
      <c r="AW334" s="127"/>
      <c r="AX334" s="127"/>
      <c r="AY334" s="48" t="e">
        <f>IF(AND([1]!Email_TaskV2[[#This Row],[Status]]="ON PROGRESS",[1]!Email_TaskV2[[#This Row],[Type]]="RFS"),"YES","")</f>
        <v>#REF!</v>
      </c>
      <c r="AZ334" s="127" t="e">
        <f>IF(AND([1]!Email_TaskV2[[#This Row],[Status]]="ON PROGRESS",[1]!Email_TaskV2[[#This Row],[Type]]="RFI"),"YES","")</f>
        <v>#REF!</v>
      </c>
      <c r="BA334" s="48" t="e">
        <f>IF([1]!Email_TaskV2[[#This Row],[Nomor Nodin RFS/RFI]]="","",DAY([1]!Email_TaskV2[[#This Row],[Tanggal nodin RFS/RFI]]))</f>
        <v>#REF!</v>
      </c>
      <c r="BB334" s="54" t="e">
        <f>IF([1]!Email_TaskV2[[#This Row],[Nomor Nodin RFS/RFI]]="","",TEXT([1]!Email_TaskV2[[#This Row],[Tanggal nodin RFS/RFI]],"MMM"))</f>
        <v>#REF!</v>
      </c>
      <c r="BC334" s="128" t="e">
        <f>IF([1]!Email_TaskV2[[#This Row],[Nodin BO]]="","No","Yes")</f>
        <v>#REF!</v>
      </c>
      <c r="BD334" s="129" t="e">
        <f>YEAR([1]!Email_TaskV2[[#This Row],[Tanggal nodin RFS/RFI]])</f>
        <v>#REF!</v>
      </c>
      <c r="BE334" s="56" t="e">
        <f>IF([1]!Email_TaskV2[[#This Row],[Month]]="",13,MONTH([1]!Email_TaskV2[[#This Row],[Tanggal nodin RFS/RFI]]))</f>
        <v>#REF!</v>
      </c>
    </row>
    <row r="335" spans="1:57" ht="15" customHeight="1" x14ac:dyDescent="0.3">
      <c r="A335" s="51">
        <v>334</v>
      </c>
      <c r="B335" s="32" t="s">
        <v>2059</v>
      </c>
      <c r="C335" s="34">
        <v>45002</v>
      </c>
      <c r="D335" s="86" t="s">
        <v>2060</v>
      </c>
      <c r="E335" s="61" t="s">
        <v>79</v>
      </c>
      <c r="F335" s="61" t="s">
        <v>80</v>
      </c>
      <c r="G335" s="35">
        <v>45006</v>
      </c>
      <c r="H335" s="35">
        <v>45028</v>
      </c>
      <c r="I335" s="32"/>
      <c r="J335" s="35"/>
      <c r="K335" s="32"/>
      <c r="L335" s="44"/>
      <c r="M335" s="40"/>
      <c r="N335" s="40" t="s">
        <v>87</v>
      </c>
      <c r="O335" s="40" t="s">
        <v>88</v>
      </c>
      <c r="P335" s="40" t="e">
        <f>VLOOKUP([1]!Email_TaskV2[[#This Row],[PIC Dev]],[1]Organization!C:D,2,FALSE)</f>
        <v>#REF!</v>
      </c>
      <c r="Q335" s="52" t="s">
        <v>2509</v>
      </c>
      <c r="R335" s="32"/>
      <c r="S335" s="32" t="s">
        <v>57</v>
      </c>
      <c r="T335" s="32" t="s">
        <v>808</v>
      </c>
      <c r="U335" s="37" t="s">
        <v>2061</v>
      </c>
      <c r="V335" s="32"/>
      <c r="W335" s="32" t="s">
        <v>190</v>
      </c>
      <c r="X335" s="32"/>
      <c r="Y335" s="32"/>
      <c r="Z335" s="32" t="s">
        <v>58</v>
      </c>
      <c r="AA335" s="32" t="s">
        <v>59</v>
      </c>
      <c r="AB335" s="32" t="s">
        <v>60</v>
      </c>
      <c r="AC335" s="43" t="s">
        <v>61</v>
      </c>
      <c r="AD335" s="44" t="s">
        <v>141</v>
      </c>
      <c r="AE335" s="44"/>
      <c r="AF335" s="44"/>
      <c r="AG335" s="32"/>
      <c r="AH335" s="32"/>
      <c r="AI335" s="61" t="s">
        <v>62</v>
      </c>
      <c r="AJ335" s="126" t="str">
        <f t="shared" si="42"/>
        <v>(FUT Simulator)</v>
      </c>
      <c r="AK335" s="46"/>
      <c r="AL335" s="46"/>
      <c r="AM335" s="46">
        <v>3</v>
      </c>
      <c r="AN335" s="46"/>
      <c r="AO335" s="46"/>
      <c r="AP335" s="46"/>
      <c r="AQ335" s="47" t="e">
        <f ca="1">IF(AND([1]!Email_TaskV2[[#This Row],[Status]]="ON PROGRESS"),TODAY()-[1]!Email_TaskV2[[#This Row],[Tanggal nodin RFS/RFI]],0)</f>
        <v>#REF!</v>
      </c>
      <c r="AR335" s="47" t="e">
        <f ca="1">IF(AND([1]!Email_TaskV2[[#This Row],[Status]]="ON PROGRESS"),IF(TODAY()-[1]!Email_TaskV2[[#This Row],[Start FUT]]&gt;100,"Testing not started yet",TODAY()-[1]!Email_TaskV2[[#This Row],[Start FUT]]),0)</f>
        <v>#REF!</v>
      </c>
      <c r="AS335" s="47" t="e">
        <f>IF([1]!Email_TaskV2[[#This Row],[Aging_Start_Testing]]="Testing not started yet","Testing not started yet",[1]!Email_TaskV2[[#This Row],[Aging]]-[1]!Email_TaskV2[[#This Row],[Aging_Start_Testing]])</f>
        <v>#REF!</v>
      </c>
      <c r="AT335" s="47" t="e">
        <f ca="1">IF(AND([1]!Email_TaskV2[[#This Row],[Status]]="ON PROGRESS",[1]!Email_TaskV2[[#This Row],[Type]]="RFI"),TODAY()-[1]!Email_TaskV2[[#This Row],[Tanggal nodin RFS/RFI]],0)</f>
        <v>#REF!</v>
      </c>
      <c r="AU335" s="47" t="e">
        <f>IF([1]!Email_TaskV2[[#This Row],[Aging]]&gt;7,"Warning","")</f>
        <v>#REF!</v>
      </c>
      <c r="AV335" s="127"/>
      <c r="AW335" s="127"/>
      <c r="AX335" s="127"/>
      <c r="AY335" s="48" t="e">
        <f>IF(AND([1]!Email_TaskV2[[#This Row],[Status]]="ON PROGRESS",[1]!Email_TaskV2[[#This Row],[Type]]="RFS"),"YES","")</f>
        <v>#REF!</v>
      </c>
      <c r="AZ335" s="127" t="e">
        <f>IF(AND([1]!Email_TaskV2[[#This Row],[Status]]="ON PROGRESS",[1]!Email_TaskV2[[#This Row],[Type]]="RFI"),"YES","")</f>
        <v>#REF!</v>
      </c>
      <c r="BA335" s="48" t="e">
        <f>IF([1]!Email_TaskV2[[#This Row],[Nomor Nodin RFS/RFI]]="","",DAY([1]!Email_TaskV2[[#This Row],[Tanggal nodin RFS/RFI]]))</f>
        <v>#REF!</v>
      </c>
      <c r="BB335" s="54" t="e">
        <f>IF([1]!Email_TaskV2[[#This Row],[Nomor Nodin RFS/RFI]]="","",TEXT([1]!Email_TaskV2[[#This Row],[Tanggal nodin RFS/RFI]],"MMM"))</f>
        <v>#REF!</v>
      </c>
      <c r="BC335" s="128" t="e">
        <f>IF([1]!Email_TaskV2[[#This Row],[Nodin BO]]="","No","Yes")</f>
        <v>#REF!</v>
      </c>
      <c r="BD335" s="129" t="e">
        <f>YEAR([1]!Email_TaskV2[[#This Row],[Tanggal nodin RFS/RFI]])</f>
        <v>#REF!</v>
      </c>
      <c r="BE335" s="56" t="e">
        <f>IF([1]!Email_TaskV2[[#This Row],[Month]]="",13,MONTH([1]!Email_TaskV2[[#This Row],[Tanggal nodin RFS/RFI]]))</f>
        <v>#REF!</v>
      </c>
    </row>
    <row r="336" spans="1:57" ht="15" customHeight="1" x14ac:dyDescent="0.3">
      <c r="A336" s="51">
        <v>335</v>
      </c>
      <c r="B336" s="32" t="s">
        <v>2062</v>
      </c>
      <c r="C336" s="34">
        <v>45005</v>
      </c>
      <c r="D336" s="86" t="s">
        <v>2063</v>
      </c>
      <c r="E336" s="32" t="s">
        <v>55</v>
      </c>
      <c r="F336" s="63" t="s">
        <v>90</v>
      </c>
      <c r="G336" s="35">
        <v>45005</v>
      </c>
      <c r="H336" s="35">
        <v>45012</v>
      </c>
      <c r="I336" s="32" t="s">
        <v>2125</v>
      </c>
      <c r="J336" s="35">
        <v>45012</v>
      </c>
      <c r="K336" s="37" t="s">
        <v>2396</v>
      </c>
      <c r="L336" s="39">
        <f t="shared" ref="L336:L344" si="45">H336-C336</f>
        <v>7</v>
      </c>
      <c r="M336" s="39">
        <f t="shared" ref="M336:M344" si="46">J336-G336</f>
        <v>7</v>
      </c>
      <c r="N336" s="40" t="s">
        <v>107</v>
      </c>
      <c r="O336" s="40" t="s">
        <v>108</v>
      </c>
      <c r="P336" s="40" t="e">
        <f>VLOOKUP([1]!Email_TaskV2[[#This Row],[PIC Dev]],[1]Organization!C:D,2,FALSE)</f>
        <v>#REF!</v>
      </c>
      <c r="Q336" s="52" t="s">
        <v>2397</v>
      </c>
      <c r="R336" s="32">
        <v>149</v>
      </c>
      <c r="S336" s="32" t="s">
        <v>57</v>
      </c>
      <c r="T336" s="32" t="s">
        <v>2064</v>
      </c>
      <c r="U336" s="37" t="s">
        <v>2065</v>
      </c>
      <c r="V336" s="41">
        <v>45002</v>
      </c>
      <c r="W336" s="32" t="s">
        <v>156</v>
      </c>
      <c r="X336" s="32" t="s">
        <v>205</v>
      </c>
      <c r="Y336" s="32" t="s">
        <v>157</v>
      </c>
      <c r="Z336" s="32" t="s">
        <v>58</v>
      </c>
      <c r="AA336" s="32" t="s">
        <v>59</v>
      </c>
      <c r="AB336" s="32" t="s">
        <v>94</v>
      </c>
      <c r="AC336" s="43" t="s">
        <v>71</v>
      </c>
      <c r="AD336" s="44" t="s">
        <v>129</v>
      </c>
      <c r="AE336" s="44"/>
      <c r="AF336" s="44"/>
      <c r="AG336" s="32"/>
      <c r="AH336" s="32"/>
      <c r="AI336" s="32" t="s">
        <v>64</v>
      </c>
      <c r="AJ336" s="46" t="str">
        <f t="shared" si="42"/>
        <v/>
      </c>
      <c r="AK336" s="46"/>
      <c r="AL336" s="46"/>
      <c r="AM336" s="46"/>
      <c r="AN336" s="46"/>
      <c r="AO336" s="46"/>
      <c r="AP336" s="46"/>
      <c r="AQ336" s="47" t="e">
        <f ca="1">IF(AND([1]!Email_TaskV2[[#This Row],[Status]]="ON PROGRESS"),TODAY()-[1]!Email_TaskV2[[#This Row],[Tanggal nodin RFS/RFI]],0)</f>
        <v>#REF!</v>
      </c>
      <c r="AR336" s="47" t="e">
        <f ca="1">IF(AND([1]!Email_TaskV2[[#This Row],[Status]]="ON PROGRESS"),IF(TODAY()-[1]!Email_TaskV2[[#This Row],[Start FUT]]&gt;100,"Testing not started yet",TODAY()-[1]!Email_TaskV2[[#This Row],[Start FUT]]),0)</f>
        <v>#REF!</v>
      </c>
      <c r="AS336" s="47" t="e">
        <f>IF([1]!Email_TaskV2[[#This Row],[Aging_Start_Testing]]="Testing not started yet","Testing not started yet",[1]!Email_TaskV2[[#This Row],[Aging]]-[1]!Email_TaskV2[[#This Row],[Aging_Start_Testing]])</f>
        <v>#REF!</v>
      </c>
      <c r="AT336" s="47" t="e">
        <f ca="1">IF(AND([1]!Email_TaskV2[[#This Row],[Status]]="ON PROGRESS",[1]!Email_TaskV2[[#This Row],[Type]]="RFI"),TODAY()-[1]!Email_TaskV2[[#This Row],[Tanggal nodin RFS/RFI]],0)</f>
        <v>#REF!</v>
      </c>
      <c r="AU336" s="47" t="e">
        <f>IF([1]!Email_TaskV2[[#This Row],[Aging]]&gt;7,"Warning","")</f>
        <v>#REF!</v>
      </c>
      <c r="AV336" s="127"/>
      <c r="AW336" s="127"/>
      <c r="AX336" s="127"/>
      <c r="AY336" s="48" t="e">
        <f>IF(AND([1]!Email_TaskV2[[#This Row],[Status]]="ON PROGRESS",[1]!Email_TaskV2[[#This Row],[Type]]="RFS"),"YES","")</f>
        <v>#REF!</v>
      </c>
      <c r="AZ336" s="127" t="e">
        <f>IF(AND([1]!Email_TaskV2[[#This Row],[Status]]="ON PROGRESS",[1]!Email_TaskV2[[#This Row],[Type]]="RFI"),"YES","")</f>
        <v>#REF!</v>
      </c>
      <c r="BA336" s="48" t="e">
        <f>IF([1]!Email_TaskV2[[#This Row],[Nomor Nodin RFS/RFI]]="","",DAY([1]!Email_TaskV2[[#This Row],[Tanggal nodin RFS/RFI]]))</f>
        <v>#REF!</v>
      </c>
      <c r="BB336" s="54" t="e">
        <f>IF([1]!Email_TaskV2[[#This Row],[Nomor Nodin RFS/RFI]]="","",TEXT([1]!Email_TaskV2[[#This Row],[Tanggal nodin RFS/RFI]],"MMM"))</f>
        <v>#REF!</v>
      </c>
      <c r="BC336" s="128" t="e">
        <f>IF([1]!Email_TaskV2[[#This Row],[Nodin BO]]="","No","Yes")</f>
        <v>#REF!</v>
      </c>
      <c r="BD336" s="129" t="e">
        <f>YEAR([1]!Email_TaskV2[[#This Row],[Tanggal nodin RFS/RFI]])</f>
        <v>#REF!</v>
      </c>
      <c r="BE336" s="56" t="e">
        <f>IF([1]!Email_TaskV2[[#This Row],[Month]]="",13,MONTH([1]!Email_TaskV2[[#This Row],[Tanggal nodin RFS/RFI]]))</f>
        <v>#REF!</v>
      </c>
    </row>
    <row r="337" spans="1:57" ht="15" customHeight="1" x14ac:dyDescent="0.3">
      <c r="A337" s="51">
        <v>336</v>
      </c>
      <c r="B337" s="32" t="s">
        <v>2066</v>
      </c>
      <c r="C337" s="34">
        <v>45005</v>
      </c>
      <c r="D337" s="88" t="s">
        <v>2067</v>
      </c>
      <c r="E337" s="32" t="s">
        <v>55</v>
      </c>
      <c r="F337" s="63" t="s">
        <v>78</v>
      </c>
      <c r="G337" s="35">
        <v>45012</v>
      </c>
      <c r="H337" s="35">
        <v>45013</v>
      </c>
      <c r="I337" s="32" t="s">
        <v>2126</v>
      </c>
      <c r="J337" s="35">
        <v>45014</v>
      </c>
      <c r="K337" s="37" t="s">
        <v>2398</v>
      </c>
      <c r="L337" s="39">
        <f t="shared" si="45"/>
        <v>8</v>
      </c>
      <c r="M337" s="39">
        <f t="shared" si="46"/>
        <v>2</v>
      </c>
      <c r="N337" s="40" t="s">
        <v>73</v>
      </c>
      <c r="O337" s="40" t="s">
        <v>74</v>
      </c>
      <c r="P337" s="40" t="e">
        <f>VLOOKUP([1]!Email_TaskV2[[#This Row],[PIC Dev]],[1]Organization!C:D,2,FALSE)</f>
        <v>#REF!</v>
      </c>
      <c r="Q337" s="40"/>
      <c r="R337" s="32">
        <v>41</v>
      </c>
      <c r="S337" s="32" t="s">
        <v>75</v>
      </c>
      <c r="T337" s="32"/>
      <c r="U337" s="32"/>
      <c r="V337" s="32"/>
      <c r="W337" s="32" t="s">
        <v>176</v>
      </c>
      <c r="X337" s="32"/>
      <c r="Y337" s="32"/>
      <c r="Z337" s="32" t="s">
        <v>58</v>
      </c>
      <c r="AA337" s="32" t="s">
        <v>59</v>
      </c>
      <c r="AB337" s="32" t="s">
        <v>76</v>
      </c>
      <c r="AC337" s="43" t="s">
        <v>71</v>
      </c>
      <c r="AD337" s="44" t="s">
        <v>150</v>
      </c>
      <c r="AE337" s="44"/>
      <c r="AF337" s="44"/>
      <c r="AG337" s="32"/>
      <c r="AH337" s="32"/>
      <c r="AI337" s="32" t="s">
        <v>110</v>
      </c>
      <c r="AJ337" s="46" t="str">
        <f t="shared" si="42"/>
        <v>(Sigos Automation)</v>
      </c>
      <c r="AK337" s="46">
        <v>1</v>
      </c>
      <c r="AL337" s="46"/>
      <c r="AM337" s="46"/>
      <c r="AN337" s="46"/>
      <c r="AO337" s="46"/>
      <c r="AP337" s="46"/>
      <c r="AQ337" s="47" t="e">
        <f ca="1">IF(AND([1]!Email_TaskV2[[#This Row],[Status]]="ON PROGRESS"),TODAY()-[1]!Email_TaskV2[[#This Row],[Tanggal nodin RFS/RFI]],0)</f>
        <v>#REF!</v>
      </c>
      <c r="AR337" s="47" t="e">
        <f ca="1">IF(AND([1]!Email_TaskV2[[#This Row],[Status]]="ON PROGRESS"),IF(TODAY()-[1]!Email_TaskV2[[#This Row],[Start FUT]]&gt;100,"Testing not started yet",TODAY()-[1]!Email_TaskV2[[#This Row],[Start FUT]]),0)</f>
        <v>#REF!</v>
      </c>
      <c r="AS337" s="47" t="e">
        <f>IF([1]!Email_TaskV2[[#This Row],[Aging_Start_Testing]]="Testing not started yet","Testing not started yet",[1]!Email_TaskV2[[#This Row],[Aging]]-[1]!Email_TaskV2[[#This Row],[Aging_Start_Testing]])</f>
        <v>#REF!</v>
      </c>
      <c r="AT337" s="47" t="e">
        <f ca="1">IF(AND([1]!Email_TaskV2[[#This Row],[Status]]="ON PROGRESS",[1]!Email_TaskV2[[#This Row],[Type]]="RFI"),TODAY()-[1]!Email_TaskV2[[#This Row],[Tanggal nodin RFS/RFI]],0)</f>
        <v>#REF!</v>
      </c>
      <c r="AU337" s="47" t="e">
        <f>IF([1]!Email_TaskV2[[#This Row],[Aging]]&gt;7,"Warning","")</f>
        <v>#REF!</v>
      </c>
      <c r="AV337" s="127"/>
      <c r="AW337" s="127"/>
      <c r="AX337" s="127"/>
      <c r="AY337" s="48" t="e">
        <f>IF(AND([1]!Email_TaskV2[[#This Row],[Status]]="ON PROGRESS",[1]!Email_TaskV2[[#This Row],[Type]]="RFS"),"YES","")</f>
        <v>#REF!</v>
      </c>
      <c r="AZ337" s="127" t="e">
        <f>IF(AND([1]!Email_TaskV2[[#This Row],[Status]]="ON PROGRESS",[1]!Email_TaskV2[[#This Row],[Type]]="RFI"),"YES","")</f>
        <v>#REF!</v>
      </c>
      <c r="BA337" s="48" t="e">
        <f>IF([1]!Email_TaskV2[[#This Row],[Nomor Nodin RFS/RFI]]="","",DAY([1]!Email_TaskV2[[#This Row],[Tanggal nodin RFS/RFI]]))</f>
        <v>#REF!</v>
      </c>
      <c r="BB337" s="54" t="e">
        <f>IF([1]!Email_TaskV2[[#This Row],[Nomor Nodin RFS/RFI]]="","",TEXT([1]!Email_TaskV2[[#This Row],[Tanggal nodin RFS/RFI]],"MMM"))</f>
        <v>#REF!</v>
      </c>
      <c r="BC337" s="128" t="e">
        <f>IF([1]!Email_TaskV2[[#This Row],[Nodin BO]]="","No","Yes")</f>
        <v>#REF!</v>
      </c>
      <c r="BD337" s="129" t="e">
        <f>YEAR([1]!Email_TaskV2[[#This Row],[Tanggal nodin RFS/RFI]])</f>
        <v>#REF!</v>
      </c>
      <c r="BE337" s="56" t="e">
        <f>IF([1]!Email_TaskV2[[#This Row],[Month]]="",13,MONTH([1]!Email_TaskV2[[#This Row],[Tanggal nodin RFS/RFI]]))</f>
        <v>#REF!</v>
      </c>
    </row>
    <row r="338" spans="1:57" ht="15" customHeight="1" x14ac:dyDescent="0.3">
      <c r="A338" s="51">
        <v>337</v>
      </c>
      <c r="B338" s="32" t="s">
        <v>2068</v>
      </c>
      <c r="C338" s="34">
        <v>45005</v>
      </c>
      <c r="D338" s="93" t="s">
        <v>2069</v>
      </c>
      <c r="E338" s="98" t="s">
        <v>55</v>
      </c>
      <c r="F338" s="100" t="s">
        <v>90</v>
      </c>
      <c r="G338" s="35">
        <v>45008</v>
      </c>
      <c r="H338" s="35">
        <v>45016</v>
      </c>
      <c r="I338" s="32" t="s">
        <v>2127</v>
      </c>
      <c r="J338" s="35">
        <v>45016</v>
      </c>
      <c r="K338" s="37" t="s">
        <v>2399</v>
      </c>
      <c r="L338" s="39">
        <f t="shared" si="45"/>
        <v>11</v>
      </c>
      <c r="M338" s="39">
        <f t="shared" si="46"/>
        <v>8</v>
      </c>
      <c r="N338" s="40" t="s">
        <v>133</v>
      </c>
      <c r="O338" s="40" t="s">
        <v>134</v>
      </c>
      <c r="P338" s="40" t="e">
        <f>VLOOKUP([1]!Email_TaskV2[[#This Row],[PIC Dev]],[1]Organization!C:D,2,FALSE)</f>
        <v>#REF!</v>
      </c>
      <c r="Q338" s="40" t="s">
        <v>2400</v>
      </c>
      <c r="R338" s="32">
        <v>154</v>
      </c>
      <c r="S338" s="32" t="s">
        <v>75</v>
      </c>
      <c r="T338" s="32" t="s">
        <v>2070</v>
      </c>
      <c r="U338" s="37" t="s">
        <v>2071</v>
      </c>
      <c r="V338" s="41">
        <v>44932</v>
      </c>
      <c r="W338" s="32" t="s">
        <v>120</v>
      </c>
      <c r="X338" s="32" t="s">
        <v>199</v>
      </c>
      <c r="Y338" s="32" t="s">
        <v>200</v>
      </c>
      <c r="Z338" s="32" t="s">
        <v>58</v>
      </c>
      <c r="AA338" s="32" t="s">
        <v>59</v>
      </c>
      <c r="AB338" s="32" t="s">
        <v>120</v>
      </c>
      <c r="AC338" s="43" t="s">
        <v>71</v>
      </c>
      <c r="AD338" s="44" t="s">
        <v>106</v>
      </c>
      <c r="AE338" s="44"/>
      <c r="AF338" s="44"/>
      <c r="AG338" s="32"/>
      <c r="AH338" s="32"/>
      <c r="AI338" s="32" t="s">
        <v>62</v>
      </c>
      <c r="AJ338" s="46" t="str">
        <f t="shared" si="42"/>
        <v>(FUT Simulator)</v>
      </c>
      <c r="AK338" s="46"/>
      <c r="AL338" s="46"/>
      <c r="AM338" s="46">
        <v>3</v>
      </c>
      <c r="AN338" s="46"/>
      <c r="AO338" s="46"/>
      <c r="AP338" s="46"/>
      <c r="AQ338" s="47" t="e">
        <f ca="1">IF(AND([1]!Email_TaskV2[[#This Row],[Status]]="ON PROGRESS"),TODAY()-[1]!Email_TaskV2[[#This Row],[Tanggal nodin RFS/RFI]],0)</f>
        <v>#REF!</v>
      </c>
      <c r="AR338" s="47" t="e">
        <f ca="1">IF(AND([1]!Email_TaskV2[[#This Row],[Status]]="ON PROGRESS"),IF(TODAY()-[1]!Email_TaskV2[[#This Row],[Start FUT]]&gt;100,"Testing not started yet",TODAY()-[1]!Email_TaskV2[[#This Row],[Start FUT]]),0)</f>
        <v>#REF!</v>
      </c>
      <c r="AS338" s="47" t="e">
        <f>IF([1]!Email_TaskV2[[#This Row],[Aging_Start_Testing]]="Testing not started yet","Testing not started yet",[1]!Email_TaskV2[[#This Row],[Aging]]-[1]!Email_TaskV2[[#This Row],[Aging_Start_Testing]])</f>
        <v>#REF!</v>
      </c>
      <c r="AT338" s="47" t="e">
        <f ca="1">IF(AND([1]!Email_TaskV2[[#This Row],[Status]]="ON PROGRESS",[1]!Email_TaskV2[[#This Row],[Type]]="RFI"),TODAY()-[1]!Email_TaskV2[[#This Row],[Tanggal nodin RFS/RFI]],0)</f>
        <v>#REF!</v>
      </c>
      <c r="AU338" s="47" t="e">
        <f>IF([1]!Email_TaskV2[[#This Row],[Aging]]&gt;7,"Warning","")</f>
        <v>#REF!</v>
      </c>
      <c r="AV338" s="127"/>
      <c r="AW338" s="127"/>
      <c r="AX338" s="127"/>
      <c r="AY338" s="48" t="e">
        <f>IF(AND([1]!Email_TaskV2[[#This Row],[Status]]="ON PROGRESS",[1]!Email_TaskV2[[#This Row],[Type]]="RFS"),"YES","")</f>
        <v>#REF!</v>
      </c>
      <c r="AZ338" s="127" t="e">
        <f>IF(AND([1]!Email_TaskV2[[#This Row],[Status]]="ON PROGRESS",[1]!Email_TaskV2[[#This Row],[Type]]="RFI"),"YES","")</f>
        <v>#REF!</v>
      </c>
      <c r="BA338" s="48" t="e">
        <f>IF([1]!Email_TaskV2[[#This Row],[Nomor Nodin RFS/RFI]]="","",DAY([1]!Email_TaskV2[[#This Row],[Tanggal nodin RFS/RFI]]))</f>
        <v>#REF!</v>
      </c>
      <c r="BB338" s="54" t="e">
        <f>IF([1]!Email_TaskV2[[#This Row],[Nomor Nodin RFS/RFI]]="","",TEXT([1]!Email_TaskV2[[#This Row],[Tanggal nodin RFS/RFI]],"MMM"))</f>
        <v>#REF!</v>
      </c>
      <c r="BC338" s="128" t="e">
        <f>IF([1]!Email_TaskV2[[#This Row],[Nodin BO]]="","No","Yes")</f>
        <v>#REF!</v>
      </c>
      <c r="BD338" s="129" t="e">
        <f>YEAR([1]!Email_TaskV2[[#This Row],[Tanggal nodin RFS/RFI]])</f>
        <v>#REF!</v>
      </c>
      <c r="BE338" s="56" t="e">
        <f>IF([1]!Email_TaskV2[[#This Row],[Month]]="",13,MONTH([1]!Email_TaskV2[[#This Row],[Tanggal nodin RFS/RFI]]))</f>
        <v>#REF!</v>
      </c>
    </row>
    <row r="339" spans="1:57" ht="15" customHeight="1" x14ac:dyDescent="0.3">
      <c r="A339" s="51">
        <v>338</v>
      </c>
      <c r="B339" s="39" t="s">
        <v>2072</v>
      </c>
      <c r="C339" s="34">
        <v>45005</v>
      </c>
      <c r="D339" s="85" t="s">
        <v>2073</v>
      </c>
      <c r="E339" s="39" t="s">
        <v>55</v>
      </c>
      <c r="F339" s="100" t="s">
        <v>90</v>
      </c>
      <c r="G339" s="36">
        <v>45005</v>
      </c>
      <c r="H339" s="36">
        <v>45020</v>
      </c>
      <c r="I339" s="39" t="s">
        <v>2128</v>
      </c>
      <c r="J339" s="36">
        <v>45020</v>
      </c>
      <c r="K339" s="37" t="s">
        <v>2401</v>
      </c>
      <c r="L339" s="39">
        <f t="shared" si="45"/>
        <v>15</v>
      </c>
      <c r="M339" s="39">
        <f t="shared" si="46"/>
        <v>15</v>
      </c>
      <c r="N339" s="58" t="s">
        <v>68</v>
      </c>
      <c r="O339" s="58" t="s">
        <v>69</v>
      </c>
      <c r="P339" s="58" t="e">
        <f>VLOOKUP([1]!Email_TaskV2[[#This Row],[PIC Dev]],[1]Organization!C:D,2,FALSE)</f>
        <v>#REF!</v>
      </c>
      <c r="Q339" s="57" t="s">
        <v>2402</v>
      </c>
      <c r="R339" s="39">
        <v>43</v>
      </c>
      <c r="S339" s="39" t="s">
        <v>57</v>
      </c>
      <c r="T339" s="39" t="s">
        <v>1843</v>
      </c>
      <c r="U339" s="37" t="s">
        <v>1844</v>
      </c>
      <c r="V339" s="41">
        <v>44992</v>
      </c>
      <c r="W339" s="32" t="s">
        <v>139</v>
      </c>
      <c r="X339" s="32" t="s">
        <v>162</v>
      </c>
      <c r="Y339" s="32" t="s">
        <v>158</v>
      </c>
      <c r="Z339" s="32" t="s">
        <v>58</v>
      </c>
      <c r="AA339" s="32" t="s">
        <v>59</v>
      </c>
      <c r="AB339" s="32" t="s">
        <v>105</v>
      </c>
      <c r="AC339" s="43" t="s">
        <v>71</v>
      </c>
      <c r="AD339" s="44" t="s">
        <v>95</v>
      </c>
      <c r="AE339" s="59"/>
      <c r="AF339" s="59"/>
      <c r="AG339" s="39"/>
      <c r="AH339" s="39"/>
      <c r="AI339" s="32" t="s">
        <v>62</v>
      </c>
      <c r="AJ339" s="46" t="str">
        <f t="shared" si="42"/>
        <v>(FUT Simulator)</v>
      </c>
      <c r="AK339" s="46"/>
      <c r="AL339" s="46"/>
      <c r="AM339" s="46">
        <v>3</v>
      </c>
      <c r="AN339" s="46"/>
      <c r="AO339" s="46"/>
      <c r="AP339" s="46"/>
      <c r="AQ339" s="47" t="e">
        <f ca="1">IF(AND([1]!Email_TaskV2[[#This Row],[Status]]="ON PROGRESS"),TODAY()-[1]!Email_TaskV2[[#This Row],[Tanggal nodin RFS/RFI]],0)</f>
        <v>#REF!</v>
      </c>
      <c r="AR339" s="47" t="e">
        <f ca="1">IF(AND([1]!Email_TaskV2[[#This Row],[Status]]="ON PROGRESS"),IF(TODAY()-[1]!Email_TaskV2[[#This Row],[Start FUT]]&gt;100,"Testing not started yet",TODAY()-[1]!Email_TaskV2[[#This Row],[Start FUT]]),0)</f>
        <v>#REF!</v>
      </c>
      <c r="AS339" s="47" t="e">
        <f>IF([1]!Email_TaskV2[[#This Row],[Aging_Start_Testing]]="Testing not started yet","Testing not started yet",[1]!Email_TaskV2[[#This Row],[Aging]]-[1]!Email_TaskV2[[#This Row],[Aging_Start_Testing]])</f>
        <v>#REF!</v>
      </c>
      <c r="AT339" s="47" t="e">
        <f ca="1">IF(AND([1]!Email_TaskV2[[#This Row],[Status]]="ON PROGRESS",[1]!Email_TaskV2[[#This Row],[Type]]="RFI"),TODAY()-[1]!Email_TaskV2[[#This Row],[Tanggal nodin RFS/RFI]],0)</f>
        <v>#REF!</v>
      </c>
      <c r="AU339" s="47" t="e">
        <f>IF([1]!Email_TaskV2[[#This Row],[Aging]]&gt;7,"Warning","")</f>
        <v>#REF!</v>
      </c>
      <c r="AV339" s="48"/>
      <c r="AW339" s="48"/>
      <c r="AX339" s="48"/>
      <c r="AY339" s="48" t="e">
        <f>IF(AND([1]!Email_TaskV2[[#This Row],[Status]]="ON PROGRESS",[1]!Email_TaskV2[[#This Row],[Type]]="RFS"),"YES","")</f>
        <v>#REF!</v>
      </c>
      <c r="AZ339" s="16" t="e">
        <f>IF(AND([1]!Email_TaskV2[[#This Row],[Status]]="ON PROGRESS",[1]!Email_TaskV2[[#This Row],[Type]]="RFI"),"YES","")</f>
        <v>#REF!</v>
      </c>
      <c r="BA339" s="48" t="e">
        <f>IF([1]!Email_TaskV2[[#This Row],[Nomor Nodin RFS/RFI]]="","",DAY([1]!Email_TaskV2[[#This Row],[Tanggal nodin RFS/RFI]]))</f>
        <v>#REF!</v>
      </c>
      <c r="BB339" s="54" t="e">
        <f>IF([1]!Email_TaskV2[[#This Row],[Nomor Nodin RFS/RFI]]="","",TEXT([1]!Email_TaskV2[[#This Row],[Tanggal nodin RFS/RFI]],"MMM"))</f>
        <v>#REF!</v>
      </c>
      <c r="BC339" s="49" t="e">
        <f>IF([1]!Email_TaskV2[[#This Row],[Nodin BO]]="","No","Yes")</f>
        <v>#REF!</v>
      </c>
      <c r="BD339" s="50" t="e">
        <f>YEAR([1]!Email_TaskV2[[#This Row],[Tanggal nodin RFS/RFI]])</f>
        <v>#REF!</v>
      </c>
      <c r="BE339" s="56" t="e">
        <f>IF([1]!Email_TaskV2[[#This Row],[Month]]="",13,MONTH([1]!Email_TaskV2[[#This Row],[Tanggal nodin RFS/RFI]]))</f>
        <v>#REF!</v>
      </c>
    </row>
    <row r="340" spans="1:57" ht="15" customHeight="1" x14ac:dyDescent="0.3">
      <c r="A340" s="51">
        <v>339</v>
      </c>
      <c r="B340" s="32" t="s">
        <v>2074</v>
      </c>
      <c r="C340" s="34">
        <v>45005</v>
      </c>
      <c r="D340" s="86" t="s">
        <v>2075</v>
      </c>
      <c r="E340" s="32" t="s">
        <v>55</v>
      </c>
      <c r="F340" s="63" t="s">
        <v>90</v>
      </c>
      <c r="G340" s="36">
        <v>45005</v>
      </c>
      <c r="H340" s="35">
        <v>45021</v>
      </c>
      <c r="I340" s="32" t="s">
        <v>2510</v>
      </c>
      <c r="J340" s="35">
        <v>45021</v>
      </c>
      <c r="K340" s="38" t="s">
        <v>2511</v>
      </c>
      <c r="L340" s="39">
        <f t="shared" si="45"/>
        <v>16</v>
      </c>
      <c r="M340" s="39">
        <f t="shared" si="46"/>
        <v>16</v>
      </c>
      <c r="N340" s="58" t="s">
        <v>68</v>
      </c>
      <c r="O340" s="58" t="s">
        <v>69</v>
      </c>
      <c r="P340" s="40" t="e">
        <f>VLOOKUP([1]!Email_TaskV2[[#This Row],[PIC Dev]],[1]Organization!C:D,2,FALSE)</f>
        <v>#REF!</v>
      </c>
      <c r="Q340" s="52" t="s">
        <v>2512</v>
      </c>
      <c r="R340" s="32">
        <v>46</v>
      </c>
      <c r="S340" s="32" t="s">
        <v>57</v>
      </c>
      <c r="T340" s="39" t="s">
        <v>1843</v>
      </c>
      <c r="U340" s="37" t="s">
        <v>1844</v>
      </c>
      <c r="V340" s="41">
        <v>44992</v>
      </c>
      <c r="W340" s="32" t="s">
        <v>139</v>
      </c>
      <c r="X340" s="32" t="s">
        <v>162</v>
      </c>
      <c r="Y340" s="32" t="s">
        <v>158</v>
      </c>
      <c r="Z340" s="32" t="s">
        <v>58</v>
      </c>
      <c r="AA340" s="32" t="s">
        <v>59</v>
      </c>
      <c r="AB340" s="32" t="s">
        <v>105</v>
      </c>
      <c r="AC340" s="43" t="s">
        <v>71</v>
      </c>
      <c r="AD340" s="44" t="s">
        <v>1909</v>
      </c>
      <c r="AE340" s="44"/>
      <c r="AF340" s="44"/>
      <c r="AG340" s="32"/>
      <c r="AH340" s="32"/>
      <c r="AI340" s="32" t="s">
        <v>62</v>
      </c>
      <c r="AJ340" s="46" t="str">
        <f t="shared" si="42"/>
        <v>(FUT Simulator)</v>
      </c>
      <c r="AK340" s="46"/>
      <c r="AL340" s="46"/>
      <c r="AM340" s="46">
        <v>3</v>
      </c>
      <c r="AN340" s="46"/>
      <c r="AO340" s="46"/>
      <c r="AP340" s="46"/>
      <c r="AQ340" s="47" t="e">
        <f ca="1">IF(AND([1]!Email_TaskV2[[#This Row],[Status]]="ON PROGRESS"),TODAY()-[1]!Email_TaskV2[[#This Row],[Tanggal nodin RFS/RFI]],0)</f>
        <v>#REF!</v>
      </c>
      <c r="AR340" s="47" t="e">
        <f ca="1">IF(AND([1]!Email_TaskV2[[#This Row],[Status]]="ON PROGRESS"),IF(TODAY()-[1]!Email_TaskV2[[#This Row],[Start FUT]]&gt;100,"Testing not started yet",TODAY()-[1]!Email_TaskV2[[#This Row],[Start FUT]]),0)</f>
        <v>#REF!</v>
      </c>
      <c r="AS340" s="47" t="e">
        <f>IF([1]!Email_TaskV2[[#This Row],[Aging_Start_Testing]]="Testing not started yet","Testing not started yet",[1]!Email_TaskV2[[#This Row],[Aging]]-[1]!Email_TaskV2[[#This Row],[Aging_Start_Testing]])</f>
        <v>#REF!</v>
      </c>
      <c r="AT340" s="47" t="e">
        <f ca="1">IF(AND([1]!Email_TaskV2[[#This Row],[Status]]="ON PROGRESS",[1]!Email_TaskV2[[#This Row],[Type]]="RFI"),TODAY()-[1]!Email_TaskV2[[#This Row],[Tanggal nodin RFS/RFI]],0)</f>
        <v>#REF!</v>
      </c>
      <c r="AU340" s="47" t="e">
        <f>IF([1]!Email_TaskV2[[#This Row],[Aging]]&gt;7,"Warning","")</f>
        <v>#REF!</v>
      </c>
      <c r="AV340" s="48"/>
      <c r="AW340" s="48"/>
      <c r="AX340" s="48"/>
      <c r="AY340" s="48" t="e">
        <f>IF(AND([1]!Email_TaskV2[[#This Row],[Status]]="ON PROGRESS",[1]!Email_TaskV2[[#This Row],[Type]]="RFS"),"YES","")</f>
        <v>#REF!</v>
      </c>
      <c r="AZ340" s="16" t="e">
        <f>IF(AND([1]!Email_TaskV2[[#This Row],[Status]]="ON PROGRESS",[1]!Email_TaskV2[[#This Row],[Type]]="RFI"),"YES","")</f>
        <v>#REF!</v>
      </c>
      <c r="BA340" s="48" t="e">
        <f>IF([1]!Email_TaskV2[[#This Row],[Nomor Nodin RFS/RFI]]="","",DAY([1]!Email_TaskV2[[#This Row],[Tanggal nodin RFS/RFI]]))</f>
        <v>#REF!</v>
      </c>
      <c r="BB340" s="54" t="e">
        <f>IF([1]!Email_TaskV2[[#This Row],[Nomor Nodin RFS/RFI]]="","",TEXT([1]!Email_TaskV2[[#This Row],[Tanggal nodin RFS/RFI]],"MMM"))</f>
        <v>#REF!</v>
      </c>
      <c r="BC340" s="49" t="e">
        <f>IF([1]!Email_TaskV2[[#This Row],[Nodin BO]]="","No","Yes")</f>
        <v>#REF!</v>
      </c>
      <c r="BD340" s="50" t="e">
        <f>YEAR([1]!Email_TaskV2[[#This Row],[Tanggal nodin RFS/RFI]])</f>
        <v>#REF!</v>
      </c>
      <c r="BE340" s="56" t="e">
        <f>IF([1]!Email_TaskV2[[#This Row],[Month]]="",13,MONTH([1]!Email_TaskV2[[#This Row],[Tanggal nodin RFS/RFI]]))</f>
        <v>#REF!</v>
      </c>
    </row>
    <row r="341" spans="1:57" ht="15" customHeight="1" x14ac:dyDescent="0.3">
      <c r="A341" s="51">
        <v>340</v>
      </c>
      <c r="B341" s="32" t="s">
        <v>2076</v>
      </c>
      <c r="C341" s="34">
        <v>45006</v>
      </c>
      <c r="D341" s="86" t="s">
        <v>2077</v>
      </c>
      <c r="E341" s="32" t="s">
        <v>55</v>
      </c>
      <c r="F341" s="63" t="s">
        <v>90</v>
      </c>
      <c r="G341" s="35">
        <v>45036</v>
      </c>
      <c r="H341" s="35">
        <v>45036</v>
      </c>
      <c r="I341" s="32" t="s">
        <v>2688</v>
      </c>
      <c r="J341" s="35">
        <v>45036</v>
      </c>
      <c r="K341" s="37" t="s">
        <v>2689</v>
      </c>
      <c r="L341" s="39">
        <f t="shared" si="45"/>
        <v>30</v>
      </c>
      <c r="M341" s="39">
        <f t="shared" si="46"/>
        <v>0</v>
      </c>
      <c r="N341" s="58" t="s">
        <v>68</v>
      </c>
      <c r="O341" s="58" t="s">
        <v>69</v>
      </c>
      <c r="P341" s="40" t="e">
        <f>VLOOKUP([1]!Email_TaskV2[[#This Row],[PIC Dev]],[1]Organization!C:D,2,FALSE)</f>
        <v>#REF!</v>
      </c>
      <c r="Q341" s="52" t="s">
        <v>2690</v>
      </c>
      <c r="R341" s="32">
        <v>45</v>
      </c>
      <c r="S341" s="32" t="s">
        <v>57</v>
      </c>
      <c r="T341" s="32" t="s">
        <v>1892</v>
      </c>
      <c r="U341" s="37" t="s">
        <v>1893</v>
      </c>
      <c r="V341" s="41">
        <v>44911</v>
      </c>
      <c r="W341" s="32" t="s">
        <v>139</v>
      </c>
      <c r="X341" s="32" t="s">
        <v>162</v>
      </c>
      <c r="Y341" s="32" t="s">
        <v>158</v>
      </c>
      <c r="Z341" s="32" t="s">
        <v>58</v>
      </c>
      <c r="AA341" s="32" t="s">
        <v>59</v>
      </c>
      <c r="AB341" s="32" t="s">
        <v>105</v>
      </c>
      <c r="AC341" s="43" t="s">
        <v>84</v>
      </c>
      <c r="AD341" s="44" t="s">
        <v>85</v>
      </c>
      <c r="AE341" s="44"/>
      <c r="AF341" s="44"/>
      <c r="AG341" s="32"/>
      <c r="AH341" s="32"/>
      <c r="AI341" s="32" t="s">
        <v>64</v>
      </c>
      <c r="AJ341" s="46" t="str">
        <f t="shared" si="42"/>
        <v/>
      </c>
      <c r="AK341" s="46"/>
      <c r="AL341" s="46"/>
      <c r="AM341" s="46"/>
      <c r="AN341" s="46"/>
      <c r="AO341" s="46"/>
      <c r="AP341" s="46"/>
      <c r="AQ341" s="47" t="e">
        <f ca="1">IF(AND([1]!Email_TaskV2[[#This Row],[Status]]="ON PROGRESS"),TODAY()-[1]!Email_TaskV2[[#This Row],[Tanggal nodin RFS/RFI]],0)</f>
        <v>#REF!</v>
      </c>
      <c r="AR341" s="47" t="e">
        <f ca="1">IF(AND([1]!Email_TaskV2[[#This Row],[Status]]="ON PROGRESS"),IF(TODAY()-[1]!Email_TaskV2[[#This Row],[Start FUT]]&gt;100,"Testing not started yet",TODAY()-[1]!Email_TaskV2[[#This Row],[Start FUT]]),0)</f>
        <v>#REF!</v>
      </c>
      <c r="AS341" s="47" t="e">
        <f>IF([1]!Email_TaskV2[[#This Row],[Aging_Start_Testing]]="Testing not started yet","Testing not started yet",[1]!Email_TaskV2[[#This Row],[Aging]]-[1]!Email_TaskV2[[#This Row],[Aging_Start_Testing]])</f>
        <v>#REF!</v>
      </c>
      <c r="AT341" s="47" t="e">
        <f ca="1">IF(AND([1]!Email_TaskV2[[#This Row],[Status]]="ON PROGRESS",[1]!Email_TaskV2[[#This Row],[Type]]="RFI"),TODAY()-[1]!Email_TaskV2[[#This Row],[Tanggal nodin RFS/RFI]],0)</f>
        <v>#REF!</v>
      </c>
      <c r="AU341" s="47" t="e">
        <f>IF([1]!Email_TaskV2[[#This Row],[Aging]]&gt;7,"Warning","")</f>
        <v>#REF!</v>
      </c>
      <c r="AV341" s="48"/>
      <c r="AW341" s="48"/>
      <c r="AX341" s="48"/>
      <c r="AY341" s="48" t="e">
        <f>IF(AND([1]!Email_TaskV2[[#This Row],[Status]]="ON PROGRESS",[1]!Email_TaskV2[[#This Row],[Type]]="RFS"),"YES","")</f>
        <v>#REF!</v>
      </c>
      <c r="AZ341" s="16" t="e">
        <f>IF(AND([1]!Email_TaskV2[[#This Row],[Status]]="ON PROGRESS",[1]!Email_TaskV2[[#This Row],[Type]]="RFI"),"YES","")</f>
        <v>#REF!</v>
      </c>
      <c r="BA341" s="48" t="e">
        <f>IF([1]!Email_TaskV2[[#This Row],[Nomor Nodin RFS/RFI]]="","",DAY([1]!Email_TaskV2[[#This Row],[Tanggal nodin RFS/RFI]]))</f>
        <v>#REF!</v>
      </c>
      <c r="BB341" s="54" t="e">
        <f>IF([1]!Email_TaskV2[[#This Row],[Nomor Nodin RFS/RFI]]="","",TEXT([1]!Email_TaskV2[[#This Row],[Tanggal nodin RFS/RFI]],"MMM"))</f>
        <v>#REF!</v>
      </c>
      <c r="BC341" s="49" t="e">
        <f>IF([1]!Email_TaskV2[[#This Row],[Nodin BO]]="","No","Yes")</f>
        <v>#REF!</v>
      </c>
      <c r="BD341" s="50" t="e">
        <f>YEAR([1]!Email_TaskV2[[#This Row],[Tanggal nodin RFS/RFI]])</f>
        <v>#REF!</v>
      </c>
      <c r="BE341" s="56" t="e">
        <f>IF([1]!Email_TaskV2[[#This Row],[Month]]="",13,MONTH([1]!Email_TaskV2[[#This Row],[Tanggal nodin RFS/RFI]]))</f>
        <v>#REF!</v>
      </c>
    </row>
    <row r="342" spans="1:57" ht="15" customHeight="1" x14ac:dyDescent="0.3">
      <c r="A342" s="51">
        <v>341</v>
      </c>
      <c r="B342" s="32" t="s">
        <v>2078</v>
      </c>
      <c r="C342" s="34">
        <v>45006</v>
      </c>
      <c r="D342" s="87" t="s">
        <v>2079</v>
      </c>
      <c r="E342" s="115" t="s">
        <v>55</v>
      </c>
      <c r="F342" s="63" t="s">
        <v>90</v>
      </c>
      <c r="G342" s="35">
        <v>45030</v>
      </c>
      <c r="H342" s="35">
        <v>45034</v>
      </c>
      <c r="I342" s="32" t="s">
        <v>2691</v>
      </c>
      <c r="J342" s="35">
        <v>45034</v>
      </c>
      <c r="K342" s="37" t="s">
        <v>2692</v>
      </c>
      <c r="L342" s="39">
        <f t="shared" si="45"/>
        <v>28</v>
      </c>
      <c r="M342" s="39">
        <f t="shared" si="46"/>
        <v>4</v>
      </c>
      <c r="N342" s="58" t="s">
        <v>68</v>
      </c>
      <c r="O342" s="58" t="s">
        <v>69</v>
      </c>
      <c r="P342" s="40" t="e">
        <f>VLOOKUP([1]!Email_TaskV2[[#This Row],[PIC Dev]],[1]Organization!C:D,2,FALSE)</f>
        <v>#REF!</v>
      </c>
      <c r="Q342" s="52" t="s">
        <v>2693</v>
      </c>
      <c r="R342" s="32">
        <v>53</v>
      </c>
      <c r="S342" s="32" t="s">
        <v>57</v>
      </c>
      <c r="T342" s="32" t="s">
        <v>1892</v>
      </c>
      <c r="U342" s="37" t="s">
        <v>1893</v>
      </c>
      <c r="V342" s="41">
        <v>44911</v>
      </c>
      <c r="W342" s="32" t="s">
        <v>139</v>
      </c>
      <c r="X342" s="32" t="s">
        <v>162</v>
      </c>
      <c r="Y342" s="32" t="s">
        <v>158</v>
      </c>
      <c r="Z342" s="32" t="s">
        <v>58</v>
      </c>
      <c r="AA342" s="32" t="s">
        <v>59</v>
      </c>
      <c r="AB342" s="32" t="s">
        <v>105</v>
      </c>
      <c r="AC342" s="43" t="s">
        <v>84</v>
      </c>
      <c r="AD342" s="44" t="s">
        <v>72</v>
      </c>
      <c r="AE342" s="44"/>
      <c r="AF342" s="44"/>
      <c r="AG342" s="32"/>
      <c r="AH342" s="32"/>
      <c r="AI342" s="32" t="s">
        <v>64</v>
      </c>
      <c r="AJ342" s="46" t="str">
        <f t="shared" si="42"/>
        <v/>
      </c>
      <c r="AK342" s="46"/>
      <c r="AL342" s="46"/>
      <c r="AM342" s="46"/>
      <c r="AN342" s="46"/>
      <c r="AO342" s="46"/>
      <c r="AP342" s="46"/>
      <c r="AQ342" s="47" t="e">
        <f ca="1">IF(AND([1]!Email_TaskV2[[#This Row],[Status]]="ON PROGRESS"),TODAY()-[1]!Email_TaskV2[[#This Row],[Tanggal nodin RFS/RFI]],0)</f>
        <v>#REF!</v>
      </c>
      <c r="AR342" s="47" t="e">
        <f ca="1">IF(AND([1]!Email_TaskV2[[#This Row],[Status]]="ON PROGRESS"),IF(TODAY()-[1]!Email_TaskV2[[#This Row],[Start FUT]]&gt;100,"Testing not started yet",TODAY()-[1]!Email_TaskV2[[#This Row],[Start FUT]]),0)</f>
        <v>#REF!</v>
      </c>
      <c r="AS342" s="47" t="e">
        <f>IF([1]!Email_TaskV2[[#This Row],[Aging_Start_Testing]]="Testing not started yet","Testing not started yet",[1]!Email_TaskV2[[#This Row],[Aging]]-[1]!Email_TaskV2[[#This Row],[Aging_Start_Testing]])</f>
        <v>#REF!</v>
      </c>
      <c r="AT342" s="47" t="e">
        <f ca="1">IF(AND([1]!Email_TaskV2[[#This Row],[Status]]="ON PROGRESS",[1]!Email_TaskV2[[#This Row],[Type]]="RFI"),TODAY()-[1]!Email_TaskV2[[#This Row],[Tanggal nodin RFS/RFI]],0)</f>
        <v>#REF!</v>
      </c>
      <c r="AU342" s="47" t="e">
        <f>IF([1]!Email_TaskV2[[#This Row],[Aging]]&gt;7,"Warning","")</f>
        <v>#REF!</v>
      </c>
      <c r="AV342" s="48"/>
      <c r="AW342" s="48"/>
      <c r="AX342" s="48"/>
      <c r="AY342" s="48" t="e">
        <f>IF(AND([1]!Email_TaskV2[[#This Row],[Status]]="ON PROGRESS",[1]!Email_TaskV2[[#This Row],[Type]]="RFS"),"YES","")</f>
        <v>#REF!</v>
      </c>
      <c r="AZ342" s="16" t="e">
        <f>IF(AND([1]!Email_TaskV2[[#This Row],[Status]]="ON PROGRESS",[1]!Email_TaskV2[[#This Row],[Type]]="RFI"),"YES","")</f>
        <v>#REF!</v>
      </c>
      <c r="BA342" s="48" t="e">
        <f>IF([1]!Email_TaskV2[[#This Row],[Nomor Nodin RFS/RFI]]="","",DAY([1]!Email_TaskV2[[#This Row],[Tanggal nodin RFS/RFI]]))</f>
        <v>#REF!</v>
      </c>
      <c r="BB342" s="54" t="e">
        <f>IF([1]!Email_TaskV2[[#This Row],[Nomor Nodin RFS/RFI]]="","",TEXT([1]!Email_TaskV2[[#This Row],[Tanggal nodin RFS/RFI]],"MMM"))</f>
        <v>#REF!</v>
      </c>
      <c r="BC342" s="49" t="e">
        <f>IF([1]!Email_TaskV2[[#This Row],[Nodin BO]]="","No","Yes")</f>
        <v>#REF!</v>
      </c>
      <c r="BD342" s="50" t="e">
        <f>YEAR([1]!Email_TaskV2[[#This Row],[Tanggal nodin RFS/RFI]])</f>
        <v>#REF!</v>
      </c>
      <c r="BE342" s="56" t="e">
        <f>IF([1]!Email_TaskV2[[#This Row],[Month]]="",13,MONTH([1]!Email_TaskV2[[#This Row],[Tanggal nodin RFS/RFI]]))</f>
        <v>#REF!</v>
      </c>
    </row>
    <row r="343" spans="1:57" ht="15" customHeight="1" x14ac:dyDescent="0.3">
      <c r="A343" s="51">
        <v>342</v>
      </c>
      <c r="B343" s="32" t="s">
        <v>2080</v>
      </c>
      <c r="C343" s="34">
        <v>45006</v>
      </c>
      <c r="D343" s="88" t="s">
        <v>2081</v>
      </c>
      <c r="E343" s="32" t="s">
        <v>55</v>
      </c>
      <c r="F343" s="63" t="s">
        <v>90</v>
      </c>
      <c r="G343" s="35">
        <v>45015</v>
      </c>
      <c r="H343" s="35">
        <v>45021</v>
      </c>
      <c r="I343" s="32" t="s">
        <v>2513</v>
      </c>
      <c r="J343" s="35">
        <v>45021</v>
      </c>
      <c r="K343" s="37" t="s">
        <v>2514</v>
      </c>
      <c r="L343" s="39">
        <f t="shared" si="45"/>
        <v>15</v>
      </c>
      <c r="M343" s="39">
        <f t="shared" si="46"/>
        <v>6</v>
      </c>
      <c r="N343" s="53" t="s">
        <v>99</v>
      </c>
      <c r="O343" s="40" t="s">
        <v>100</v>
      </c>
      <c r="P343" s="40" t="e">
        <f>VLOOKUP([1]!Email_TaskV2[[#This Row],[PIC Dev]],[1]Organization!C:D,2,FALSE)</f>
        <v>#REF!</v>
      </c>
      <c r="Q343" s="52" t="s">
        <v>2515</v>
      </c>
      <c r="R343" s="32">
        <v>63</v>
      </c>
      <c r="S343" s="32" t="s">
        <v>57</v>
      </c>
      <c r="T343" s="32" t="s">
        <v>2082</v>
      </c>
      <c r="U343" s="32" t="s">
        <v>2083</v>
      </c>
      <c r="V343" s="41">
        <v>45005</v>
      </c>
      <c r="W343" s="32" t="s">
        <v>166</v>
      </c>
      <c r="X343" s="32" t="s">
        <v>172</v>
      </c>
      <c r="Y343" s="32" t="s">
        <v>173</v>
      </c>
      <c r="Z343" s="32" t="s">
        <v>58</v>
      </c>
      <c r="AA343" s="32" t="s">
        <v>59</v>
      </c>
      <c r="AB343" s="32" t="s">
        <v>60</v>
      </c>
      <c r="AC343" s="43" t="s">
        <v>84</v>
      </c>
      <c r="AD343" s="44" t="s">
        <v>72</v>
      </c>
      <c r="AE343" s="44"/>
      <c r="AF343" s="44"/>
      <c r="AG343" s="32"/>
      <c r="AH343" s="32"/>
      <c r="AI343" s="32" t="s">
        <v>62</v>
      </c>
      <c r="AJ343" s="46" t="str">
        <f t="shared" si="42"/>
        <v>(FUT Simulator)</v>
      </c>
      <c r="AK343" s="46"/>
      <c r="AL343" s="46"/>
      <c r="AM343" s="46">
        <v>3</v>
      </c>
      <c r="AN343" s="46"/>
      <c r="AO343" s="46"/>
      <c r="AP343" s="46"/>
      <c r="AQ343" s="47" t="e">
        <f ca="1">IF(AND([1]!Email_TaskV2[[#This Row],[Status]]="ON PROGRESS"),TODAY()-[1]!Email_TaskV2[[#This Row],[Tanggal nodin RFS/RFI]],0)</f>
        <v>#REF!</v>
      </c>
      <c r="AR343" s="47" t="e">
        <f ca="1">IF(AND([1]!Email_TaskV2[[#This Row],[Status]]="ON PROGRESS"),IF(TODAY()-[1]!Email_TaskV2[[#This Row],[Start FUT]]&gt;100,"Testing not started yet",TODAY()-[1]!Email_TaskV2[[#This Row],[Start FUT]]),0)</f>
        <v>#REF!</v>
      </c>
      <c r="AS343" s="47" t="e">
        <f>IF([1]!Email_TaskV2[[#This Row],[Aging_Start_Testing]]="Testing not started yet","Testing not started yet",[1]!Email_TaskV2[[#This Row],[Aging]]-[1]!Email_TaskV2[[#This Row],[Aging_Start_Testing]])</f>
        <v>#REF!</v>
      </c>
      <c r="AT343" s="47" t="e">
        <f ca="1">IF(AND([1]!Email_TaskV2[[#This Row],[Status]]="ON PROGRESS",[1]!Email_TaskV2[[#This Row],[Type]]="RFI"),TODAY()-[1]!Email_TaskV2[[#This Row],[Tanggal nodin RFS/RFI]],0)</f>
        <v>#REF!</v>
      </c>
      <c r="AU343" s="47" t="e">
        <f>IF([1]!Email_TaskV2[[#This Row],[Aging]]&gt;7,"Warning","")</f>
        <v>#REF!</v>
      </c>
      <c r="AV343" s="127"/>
      <c r="AW343" s="127"/>
      <c r="AX343" s="127"/>
      <c r="AY343" s="48" t="e">
        <f>IF(AND([1]!Email_TaskV2[[#This Row],[Status]]="ON PROGRESS",[1]!Email_TaskV2[[#This Row],[Type]]="RFS"),"YES","")</f>
        <v>#REF!</v>
      </c>
      <c r="AZ343" s="127" t="e">
        <f>IF(AND([1]!Email_TaskV2[[#This Row],[Status]]="ON PROGRESS",[1]!Email_TaskV2[[#This Row],[Type]]="RFI"),"YES","")</f>
        <v>#REF!</v>
      </c>
      <c r="BA343" s="48" t="e">
        <f>IF([1]!Email_TaskV2[[#This Row],[Nomor Nodin RFS/RFI]]="","",DAY([1]!Email_TaskV2[[#This Row],[Tanggal nodin RFS/RFI]]))</f>
        <v>#REF!</v>
      </c>
      <c r="BB343" s="54" t="e">
        <f>IF([1]!Email_TaskV2[[#This Row],[Nomor Nodin RFS/RFI]]="","",TEXT([1]!Email_TaskV2[[#This Row],[Tanggal nodin RFS/RFI]],"MMM"))</f>
        <v>#REF!</v>
      </c>
      <c r="BC343" s="128" t="e">
        <f>IF([1]!Email_TaskV2[[#This Row],[Nodin BO]]="","No","Yes")</f>
        <v>#REF!</v>
      </c>
      <c r="BD343" s="129" t="e">
        <f>YEAR([1]!Email_TaskV2[[#This Row],[Tanggal nodin RFS/RFI]])</f>
        <v>#REF!</v>
      </c>
      <c r="BE343" s="56" t="e">
        <f>IF([1]!Email_TaskV2[[#This Row],[Month]]="",13,MONTH([1]!Email_TaskV2[[#This Row],[Tanggal nodin RFS/RFI]]))</f>
        <v>#REF!</v>
      </c>
    </row>
    <row r="344" spans="1:57" ht="15" customHeight="1" x14ac:dyDescent="0.3">
      <c r="A344" s="51">
        <v>343</v>
      </c>
      <c r="B344" s="32" t="s">
        <v>2084</v>
      </c>
      <c r="C344" s="34">
        <v>45006</v>
      </c>
      <c r="D344" s="88" t="s">
        <v>2085</v>
      </c>
      <c r="E344" s="32" t="s">
        <v>55</v>
      </c>
      <c r="F344" s="63" t="s">
        <v>90</v>
      </c>
      <c r="G344" s="35">
        <v>45019</v>
      </c>
      <c r="H344" s="35">
        <v>45030</v>
      </c>
      <c r="I344" s="32" t="s">
        <v>2694</v>
      </c>
      <c r="J344" s="35">
        <v>45032</v>
      </c>
      <c r="K344" s="37" t="s">
        <v>2695</v>
      </c>
      <c r="L344" s="39">
        <f t="shared" si="45"/>
        <v>24</v>
      </c>
      <c r="M344" s="39">
        <f t="shared" si="46"/>
        <v>13</v>
      </c>
      <c r="N344" s="40" t="s">
        <v>133</v>
      </c>
      <c r="O344" s="40" t="s">
        <v>134</v>
      </c>
      <c r="P344" s="40" t="e">
        <f>VLOOKUP([1]!Email_TaskV2[[#This Row],[PIC Dev]],[1]Organization!C:D,2,FALSE)</f>
        <v>#REF!</v>
      </c>
      <c r="Q344" s="52" t="s">
        <v>2696</v>
      </c>
      <c r="R344" s="32">
        <v>111</v>
      </c>
      <c r="S344" s="32" t="s">
        <v>57</v>
      </c>
      <c r="T344" s="32" t="s">
        <v>1781</v>
      </c>
      <c r="U344" s="32" t="s">
        <v>1782</v>
      </c>
      <c r="V344" s="41">
        <v>44992</v>
      </c>
      <c r="W344" s="32" t="s">
        <v>120</v>
      </c>
      <c r="X344" s="32" t="s">
        <v>159</v>
      </c>
      <c r="Y344" s="32" t="s">
        <v>154</v>
      </c>
      <c r="Z344" s="32" t="s">
        <v>58</v>
      </c>
      <c r="AA344" s="32" t="s">
        <v>59</v>
      </c>
      <c r="AB344" s="32" t="s">
        <v>120</v>
      </c>
      <c r="AC344" s="43" t="s">
        <v>71</v>
      </c>
      <c r="AD344" s="44" t="s">
        <v>85</v>
      </c>
      <c r="AE344" s="44" t="s">
        <v>72</v>
      </c>
      <c r="AF344" s="44"/>
      <c r="AG344" s="32"/>
      <c r="AH344" s="32"/>
      <c r="AI344" s="32" t="s">
        <v>62</v>
      </c>
      <c r="AJ344" s="46" t="str">
        <f t="shared" si="42"/>
        <v>(FUT Simulator)</v>
      </c>
      <c r="AK344" s="46"/>
      <c r="AL344" s="46"/>
      <c r="AM344" s="46">
        <v>3</v>
      </c>
      <c r="AN344" s="46"/>
      <c r="AO344" s="46"/>
      <c r="AP344" s="46"/>
      <c r="AQ344" s="47" t="e">
        <f ca="1">IF(AND([1]!Email_TaskV2[[#This Row],[Status]]="ON PROGRESS"),TODAY()-[1]!Email_TaskV2[[#This Row],[Tanggal nodin RFS/RFI]],0)</f>
        <v>#REF!</v>
      </c>
      <c r="AR344" s="47" t="e">
        <f ca="1">IF(AND([1]!Email_TaskV2[[#This Row],[Status]]="ON PROGRESS"),IF(TODAY()-[1]!Email_TaskV2[[#This Row],[Start FUT]]&gt;100,"Testing not started yet",TODAY()-[1]!Email_TaskV2[[#This Row],[Start FUT]]),0)</f>
        <v>#REF!</v>
      </c>
      <c r="AS344" s="47" t="e">
        <f>IF([1]!Email_TaskV2[[#This Row],[Aging_Start_Testing]]="Testing not started yet","Testing not started yet",[1]!Email_TaskV2[[#This Row],[Aging]]-[1]!Email_TaskV2[[#This Row],[Aging_Start_Testing]])</f>
        <v>#REF!</v>
      </c>
      <c r="AT344" s="47" t="e">
        <f ca="1">IF(AND([1]!Email_TaskV2[[#This Row],[Status]]="ON PROGRESS",[1]!Email_TaskV2[[#This Row],[Type]]="RFI"),TODAY()-[1]!Email_TaskV2[[#This Row],[Tanggal nodin RFS/RFI]],0)</f>
        <v>#REF!</v>
      </c>
      <c r="AU344" s="47" t="e">
        <f>IF([1]!Email_TaskV2[[#This Row],[Aging]]&gt;7,"Warning","")</f>
        <v>#REF!</v>
      </c>
      <c r="AV344" s="127"/>
      <c r="AW344" s="127"/>
      <c r="AX344" s="127"/>
      <c r="AY344" s="48" t="e">
        <f>IF(AND([1]!Email_TaskV2[[#This Row],[Status]]="ON PROGRESS",[1]!Email_TaskV2[[#This Row],[Type]]="RFS"),"YES","")</f>
        <v>#REF!</v>
      </c>
      <c r="AZ344" s="127" t="e">
        <f>IF(AND([1]!Email_TaskV2[[#This Row],[Status]]="ON PROGRESS",[1]!Email_TaskV2[[#This Row],[Type]]="RFI"),"YES","")</f>
        <v>#REF!</v>
      </c>
      <c r="BA344" s="48" t="e">
        <f>IF([1]!Email_TaskV2[[#This Row],[Nomor Nodin RFS/RFI]]="","",DAY([1]!Email_TaskV2[[#This Row],[Tanggal nodin RFS/RFI]]))</f>
        <v>#REF!</v>
      </c>
      <c r="BB344" s="54" t="e">
        <f>IF([1]!Email_TaskV2[[#This Row],[Nomor Nodin RFS/RFI]]="","",TEXT([1]!Email_TaskV2[[#This Row],[Tanggal nodin RFS/RFI]],"MMM"))</f>
        <v>#REF!</v>
      </c>
      <c r="BC344" s="128" t="e">
        <f>IF([1]!Email_TaskV2[[#This Row],[Nodin BO]]="","No","Yes")</f>
        <v>#REF!</v>
      </c>
      <c r="BD344" s="129" t="e">
        <f>YEAR([1]!Email_TaskV2[[#This Row],[Tanggal nodin RFS/RFI]])</f>
        <v>#REF!</v>
      </c>
      <c r="BE344" s="56" t="e">
        <f>IF([1]!Email_TaskV2[[#This Row],[Month]]="",13,MONTH([1]!Email_TaskV2[[#This Row],[Tanggal nodin RFS/RFI]]))</f>
        <v>#REF!</v>
      </c>
    </row>
    <row r="345" spans="1:57" ht="15" customHeight="1" x14ac:dyDescent="0.3">
      <c r="A345" s="51">
        <v>344</v>
      </c>
      <c r="B345" s="32" t="s">
        <v>2086</v>
      </c>
      <c r="C345" s="34">
        <v>45006</v>
      </c>
      <c r="D345" s="86" t="s">
        <v>2087</v>
      </c>
      <c r="E345" s="61" t="s">
        <v>79</v>
      </c>
      <c r="F345" s="68" t="s">
        <v>80</v>
      </c>
      <c r="G345" s="35">
        <v>45008</v>
      </c>
      <c r="H345" s="35">
        <v>45026</v>
      </c>
      <c r="I345" s="32"/>
      <c r="J345" s="35"/>
      <c r="K345" s="32"/>
      <c r="L345" s="44"/>
      <c r="M345" s="40"/>
      <c r="N345" s="40" t="s">
        <v>87</v>
      </c>
      <c r="O345" s="40" t="s">
        <v>88</v>
      </c>
      <c r="P345" s="40" t="e">
        <f>VLOOKUP([1]!Email_TaskV2[[#This Row],[PIC Dev]],[1]Organization!C:D,2,FALSE)</f>
        <v>#REF!</v>
      </c>
      <c r="Q345" s="52" t="s">
        <v>2516</v>
      </c>
      <c r="R345" s="32"/>
      <c r="S345" s="32" t="s">
        <v>57</v>
      </c>
      <c r="T345" s="32" t="s">
        <v>2088</v>
      </c>
      <c r="U345" s="37" t="s">
        <v>2089</v>
      </c>
      <c r="V345" s="41">
        <v>44760</v>
      </c>
      <c r="W345" s="32" t="s">
        <v>190</v>
      </c>
      <c r="X345" s="37" t="s">
        <v>2090</v>
      </c>
      <c r="Y345" s="32" t="s">
        <v>200</v>
      </c>
      <c r="Z345" s="32" t="s">
        <v>58</v>
      </c>
      <c r="AA345" s="32" t="s">
        <v>59</v>
      </c>
      <c r="AB345" s="32" t="s">
        <v>60</v>
      </c>
      <c r="AC345" s="43" t="s">
        <v>61</v>
      </c>
      <c r="AD345" s="44" t="s">
        <v>600</v>
      </c>
      <c r="AE345" s="44"/>
      <c r="AF345" s="44"/>
      <c r="AG345" s="32"/>
      <c r="AH345" s="32"/>
      <c r="AI345" s="61" t="s">
        <v>64</v>
      </c>
      <c r="AJ345" s="126" t="str">
        <f t="shared" si="42"/>
        <v/>
      </c>
      <c r="AK345" s="46"/>
      <c r="AL345" s="46"/>
      <c r="AM345" s="46"/>
      <c r="AN345" s="46"/>
      <c r="AO345" s="46"/>
      <c r="AP345" s="46"/>
      <c r="AQ345" s="47" t="e">
        <f ca="1">IF(AND([1]!Email_TaskV2[[#This Row],[Status]]="ON PROGRESS"),TODAY()-[1]!Email_TaskV2[[#This Row],[Tanggal nodin RFS/RFI]],0)</f>
        <v>#REF!</v>
      </c>
      <c r="AR345" s="47" t="e">
        <f ca="1">IF(AND([1]!Email_TaskV2[[#This Row],[Status]]="ON PROGRESS"),IF(TODAY()-[1]!Email_TaskV2[[#This Row],[Start FUT]]&gt;100,"Testing not started yet",TODAY()-[1]!Email_TaskV2[[#This Row],[Start FUT]]),0)</f>
        <v>#REF!</v>
      </c>
      <c r="AS345" s="47" t="e">
        <f>IF([1]!Email_TaskV2[[#This Row],[Aging_Start_Testing]]="Testing not started yet","Testing not started yet",[1]!Email_TaskV2[[#This Row],[Aging]]-[1]!Email_TaskV2[[#This Row],[Aging_Start_Testing]])</f>
        <v>#REF!</v>
      </c>
      <c r="AT345" s="47" t="e">
        <f ca="1">IF(AND([1]!Email_TaskV2[[#This Row],[Status]]="ON PROGRESS",[1]!Email_TaskV2[[#This Row],[Type]]="RFI"),TODAY()-[1]!Email_TaskV2[[#This Row],[Tanggal nodin RFS/RFI]],0)</f>
        <v>#REF!</v>
      </c>
      <c r="AU345" s="47" t="e">
        <f>IF([1]!Email_TaskV2[[#This Row],[Aging]]&gt;7,"Warning","")</f>
        <v>#REF!</v>
      </c>
      <c r="AV345" s="48"/>
      <c r="AW345" s="48"/>
      <c r="AX345" s="48"/>
      <c r="AY345" s="48" t="e">
        <f>IF(AND([1]!Email_TaskV2[[#This Row],[Status]]="ON PROGRESS",[1]!Email_TaskV2[[#This Row],[Type]]="RFS"),"YES","")</f>
        <v>#REF!</v>
      </c>
      <c r="AZ345" s="127" t="e">
        <f>IF(AND([1]!Email_TaskV2[[#This Row],[Status]]="ON PROGRESS",[1]!Email_TaskV2[[#This Row],[Type]]="RFI"),"YES","")</f>
        <v>#REF!</v>
      </c>
      <c r="BA345" s="48" t="e">
        <f>IF([1]!Email_TaskV2[[#This Row],[Nomor Nodin RFS/RFI]]="","",DAY([1]!Email_TaskV2[[#This Row],[Tanggal nodin RFS/RFI]]))</f>
        <v>#REF!</v>
      </c>
      <c r="BB345" s="54" t="e">
        <f>IF([1]!Email_TaskV2[[#This Row],[Nomor Nodin RFS/RFI]]="","",TEXT([1]!Email_TaskV2[[#This Row],[Tanggal nodin RFS/RFI]],"MMM"))</f>
        <v>#REF!</v>
      </c>
      <c r="BC345" s="49" t="e">
        <f>IF([1]!Email_TaskV2[[#This Row],[Nodin BO]]="","No","Yes")</f>
        <v>#REF!</v>
      </c>
      <c r="BD345" s="50" t="e">
        <f>YEAR([1]!Email_TaskV2[[#This Row],[Tanggal nodin RFS/RFI]])</f>
        <v>#REF!</v>
      </c>
      <c r="BE345" s="56" t="e">
        <f>IF([1]!Email_TaskV2[[#This Row],[Month]]="",13,MONTH([1]!Email_TaskV2[[#This Row],[Tanggal nodin RFS/RFI]]))</f>
        <v>#REF!</v>
      </c>
    </row>
    <row r="346" spans="1:57" ht="15" customHeight="1" x14ac:dyDescent="0.3">
      <c r="A346" s="51">
        <v>345</v>
      </c>
      <c r="B346" s="32" t="s">
        <v>2091</v>
      </c>
      <c r="C346" s="34">
        <v>45006</v>
      </c>
      <c r="D346" s="86" t="s">
        <v>2092</v>
      </c>
      <c r="E346" s="32" t="s">
        <v>55</v>
      </c>
      <c r="F346" s="63" t="s">
        <v>78</v>
      </c>
      <c r="G346" s="35">
        <v>45008</v>
      </c>
      <c r="H346" s="35">
        <v>45009</v>
      </c>
      <c r="I346" s="32" t="s">
        <v>2129</v>
      </c>
      <c r="J346" s="35">
        <v>45009</v>
      </c>
      <c r="K346" s="37" t="s">
        <v>2403</v>
      </c>
      <c r="L346" s="39">
        <f t="shared" ref="L346:L354" si="47">H346-C346</f>
        <v>3</v>
      </c>
      <c r="M346" s="39">
        <f t="shared" ref="M346:M354" si="48">J346-G346</f>
        <v>1</v>
      </c>
      <c r="N346" s="40" t="s">
        <v>498</v>
      </c>
      <c r="O346" s="40" t="s">
        <v>135</v>
      </c>
      <c r="P346" s="40" t="e">
        <f>VLOOKUP([1]!Email_TaskV2[[#This Row],[PIC Dev]],[1]Organization!C:D,2,FALSE)</f>
        <v>#REF!</v>
      </c>
      <c r="Q346" s="40"/>
      <c r="R346" s="32">
        <v>319</v>
      </c>
      <c r="S346" s="32" t="s">
        <v>75</v>
      </c>
      <c r="T346" s="32" t="s">
        <v>700</v>
      </c>
      <c r="U346" s="37" t="s">
        <v>870</v>
      </c>
      <c r="V346" s="32"/>
      <c r="W346" s="32" t="s">
        <v>169</v>
      </c>
      <c r="X346" s="32"/>
      <c r="Y346" s="32"/>
      <c r="Z346" s="32" t="s">
        <v>58</v>
      </c>
      <c r="AA346" s="32" t="s">
        <v>59</v>
      </c>
      <c r="AB346" s="32" t="s">
        <v>119</v>
      </c>
      <c r="AC346" s="43" t="s">
        <v>71</v>
      </c>
      <c r="AD346" s="44" t="s">
        <v>128</v>
      </c>
      <c r="AE346" s="44"/>
      <c r="AF346" s="44"/>
      <c r="AG346" s="32"/>
      <c r="AH346" s="32"/>
      <c r="AI346" s="32" t="s">
        <v>110</v>
      </c>
      <c r="AJ346" s="46" t="str">
        <f t="shared" si="42"/>
        <v>(Prima Automation)</v>
      </c>
      <c r="AK346" s="46"/>
      <c r="AL346" s="46">
        <v>2</v>
      </c>
      <c r="AM346" s="46"/>
      <c r="AN346" s="46"/>
      <c r="AO346" s="46"/>
      <c r="AP346" s="46"/>
      <c r="AQ346" s="47" t="e">
        <f ca="1">IF(AND([1]!Email_TaskV2[[#This Row],[Status]]="ON PROGRESS"),TODAY()-[1]!Email_TaskV2[[#This Row],[Tanggal nodin RFS/RFI]],0)</f>
        <v>#REF!</v>
      </c>
      <c r="AR346" s="47" t="e">
        <f ca="1">IF(AND([1]!Email_TaskV2[[#This Row],[Status]]="ON PROGRESS"),IF(TODAY()-[1]!Email_TaskV2[[#This Row],[Start FUT]]&gt;100,"Testing not started yet",TODAY()-[1]!Email_TaskV2[[#This Row],[Start FUT]]),0)</f>
        <v>#REF!</v>
      </c>
      <c r="AS346" s="47" t="e">
        <f>IF([1]!Email_TaskV2[[#This Row],[Aging_Start_Testing]]="Testing not started yet","Testing not started yet",[1]!Email_TaskV2[[#This Row],[Aging]]-[1]!Email_TaskV2[[#This Row],[Aging_Start_Testing]])</f>
        <v>#REF!</v>
      </c>
      <c r="AT346" s="47" t="e">
        <f ca="1">IF(AND([1]!Email_TaskV2[[#This Row],[Status]]="ON PROGRESS",[1]!Email_TaskV2[[#This Row],[Type]]="RFI"),TODAY()-[1]!Email_TaskV2[[#This Row],[Tanggal nodin RFS/RFI]],0)</f>
        <v>#REF!</v>
      </c>
      <c r="AU346" s="47" t="e">
        <f>IF([1]!Email_TaskV2[[#This Row],[Aging]]&gt;7,"Warning","")</f>
        <v>#REF!</v>
      </c>
      <c r="AV346" s="48"/>
      <c r="AW346" s="48"/>
      <c r="AX346" s="48"/>
      <c r="AY346" s="48" t="e">
        <f>IF(AND([1]!Email_TaskV2[[#This Row],[Status]]="ON PROGRESS",[1]!Email_TaskV2[[#This Row],[Type]]="RFS"),"YES","")</f>
        <v>#REF!</v>
      </c>
      <c r="AZ346" s="16" t="e">
        <f>IF(AND([1]!Email_TaskV2[[#This Row],[Status]]="ON PROGRESS",[1]!Email_TaskV2[[#This Row],[Type]]="RFI"),"YES","")</f>
        <v>#REF!</v>
      </c>
      <c r="BA346" s="48" t="e">
        <f>IF([1]!Email_TaskV2[[#This Row],[Nomor Nodin RFS/RFI]]="","",DAY([1]!Email_TaskV2[[#This Row],[Tanggal nodin RFS/RFI]]))</f>
        <v>#REF!</v>
      </c>
      <c r="BB346" s="54" t="e">
        <f>IF([1]!Email_TaskV2[[#This Row],[Nomor Nodin RFS/RFI]]="","",TEXT([1]!Email_TaskV2[[#This Row],[Tanggal nodin RFS/RFI]],"MMM"))</f>
        <v>#REF!</v>
      </c>
      <c r="BC346" s="49" t="e">
        <f>IF([1]!Email_TaskV2[[#This Row],[Nodin BO]]="","No","Yes")</f>
        <v>#REF!</v>
      </c>
      <c r="BD346" s="50" t="e">
        <f>YEAR([1]!Email_TaskV2[[#This Row],[Tanggal nodin RFS/RFI]])</f>
        <v>#REF!</v>
      </c>
      <c r="BE346" s="56" t="e">
        <f>IF([1]!Email_TaskV2[[#This Row],[Month]]="",13,MONTH([1]!Email_TaskV2[[#This Row],[Tanggal nodin RFS/RFI]]))</f>
        <v>#REF!</v>
      </c>
    </row>
    <row r="347" spans="1:57" ht="15" customHeight="1" x14ac:dyDescent="0.3">
      <c r="A347" s="51">
        <v>346</v>
      </c>
      <c r="B347" s="32" t="s">
        <v>2093</v>
      </c>
      <c r="C347" s="34">
        <v>45008</v>
      </c>
      <c r="D347" s="88" t="s">
        <v>2094</v>
      </c>
      <c r="E347" s="32" t="s">
        <v>55</v>
      </c>
      <c r="F347" s="63" t="s">
        <v>90</v>
      </c>
      <c r="G347" s="35">
        <v>45009</v>
      </c>
      <c r="H347" s="35">
        <v>45020</v>
      </c>
      <c r="I347" s="32" t="s">
        <v>2517</v>
      </c>
      <c r="J347" s="35">
        <v>45020</v>
      </c>
      <c r="K347" s="32" t="s">
        <v>2518</v>
      </c>
      <c r="L347" s="39">
        <f t="shared" si="47"/>
        <v>12</v>
      </c>
      <c r="M347" s="39">
        <f t="shared" si="48"/>
        <v>11</v>
      </c>
      <c r="N347" s="40" t="s">
        <v>133</v>
      </c>
      <c r="O347" s="40" t="s">
        <v>134</v>
      </c>
      <c r="P347" s="40" t="e">
        <f>VLOOKUP([1]!Email_TaskV2[[#This Row],[PIC Dev]],[1]Organization!C:D,2,FALSE)</f>
        <v>#REF!</v>
      </c>
      <c r="Q347" s="52" t="s">
        <v>2519</v>
      </c>
      <c r="R347" s="32">
        <v>33</v>
      </c>
      <c r="S347" s="32" t="s">
        <v>57</v>
      </c>
      <c r="T347" s="32" t="s">
        <v>2042</v>
      </c>
      <c r="U347" s="37" t="s">
        <v>2095</v>
      </c>
      <c r="V347" s="41">
        <v>45000</v>
      </c>
      <c r="W347" s="32" t="s">
        <v>120</v>
      </c>
      <c r="X347" s="32" t="s">
        <v>159</v>
      </c>
      <c r="Y347" s="32" t="s">
        <v>154</v>
      </c>
      <c r="Z347" s="32" t="s">
        <v>58</v>
      </c>
      <c r="AA347" s="32" t="s">
        <v>59</v>
      </c>
      <c r="AB347" s="32" t="s">
        <v>120</v>
      </c>
      <c r="AC347" s="43" t="s">
        <v>71</v>
      </c>
      <c r="AD347" s="44" t="s">
        <v>85</v>
      </c>
      <c r="AE347" s="44"/>
      <c r="AF347" s="44"/>
      <c r="AG347" s="32"/>
      <c r="AH347" s="32"/>
      <c r="AI347" s="32" t="s">
        <v>62</v>
      </c>
      <c r="AJ347" s="46" t="str">
        <f t="shared" si="42"/>
        <v>(FUT Simulator)</v>
      </c>
      <c r="AK347" s="46"/>
      <c r="AL347" s="46"/>
      <c r="AM347" s="46">
        <v>3</v>
      </c>
      <c r="AN347" s="46"/>
      <c r="AO347" s="46"/>
      <c r="AP347" s="46"/>
      <c r="AQ347" s="47" t="e">
        <f ca="1">IF(AND([1]!Email_TaskV2[[#This Row],[Status]]="ON PROGRESS"),TODAY()-[1]!Email_TaskV2[[#This Row],[Tanggal nodin RFS/RFI]],0)</f>
        <v>#REF!</v>
      </c>
      <c r="AR347" s="47" t="e">
        <f ca="1">IF(AND([1]!Email_TaskV2[[#This Row],[Status]]="ON PROGRESS"),IF(TODAY()-[1]!Email_TaskV2[[#This Row],[Start FUT]]&gt;100,"Testing not started yet",TODAY()-[1]!Email_TaskV2[[#This Row],[Start FUT]]),0)</f>
        <v>#REF!</v>
      </c>
      <c r="AS347" s="47" t="e">
        <f>IF([1]!Email_TaskV2[[#This Row],[Aging_Start_Testing]]="Testing not started yet","Testing not started yet",[1]!Email_TaskV2[[#This Row],[Aging]]-[1]!Email_TaskV2[[#This Row],[Aging_Start_Testing]])</f>
        <v>#REF!</v>
      </c>
      <c r="AT347" s="47" t="e">
        <f ca="1">IF(AND([1]!Email_TaskV2[[#This Row],[Status]]="ON PROGRESS",[1]!Email_TaskV2[[#This Row],[Type]]="RFI"),TODAY()-[1]!Email_TaskV2[[#This Row],[Tanggal nodin RFS/RFI]],0)</f>
        <v>#REF!</v>
      </c>
      <c r="AU347" s="47" t="e">
        <f>IF([1]!Email_TaskV2[[#This Row],[Aging]]&gt;7,"Warning","")</f>
        <v>#REF!</v>
      </c>
      <c r="AV347" s="127"/>
      <c r="AW347" s="127"/>
      <c r="AX347" s="127"/>
      <c r="AY347" s="16" t="e">
        <f>IF(AND([1]!Email_TaskV2[[#This Row],[Status]]="ON PROGRESS",[1]!Email_TaskV2[[#This Row],[Type]]="RFS"),"YES","")</f>
        <v>#REF!</v>
      </c>
      <c r="AZ347" s="16" t="e">
        <f>IF(AND([1]!Email_TaskV2[[#This Row],[Status]]="ON PROGRESS",[1]!Email_TaskV2[[#This Row],[Type]]="RFI"),"YES","")</f>
        <v>#REF!</v>
      </c>
      <c r="BA347" s="16" t="e">
        <f>IF([1]!Email_TaskV2[[#This Row],[Nomor Nodin RFS/RFI]]="","",DAY([1]!Email_TaskV2[[#This Row],[Tanggal nodin RFS/RFI]]))</f>
        <v>#REF!</v>
      </c>
      <c r="BB347" s="20" t="e">
        <f>IF([1]!Email_TaskV2[[#This Row],[Nomor Nodin RFS/RFI]]="","",TEXT([1]!Email_TaskV2[[#This Row],[Tanggal nodin RFS/RFI]],"MMM"))</f>
        <v>#REF!</v>
      </c>
      <c r="BC347" s="128" t="e">
        <f>IF([1]!Email_TaskV2[[#This Row],[Nodin BO]]="","No","Yes")</f>
        <v>#REF!</v>
      </c>
      <c r="BD347" s="129" t="e">
        <f>YEAR([1]!Email_TaskV2[[#This Row],[Tanggal nodin RFS/RFI]])</f>
        <v>#REF!</v>
      </c>
      <c r="BE347" s="17" t="e">
        <f>IF([1]!Email_TaskV2[[#This Row],[Month]]="",13,MONTH([1]!Email_TaskV2[[#This Row],[Tanggal nodin RFS/RFI]]))</f>
        <v>#REF!</v>
      </c>
    </row>
    <row r="348" spans="1:57" ht="15" customHeight="1" x14ac:dyDescent="0.3">
      <c r="A348" s="51">
        <v>347</v>
      </c>
      <c r="B348" s="32" t="s">
        <v>2096</v>
      </c>
      <c r="C348" s="34">
        <v>45008</v>
      </c>
      <c r="D348" s="88" t="s">
        <v>2097</v>
      </c>
      <c r="E348" s="32" t="s">
        <v>55</v>
      </c>
      <c r="F348" s="63" t="s">
        <v>78</v>
      </c>
      <c r="G348" s="35">
        <v>45008</v>
      </c>
      <c r="H348" s="35">
        <v>45013</v>
      </c>
      <c r="I348" s="32" t="s">
        <v>2130</v>
      </c>
      <c r="J348" s="35">
        <v>45013</v>
      </c>
      <c r="K348" s="37" t="s">
        <v>2404</v>
      </c>
      <c r="L348" s="39">
        <f t="shared" si="47"/>
        <v>5</v>
      </c>
      <c r="M348" s="39">
        <f t="shared" si="48"/>
        <v>5</v>
      </c>
      <c r="N348" s="53" t="s">
        <v>99</v>
      </c>
      <c r="O348" s="40" t="s">
        <v>100</v>
      </c>
      <c r="P348" s="40" t="e">
        <f>VLOOKUP([1]!Email_TaskV2[[#This Row],[PIC Dev]],[1]Organization!C:D,2,FALSE)</f>
        <v>#REF!</v>
      </c>
      <c r="Q348" s="40"/>
      <c r="R348" s="32">
        <v>114</v>
      </c>
      <c r="S348" s="32" t="s">
        <v>57</v>
      </c>
      <c r="T348" s="32"/>
      <c r="U348" s="32"/>
      <c r="V348" s="32"/>
      <c r="W348" s="32" t="s">
        <v>166</v>
      </c>
      <c r="X348" s="32"/>
      <c r="Y348" s="32"/>
      <c r="Z348" s="32" t="s">
        <v>58</v>
      </c>
      <c r="AA348" s="32" t="s">
        <v>59</v>
      </c>
      <c r="AB348" s="32" t="s">
        <v>60</v>
      </c>
      <c r="AC348" s="43" t="s">
        <v>84</v>
      </c>
      <c r="AD348" s="44" t="s">
        <v>72</v>
      </c>
      <c r="AE348" s="44" t="s">
        <v>85</v>
      </c>
      <c r="AF348" s="44"/>
      <c r="AG348" s="32"/>
      <c r="AH348" s="32"/>
      <c r="AI348" s="32" t="s">
        <v>64</v>
      </c>
      <c r="AJ348" s="46" t="str">
        <f t="shared" si="42"/>
        <v/>
      </c>
      <c r="AK348" s="46"/>
      <c r="AL348" s="46"/>
      <c r="AM348" s="46"/>
      <c r="AN348" s="46"/>
      <c r="AO348" s="46"/>
      <c r="AP348" s="46"/>
      <c r="AQ348" s="47" t="e">
        <f ca="1">IF(AND([1]!Email_TaskV2[[#This Row],[Status]]="ON PROGRESS"),TODAY()-[1]!Email_TaskV2[[#This Row],[Tanggal nodin RFS/RFI]],0)</f>
        <v>#REF!</v>
      </c>
      <c r="AR348" s="47" t="e">
        <f ca="1">IF(AND([1]!Email_TaskV2[[#This Row],[Status]]="ON PROGRESS"),IF(TODAY()-[1]!Email_TaskV2[[#This Row],[Start FUT]]&gt;100,"Testing not started yet",TODAY()-[1]!Email_TaskV2[[#This Row],[Start FUT]]),0)</f>
        <v>#REF!</v>
      </c>
      <c r="AS348" s="47" t="e">
        <f>IF([1]!Email_TaskV2[[#This Row],[Aging_Start_Testing]]="Testing not started yet","Testing not started yet",[1]!Email_TaskV2[[#This Row],[Aging]]-[1]!Email_TaskV2[[#This Row],[Aging_Start_Testing]])</f>
        <v>#REF!</v>
      </c>
      <c r="AT348" s="47" t="e">
        <f ca="1">IF(AND([1]!Email_TaskV2[[#This Row],[Status]]="ON PROGRESS",[1]!Email_TaskV2[[#This Row],[Type]]="RFI"),TODAY()-[1]!Email_TaskV2[[#This Row],[Tanggal nodin RFS/RFI]],0)</f>
        <v>#REF!</v>
      </c>
      <c r="AU348" s="47" t="e">
        <f>IF([1]!Email_TaskV2[[#This Row],[Aging]]&gt;7,"Warning","")</f>
        <v>#REF!</v>
      </c>
      <c r="AV348" s="127"/>
      <c r="AW348" s="127"/>
      <c r="AX348" s="127"/>
      <c r="AY348" s="16" t="e">
        <f>IF(AND([1]!Email_TaskV2[[#This Row],[Status]]="ON PROGRESS",[1]!Email_TaskV2[[#This Row],[Type]]="RFS"),"YES","")</f>
        <v>#REF!</v>
      </c>
      <c r="AZ348" s="16" t="e">
        <f>IF(AND([1]!Email_TaskV2[[#This Row],[Status]]="ON PROGRESS",[1]!Email_TaskV2[[#This Row],[Type]]="RFI"),"YES","")</f>
        <v>#REF!</v>
      </c>
      <c r="BA348" s="16" t="e">
        <f>IF([1]!Email_TaskV2[[#This Row],[Nomor Nodin RFS/RFI]]="","",DAY([1]!Email_TaskV2[[#This Row],[Tanggal nodin RFS/RFI]]))</f>
        <v>#REF!</v>
      </c>
      <c r="BB348" s="20" t="e">
        <f>IF([1]!Email_TaskV2[[#This Row],[Nomor Nodin RFS/RFI]]="","",TEXT([1]!Email_TaskV2[[#This Row],[Tanggal nodin RFS/RFI]],"MMM"))</f>
        <v>#REF!</v>
      </c>
      <c r="BC348" s="128" t="e">
        <f>IF([1]!Email_TaskV2[[#This Row],[Nodin BO]]="","No","Yes")</f>
        <v>#REF!</v>
      </c>
      <c r="BD348" s="129" t="e">
        <f>YEAR([1]!Email_TaskV2[[#This Row],[Tanggal nodin RFS/RFI]])</f>
        <v>#REF!</v>
      </c>
      <c r="BE348" s="17" t="e">
        <f>IF([1]!Email_TaskV2[[#This Row],[Month]]="",13,MONTH([1]!Email_TaskV2[[#This Row],[Tanggal nodin RFS/RFI]]))</f>
        <v>#REF!</v>
      </c>
    </row>
    <row r="349" spans="1:57" ht="15" customHeight="1" x14ac:dyDescent="0.3">
      <c r="A349" s="51">
        <v>348</v>
      </c>
      <c r="B349" s="32" t="s">
        <v>2131</v>
      </c>
      <c r="C349" s="34">
        <v>45008</v>
      </c>
      <c r="D349" s="86" t="s">
        <v>2132</v>
      </c>
      <c r="E349" s="32" t="s">
        <v>55</v>
      </c>
      <c r="F349" s="63" t="s">
        <v>78</v>
      </c>
      <c r="G349" s="35">
        <v>45009</v>
      </c>
      <c r="H349" s="35">
        <v>45012</v>
      </c>
      <c r="I349" s="32" t="s">
        <v>2133</v>
      </c>
      <c r="J349" s="35">
        <v>45012</v>
      </c>
      <c r="K349" s="37" t="s">
        <v>2405</v>
      </c>
      <c r="L349" s="39">
        <f t="shared" si="47"/>
        <v>4</v>
      </c>
      <c r="M349" s="39">
        <f t="shared" si="48"/>
        <v>3</v>
      </c>
      <c r="N349" s="40" t="s">
        <v>87</v>
      </c>
      <c r="O349" s="40" t="s">
        <v>88</v>
      </c>
      <c r="P349" s="40" t="e">
        <f>VLOOKUP([1]!Email_TaskV2[[#This Row],[PIC Dev]],[1]Organization!C:D,2,FALSE)</f>
        <v>#REF!</v>
      </c>
      <c r="Q349" s="40"/>
      <c r="R349" s="32">
        <v>33</v>
      </c>
      <c r="S349" s="32" t="s">
        <v>75</v>
      </c>
      <c r="T349" s="32" t="s">
        <v>2134</v>
      </c>
      <c r="U349" s="32" t="s">
        <v>2135</v>
      </c>
      <c r="V349" s="41">
        <v>44999</v>
      </c>
      <c r="W349" s="32" t="s">
        <v>190</v>
      </c>
      <c r="X349" s="32" t="s">
        <v>159</v>
      </c>
      <c r="Y349" s="32" t="s">
        <v>154</v>
      </c>
      <c r="Z349" s="32" t="s">
        <v>58</v>
      </c>
      <c r="AA349" s="32" t="s">
        <v>59</v>
      </c>
      <c r="AB349" s="32" t="s">
        <v>60</v>
      </c>
      <c r="AC349" s="43" t="s">
        <v>61</v>
      </c>
      <c r="AD349" s="44" t="s">
        <v>103</v>
      </c>
      <c r="AE349" s="44"/>
      <c r="AF349" s="44"/>
      <c r="AG349" s="32"/>
      <c r="AH349" s="32"/>
      <c r="AI349" s="32" t="s">
        <v>62</v>
      </c>
      <c r="AJ349" s="46" t="str">
        <f t="shared" si="42"/>
        <v>(FUT Simulator)</v>
      </c>
      <c r="AK349" s="46"/>
      <c r="AL349" s="46"/>
      <c r="AM349" s="46">
        <v>3</v>
      </c>
      <c r="AN349" s="46"/>
      <c r="AO349" s="46"/>
      <c r="AP349" s="46"/>
      <c r="AQ349" s="47" t="e">
        <f ca="1">IF(AND([1]!Email_TaskV2[[#This Row],[Status]]="ON PROGRESS"),TODAY()-[1]!Email_TaskV2[[#This Row],[Tanggal nodin RFS/RFI]],0)</f>
        <v>#REF!</v>
      </c>
      <c r="AR349" s="47" t="e">
        <f ca="1">IF(AND([1]!Email_TaskV2[[#This Row],[Status]]="ON PROGRESS"),IF(TODAY()-[1]!Email_TaskV2[[#This Row],[Start FUT]]&gt;100,"Testing not started yet",TODAY()-[1]!Email_TaskV2[[#This Row],[Start FUT]]),0)</f>
        <v>#REF!</v>
      </c>
      <c r="AS349" s="47" t="e">
        <f>IF([1]!Email_TaskV2[[#This Row],[Aging_Start_Testing]]="Testing not started yet","Testing not started yet",[1]!Email_TaskV2[[#This Row],[Aging]]-[1]!Email_TaskV2[[#This Row],[Aging_Start_Testing]])</f>
        <v>#REF!</v>
      </c>
      <c r="AT349" s="47" t="e">
        <f ca="1">IF(AND([1]!Email_TaskV2[[#This Row],[Status]]="ON PROGRESS",[1]!Email_TaskV2[[#This Row],[Type]]="RFI"),TODAY()-[1]!Email_TaskV2[[#This Row],[Tanggal nodin RFS/RFI]],0)</f>
        <v>#REF!</v>
      </c>
      <c r="AU349" s="47" t="e">
        <f>IF([1]!Email_TaskV2[[#This Row],[Aging]]&gt;7,"Warning","")</f>
        <v>#REF!</v>
      </c>
      <c r="AV349" s="127"/>
      <c r="AW349" s="127"/>
      <c r="AX349" s="127"/>
      <c r="AY349" s="16" t="e">
        <f>IF(AND([1]!Email_TaskV2[[#This Row],[Status]]="ON PROGRESS",[1]!Email_TaskV2[[#This Row],[Type]]="RFS"),"YES","")</f>
        <v>#REF!</v>
      </c>
      <c r="AZ349" s="127" t="e">
        <f>IF(AND([1]!Email_TaskV2[[#This Row],[Status]]="ON PROGRESS",[1]!Email_TaskV2[[#This Row],[Type]]="RFI"),"YES","")</f>
        <v>#REF!</v>
      </c>
      <c r="BA349" s="16" t="e">
        <f>IF([1]!Email_TaskV2[[#This Row],[Nomor Nodin RFS/RFI]]="","",DAY([1]!Email_TaskV2[[#This Row],[Tanggal nodin RFS/RFI]]))</f>
        <v>#REF!</v>
      </c>
      <c r="BB349" s="20" t="e">
        <f>IF([1]!Email_TaskV2[[#This Row],[Nomor Nodin RFS/RFI]]="","",TEXT([1]!Email_TaskV2[[#This Row],[Tanggal nodin RFS/RFI]],"MMM"))</f>
        <v>#REF!</v>
      </c>
      <c r="BC349" s="128" t="e">
        <f>IF([1]!Email_TaskV2[[#This Row],[Nodin BO]]="","No","Yes")</f>
        <v>#REF!</v>
      </c>
      <c r="BD349" s="129" t="e">
        <f>YEAR([1]!Email_TaskV2[[#This Row],[Tanggal nodin RFS/RFI]])</f>
        <v>#REF!</v>
      </c>
      <c r="BE349" s="17" t="e">
        <f>IF([1]!Email_TaskV2[[#This Row],[Month]]="",13,MONTH([1]!Email_TaskV2[[#This Row],[Tanggal nodin RFS/RFI]]))</f>
        <v>#REF!</v>
      </c>
    </row>
    <row r="350" spans="1:57" ht="15" customHeight="1" x14ac:dyDescent="0.3">
      <c r="A350" s="51">
        <v>349</v>
      </c>
      <c r="B350" s="32" t="s">
        <v>2136</v>
      </c>
      <c r="C350" s="34">
        <v>45008</v>
      </c>
      <c r="D350" s="86" t="s">
        <v>2137</v>
      </c>
      <c r="E350" s="32" t="s">
        <v>55</v>
      </c>
      <c r="F350" s="63" t="s">
        <v>78</v>
      </c>
      <c r="G350" s="35">
        <v>45008</v>
      </c>
      <c r="H350" s="35">
        <v>45014</v>
      </c>
      <c r="I350" s="32" t="s">
        <v>2138</v>
      </c>
      <c r="J350" s="35">
        <v>45015</v>
      </c>
      <c r="K350" s="37" t="s">
        <v>2406</v>
      </c>
      <c r="L350" s="39">
        <f t="shared" si="47"/>
        <v>6</v>
      </c>
      <c r="M350" s="39">
        <f t="shared" si="48"/>
        <v>7</v>
      </c>
      <c r="N350" s="40" t="s">
        <v>111</v>
      </c>
      <c r="O350" s="40" t="s">
        <v>112</v>
      </c>
      <c r="P350" s="40" t="e">
        <f>VLOOKUP([1]!Email_TaskV2[[#This Row],[PIC Dev]],[1]Organization!C:D,2,FALSE)</f>
        <v>#REF!</v>
      </c>
      <c r="Q350" s="40"/>
      <c r="R350" s="32">
        <v>207</v>
      </c>
      <c r="S350" s="32" t="s">
        <v>75</v>
      </c>
      <c r="T350" s="32"/>
      <c r="U350" s="37"/>
      <c r="V350" s="41"/>
      <c r="W350" s="32" t="s">
        <v>113</v>
      </c>
      <c r="X350" s="32"/>
      <c r="Y350" s="32"/>
      <c r="Z350" s="32" t="s">
        <v>58</v>
      </c>
      <c r="AA350" s="32" t="s">
        <v>59</v>
      </c>
      <c r="AB350" s="32" t="s">
        <v>113</v>
      </c>
      <c r="AC350" s="43" t="s">
        <v>71</v>
      </c>
      <c r="AD350" s="44" t="s">
        <v>132</v>
      </c>
      <c r="AE350" s="44"/>
      <c r="AF350" s="44"/>
      <c r="AG350" s="32"/>
      <c r="AH350" s="32"/>
      <c r="AI350" s="32" t="s">
        <v>64</v>
      </c>
      <c r="AJ350" s="46" t="str">
        <f t="shared" si="42"/>
        <v/>
      </c>
      <c r="AK350" s="46"/>
      <c r="AL350" s="46"/>
      <c r="AM350" s="46"/>
      <c r="AN350" s="46"/>
      <c r="AO350" s="46"/>
      <c r="AP350" s="46"/>
      <c r="AQ350" s="47" t="e">
        <f ca="1">IF(AND([1]!Email_TaskV2[[#This Row],[Status]]="ON PROGRESS"),TODAY()-[1]!Email_TaskV2[[#This Row],[Tanggal nodin RFS/RFI]],0)</f>
        <v>#REF!</v>
      </c>
      <c r="AR350" s="47" t="e">
        <f ca="1">IF(AND([1]!Email_TaskV2[[#This Row],[Status]]="ON PROGRESS"),IF(TODAY()-[1]!Email_TaskV2[[#This Row],[Start FUT]]&gt;100,"Testing not started yet",TODAY()-[1]!Email_TaskV2[[#This Row],[Start FUT]]),0)</f>
        <v>#REF!</v>
      </c>
      <c r="AS350" s="47" t="e">
        <f>IF([1]!Email_TaskV2[[#This Row],[Aging_Start_Testing]]="Testing not started yet","Testing not started yet",[1]!Email_TaskV2[[#This Row],[Aging]]-[1]!Email_TaskV2[[#This Row],[Aging_Start_Testing]])</f>
        <v>#REF!</v>
      </c>
      <c r="AT350" s="47" t="e">
        <f ca="1">IF(AND([1]!Email_TaskV2[[#This Row],[Status]]="ON PROGRESS",[1]!Email_TaskV2[[#This Row],[Type]]="RFI"),TODAY()-[1]!Email_TaskV2[[#This Row],[Tanggal nodin RFS/RFI]],0)</f>
        <v>#REF!</v>
      </c>
      <c r="AU350" s="47" t="e">
        <f>IF([1]!Email_TaskV2[[#This Row],[Aging]]&gt;7,"Warning","")</f>
        <v>#REF!</v>
      </c>
      <c r="AV350" s="127"/>
      <c r="AW350" s="127"/>
      <c r="AX350" s="127"/>
      <c r="AY350" s="16" t="e">
        <f>IF(AND([1]!Email_TaskV2[[#This Row],[Status]]="ON PROGRESS",[1]!Email_TaskV2[[#This Row],[Type]]="RFS"),"YES","")</f>
        <v>#REF!</v>
      </c>
      <c r="AZ350" s="127" t="e">
        <f>IF(AND([1]!Email_TaskV2[[#This Row],[Status]]="ON PROGRESS",[1]!Email_TaskV2[[#This Row],[Type]]="RFI"),"YES","")</f>
        <v>#REF!</v>
      </c>
      <c r="BA350" s="16" t="e">
        <f>IF([1]!Email_TaskV2[[#This Row],[Nomor Nodin RFS/RFI]]="","",DAY([1]!Email_TaskV2[[#This Row],[Tanggal nodin RFS/RFI]]))</f>
        <v>#REF!</v>
      </c>
      <c r="BB350" s="20" t="e">
        <f>IF([1]!Email_TaskV2[[#This Row],[Nomor Nodin RFS/RFI]]="","",TEXT([1]!Email_TaskV2[[#This Row],[Tanggal nodin RFS/RFI]],"MMM"))</f>
        <v>#REF!</v>
      </c>
      <c r="BC350" s="128" t="e">
        <f>IF([1]!Email_TaskV2[[#This Row],[Nodin BO]]="","No","Yes")</f>
        <v>#REF!</v>
      </c>
      <c r="BD350" s="129" t="e">
        <f>YEAR([1]!Email_TaskV2[[#This Row],[Tanggal nodin RFS/RFI]])</f>
        <v>#REF!</v>
      </c>
      <c r="BE350" s="17" t="e">
        <f>IF([1]!Email_TaskV2[[#This Row],[Month]]="",13,MONTH([1]!Email_TaskV2[[#This Row],[Tanggal nodin RFS/RFI]]))</f>
        <v>#REF!</v>
      </c>
    </row>
    <row r="351" spans="1:57" ht="15" customHeight="1" x14ac:dyDescent="0.3">
      <c r="A351" s="51">
        <v>350</v>
      </c>
      <c r="B351" s="32" t="s">
        <v>2139</v>
      </c>
      <c r="C351" s="34">
        <v>45008</v>
      </c>
      <c r="D351" s="86" t="s">
        <v>2140</v>
      </c>
      <c r="E351" s="32" t="s">
        <v>55</v>
      </c>
      <c r="F351" s="63" t="s">
        <v>78</v>
      </c>
      <c r="G351" s="35">
        <v>45009</v>
      </c>
      <c r="H351" s="35">
        <v>45013</v>
      </c>
      <c r="I351" s="32" t="s">
        <v>2141</v>
      </c>
      <c r="J351" s="35">
        <v>45013</v>
      </c>
      <c r="K351" s="37" t="s">
        <v>2407</v>
      </c>
      <c r="L351" s="39">
        <f t="shared" si="47"/>
        <v>5</v>
      </c>
      <c r="M351" s="39">
        <f t="shared" si="48"/>
        <v>4</v>
      </c>
      <c r="N351" s="40" t="s">
        <v>68</v>
      </c>
      <c r="O351" s="40" t="s">
        <v>69</v>
      </c>
      <c r="P351" s="40" t="e">
        <f>VLOOKUP([1]!Email_TaskV2[[#This Row],[PIC Dev]],[1]Organization!C:D,2,FALSE)</f>
        <v>#REF!</v>
      </c>
      <c r="Q351" s="40"/>
      <c r="R351" s="32">
        <v>141</v>
      </c>
      <c r="S351" s="32" t="s">
        <v>75</v>
      </c>
      <c r="T351" s="32" t="s">
        <v>2048</v>
      </c>
      <c r="U351" s="37" t="s">
        <v>2408</v>
      </c>
      <c r="V351" s="41">
        <v>44958</v>
      </c>
      <c r="W351" s="32" t="s">
        <v>139</v>
      </c>
      <c r="X351" s="125" t="s">
        <v>163</v>
      </c>
      <c r="Y351" s="32" t="s">
        <v>164</v>
      </c>
      <c r="Z351" s="32" t="s">
        <v>58</v>
      </c>
      <c r="AA351" s="32" t="s">
        <v>59</v>
      </c>
      <c r="AB351" s="32" t="s">
        <v>105</v>
      </c>
      <c r="AC351" s="43" t="s">
        <v>71</v>
      </c>
      <c r="AD351" s="44" t="s">
        <v>103</v>
      </c>
      <c r="AE351" s="44"/>
      <c r="AF351" s="44"/>
      <c r="AG351" s="32"/>
      <c r="AH351" s="32"/>
      <c r="AI351" s="32" t="s">
        <v>64</v>
      </c>
      <c r="AJ351" s="46" t="str">
        <f t="shared" si="42"/>
        <v/>
      </c>
      <c r="AK351" s="46"/>
      <c r="AL351" s="46"/>
      <c r="AM351" s="46"/>
      <c r="AN351" s="46"/>
      <c r="AO351" s="46"/>
      <c r="AP351" s="46"/>
      <c r="AQ351" s="47" t="e">
        <f ca="1">IF(AND([1]!Email_TaskV2[[#This Row],[Status]]="ON PROGRESS"),TODAY()-[1]!Email_TaskV2[[#This Row],[Tanggal nodin RFS/RFI]],0)</f>
        <v>#REF!</v>
      </c>
      <c r="AR351" s="47" t="e">
        <f ca="1">IF(AND([1]!Email_TaskV2[[#This Row],[Status]]="ON PROGRESS"),IF(TODAY()-[1]!Email_TaskV2[[#This Row],[Start FUT]]&gt;100,"Testing not started yet",TODAY()-[1]!Email_TaskV2[[#This Row],[Start FUT]]),0)</f>
        <v>#REF!</v>
      </c>
      <c r="AS351" s="47" t="e">
        <f>IF([1]!Email_TaskV2[[#This Row],[Aging_Start_Testing]]="Testing not started yet","Testing not started yet",[1]!Email_TaskV2[[#This Row],[Aging]]-[1]!Email_TaskV2[[#This Row],[Aging_Start_Testing]])</f>
        <v>#REF!</v>
      </c>
      <c r="AT351" s="47" t="e">
        <f ca="1">IF(AND([1]!Email_TaskV2[[#This Row],[Status]]="ON PROGRESS",[1]!Email_TaskV2[[#This Row],[Type]]="RFI"),TODAY()-[1]!Email_TaskV2[[#This Row],[Tanggal nodin RFS/RFI]],0)</f>
        <v>#REF!</v>
      </c>
      <c r="AU351" s="47" t="e">
        <f>IF([1]!Email_TaskV2[[#This Row],[Aging]]&gt;7,"Warning","")</f>
        <v>#REF!</v>
      </c>
      <c r="AV351" s="48"/>
      <c r="AW351" s="48"/>
      <c r="AX351" s="48"/>
      <c r="AY351" s="16" t="e">
        <f>IF(AND([1]!Email_TaskV2[[#This Row],[Status]]="ON PROGRESS",[1]!Email_TaskV2[[#This Row],[Type]]="RFS"),"YES","")</f>
        <v>#REF!</v>
      </c>
      <c r="AZ351" s="127" t="e">
        <f>IF(AND([1]!Email_TaskV2[[#This Row],[Status]]="ON PROGRESS",[1]!Email_TaskV2[[#This Row],[Type]]="RFI"),"YES","")</f>
        <v>#REF!</v>
      </c>
      <c r="BA351" s="16" t="e">
        <f>IF([1]!Email_TaskV2[[#This Row],[Nomor Nodin RFS/RFI]]="","",DAY([1]!Email_TaskV2[[#This Row],[Tanggal nodin RFS/RFI]]))</f>
        <v>#REF!</v>
      </c>
      <c r="BB351" s="20" t="e">
        <f>IF([1]!Email_TaskV2[[#This Row],[Nomor Nodin RFS/RFI]]="","",TEXT([1]!Email_TaskV2[[#This Row],[Tanggal nodin RFS/RFI]],"MMM"))</f>
        <v>#REF!</v>
      </c>
      <c r="BC351" s="49" t="e">
        <f>IF([1]!Email_TaskV2[[#This Row],[Nodin BO]]="","No","Yes")</f>
        <v>#REF!</v>
      </c>
      <c r="BD351" s="50" t="e">
        <f>YEAR([1]!Email_TaskV2[[#This Row],[Tanggal nodin RFS/RFI]])</f>
        <v>#REF!</v>
      </c>
      <c r="BE351" s="17" t="e">
        <f>IF([1]!Email_TaskV2[[#This Row],[Month]]="",13,MONTH([1]!Email_TaskV2[[#This Row],[Tanggal nodin RFS/RFI]]))</f>
        <v>#REF!</v>
      </c>
    </row>
    <row r="352" spans="1:57" ht="15" customHeight="1" x14ac:dyDescent="0.3">
      <c r="A352" s="51">
        <v>351</v>
      </c>
      <c r="B352" s="32" t="s">
        <v>2142</v>
      </c>
      <c r="C352" s="34">
        <v>45008</v>
      </c>
      <c r="D352" s="86" t="s">
        <v>2143</v>
      </c>
      <c r="E352" s="32" t="s">
        <v>55</v>
      </c>
      <c r="F352" s="63" t="s">
        <v>78</v>
      </c>
      <c r="G352" s="35">
        <v>45008</v>
      </c>
      <c r="H352" s="35">
        <v>45014</v>
      </c>
      <c r="I352" s="32" t="s">
        <v>2144</v>
      </c>
      <c r="J352" s="35">
        <v>45015</v>
      </c>
      <c r="K352" s="37" t="s">
        <v>2409</v>
      </c>
      <c r="L352" s="39">
        <f t="shared" si="47"/>
        <v>6</v>
      </c>
      <c r="M352" s="39">
        <f t="shared" si="48"/>
        <v>7</v>
      </c>
      <c r="N352" s="40" t="s">
        <v>107</v>
      </c>
      <c r="O352" s="40" t="s">
        <v>108</v>
      </c>
      <c r="P352" s="40" t="e">
        <f>VLOOKUP([1]!Email_TaskV2[[#This Row],[PIC Dev]],[1]Organization!C:D,2,FALSE)</f>
        <v>#REF!</v>
      </c>
      <c r="Q352" s="40"/>
      <c r="R352" s="32">
        <v>864</v>
      </c>
      <c r="S352" s="32" t="s">
        <v>75</v>
      </c>
      <c r="T352" s="32"/>
      <c r="U352" s="37"/>
      <c r="V352" s="32"/>
      <c r="W352" s="32" t="s">
        <v>156</v>
      </c>
      <c r="X352" s="32"/>
      <c r="Y352" s="32"/>
      <c r="Z352" s="32" t="s">
        <v>58</v>
      </c>
      <c r="AA352" s="32" t="s">
        <v>59</v>
      </c>
      <c r="AB352" s="32" t="s">
        <v>70</v>
      </c>
      <c r="AC352" s="43" t="s">
        <v>71</v>
      </c>
      <c r="AD352" s="44" t="s">
        <v>132</v>
      </c>
      <c r="AE352" s="44"/>
      <c r="AF352" s="44"/>
      <c r="AG352" s="32"/>
      <c r="AH352" s="32"/>
      <c r="AI352" s="32" t="s">
        <v>64</v>
      </c>
      <c r="AJ352" s="46" t="str">
        <f t="shared" si="42"/>
        <v/>
      </c>
      <c r="AK352" s="46"/>
      <c r="AL352" s="46"/>
      <c r="AM352" s="46"/>
      <c r="AN352" s="46"/>
      <c r="AO352" s="46"/>
      <c r="AP352" s="46"/>
      <c r="AQ352" s="47" t="e">
        <f ca="1">IF(AND([1]!Email_TaskV2[[#This Row],[Status]]="ON PROGRESS"),TODAY()-[1]!Email_TaskV2[[#This Row],[Tanggal nodin RFS/RFI]],0)</f>
        <v>#REF!</v>
      </c>
      <c r="AR352" s="47" t="e">
        <f ca="1">IF(AND([1]!Email_TaskV2[[#This Row],[Status]]="ON PROGRESS"),IF(TODAY()-[1]!Email_TaskV2[[#This Row],[Start FUT]]&gt;100,"Testing not started yet",TODAY()-[1]!Email_TaskV2[[#This Row],[Start FUT]]),0)</f>
        <v>#REF!</v>
      </c>
      <c r="AS352" s="47" t="e">
        <f>IF([1]!Email_TaskV2[[#This Row],[Aging_Start_Testing]]="Testing not started yet","Testing not started yet",[1]!Email_TaskV2[[#This Row],[Aging]]-[1]!Email_TaskV2[[#This Row],[Aging_Start_Testing]])</f>
        <v>#REF!</v>
      </c>
      <c r="AT352" s="47" t="e">
        <f ca="1">IF(AND([1]!Email_TaskV2[[#This Row],[Status]]="ON PROGRESS",[1]!Email_TaskV2[[#This Row],[Type]]="RFI"),TODAY()-[1]!Email_TaskV2[[#This Row],[Tanggal nodin RFS/RFI]],0)</f>
        <v>#REF!</v>
      </c>
      <c r="AU352" s="47" t="e">
        <f>IF([1]!Email_TaskV2[[#This Row],[Aging]]&gt;7,"Warning","")</f>
        <v>#REF!</v>
      </c>
      <c r="AV352" s="48"/>
      <c r="AW352" s="48"/>
      <c r="AX352" s="48"/>
      <c r="AY352" s="48" t="e">
        <f>IF(AND([1]!Email_TaskV2[[#This Row],[Status]]="ON PROGRESS",[1]!Email_TaskV2[[#This Row],[Type]]="RFS"),"YES","")</f>
        <v>#REF!</v>
      </c>
      <c r="AZ352" s="127" t="e">
        <f>IF(AND([1]!Email_TaskV2[[#This Row],[Status]]="ON PROGRESS",[1]!Email_TaskV2[[#This Row],[Type]]="RFI"),"YES","")</f>
        <v>#REF!</v>
      </c>
      <c r="BA352" s="48" t="e">
        <f>IF([1]!Email_TaskV2[[#This Row],[Nomor Nodin RFS/RFI]]="","",DAY([1]!Email_TaskV2[[#This Row],[Tanggal nodin RFS/RFI]]))</f>
        <v>#REF!</v>
      </c>
      <c r="BB352" s="54" t="e">
        <f>IF([1]!Email_TaskV2[[#This Row],[Nomor Nodin RFS/RFI]]="","",TEXT([1]!Email_TaskV2[[#This Row],[Tanggal nodin RFS/RFI]],"MMM"))</f>
        <v>#REF!</v>
      </c>
      <c r="BC352" s="49" t="e">
        <f>IF([1]!Email_TaskV2[[#This Row],[Nodin BO]]="","No","Yes")</f>
        <v>#REF!</v>
      </c>
      <c r="BD352" s="50" t="e">
        <f>YEAR([1]!Email_TaskV2[[#This Row],[Tanggal nodin RFS/RFI]])</f>
        <v>#REF!</v>
      </c>
      <c r="BE352" s="56" t="e">
        <f>IF([1]!Email_TaskV2[[#This Row],[Month]]="",13,MONTH([1]!Email_TaskV2[[#This Row],[Tanggal nodin RFS/RFI]]))</f>
        <v>#REF!</v>
      </c>
    </row>
    <row r="353" spans="1:57" ht="15" customHeight="1" x14ac:dyDescent="0.3">
      <c r="A353" s="51">
        <v>352</v>
      </c>
      <c r="B353" s="32" t="s">
        <v>2145</v>
      </c>
      <c r="C353" s="34">
        <v>45008</v>
      </c>
      <c r="D353" s="88" t="s">
        <v>2146</v>
      </c>
      <c r="E353" s="32" t="s">
        <v>55</v>
      </c>
      <c r="F353" s="63" t="s">
        <v>78</v>
      </c>
      <c r="G353" s="35">
        <v>45008</v>
      </c>
      <c r="H353" s="35">
        <v>45020</v>
      </c>
      <c r="I353" s="32" t="s">
        <v>2147</v>
      </c>
      <c r="J353" s="35">
        <v>45020</v>
      </c>
      <c r="K353" s="37" t="s">
        <v>2410</v>
      </c>
      <c r="L353" s="39">
        <f t="shared" si="47"/>
        <v>12</v>
      </c>
      <c r="M353" s="39">
        <f t="shared" si="48"/>
        <v>12</v>
      </c>
      <c r="N353" s="40" t="s">
        <v>68</v>
      </c>
      <c r="O353" s="40" t="s">
        <v>69</v>
      </c>
      <c r="P353" s="40" t="e">
        <f>VLOOKUP([1]!Email_TaskV2[[#This Row],[PIC Dev]],[1]Organization!C:D,2,FALSE)</f>
        <v>#REF!</v>
      </c>
      <c r="Q353" s="40"/>
      <c r="R353" s="32">
        <v>20</v>
      </c>
      <c r="S353" s="32" t="s">
        <v>57</v>
      </c>
      <c r="T353" s="32" t="s">
        <v>1855</v>
      </c>
      <c r="U353" s="37" t="s">
        <v>1856</v>
      </c>
      <c r="V353" s="41">
        <v>44979</v>
      </c>
      <c r="W353" s="32" t="s">
        <v>139</v>
      </c>
      <c r="X353" s="32" t="s">
        <v>162</v>
      </c>
      <c r="Y353" s="32" t="s">
        <v>158</v>
      </c>
      <c r="Z353" s="32" t="s">
        <v>58</v>
      </c>
      <c r="AA353" s="32" t="s">
        <v>59</v>
      </c>
      <c r="AB353" s="32" t="s">
        <v>105</v>
      </c>
      <c r="AC353" s="43" t="s">
        <v>71</v>
      </c>
      <c r="AD353" s="44" t="s">
        <v>1604</v>
      </c>
      <c r="AE353" s="44"/>
      <c r="AF353" s="44"/>
      <c r="AG353" s="32"/>
      <c r="AH353" s="32"/>
      <c r="AI353" s="32" t="s">
        <v>64</v>
      </c>
      <c r="AJ353" s="46" t="str">
        <f t="shared" si="42"/>
        <v/>
      </c>
      <c r="AK353" s="46"/>
      <c r="AL353" s="46"/>
      <c r="AM353" s="46"/>
      <c r="AN353" s="46"/>
      <c r="AO353" s="46"/>
      <c r="AP353" s="46"/>
      <c r="AQ353" s="47" t="e">
        <f ca="1">IF(AND([1]!Email_TaskV2[[#This Row],[Status]]="ON PROGRESS"),TODAY()-[1]!Email_TaskV2[[#This Row],[Tanggal nodin RFS/RFI]],0)</f>
        <v>#REF!</v>
      </c>
      <c r="AR353" s="47" t="e">
        <f ca="1">IF(AND([1]!Email_TaskV2[[#This Row],[Status]]="ON PROGRESS"),IF(TODAY()-[1]!Email_TaskV2[[#This Row],[Start FUT]]&gt;100,"Testing not started yet",TODAY()-[1]!Email_TaskV2[[#This Row],[Start FUT]]),0)</f>
        <v>#REF!</v>
      </c>
      <c r="AS353" s="47" t="e">
        <f>IF([1]!Email_TaskV2[[#This Row],[Aging_Start_Testing]]="Testing not started yet","Testing not started yet",[1]!Email_TaskV2[[#This Row],[Aging]]-[1]!Email_TaskV2[[#This Row],[Aging_Start_Testing]])</f>
        <v>#REF!</v>
      </c>
      <c r="AT353" s="47" t="e">
        <f ca="1">IF(AND([1]!Email_TaskV2[[#This Row],[Status]]="ON PROGRESS",[1]!Email_TaskV2[[#This Row],[Type]]="RFI"),TODAY()-[1]!Email_TaskV2[[#This Row],[Tanggal nodin RFS/RFI]],0)</f>
        <v>#REF!</v>
      </c>
      <c r="AU353" s="47" t="e">
        <f>IF([1]!Email_TaskV2[[#This Row],[Aging]]&gt;7,"Warning","")</f>
        <v>#REF!</v>
      </c>
      <c r="AV353" s="48"/>
      <c r="AW353" s="48"/>
      <c r="AX353" s="48"/>
      <c r="AY353" s="16" t="e">
        <f>IF(AND([1]!Email_TaskV2[[#This Row],[Status]]="ON PROGRESS",[1]!Email_TaskV2[[#This Row],[Type]]="RFS"),"YES","")</f>
        <v>#REF!</v>
      </c>
      <c r="AZ353" s="16" t="e">
        <f>IF(AND([1]!Email_TaskV2[[#This Row],[Status]]="ON PROGRESS",[1]!Email_TaskV2[[#This Row],[Type]]="RFI"),"YES","")</f>
        <v>#REF!</v>
      </c>
      <c r="BA353" s="16" t="e">
        <f>IF([1]!Email_TaskV2[[#This Row],[Nomor Nodin RFS/RFI]]="","",DAY([1]!Email_TaskV2[[#This Row],[Tanggal nodin RFS/RFI]]))</f>
        <v>#REF!</v>
      </c>
      <c r="BB353" s="20" t="e">
        <f>IF([1]!Email_TaskV2[[#This Row],[Nomor Nodin RFS/RFI]]="","",TEXT([1]!Email_TaskV2[[#This Row],[Tanggal nodin RFS/RFI]],"MMM"))</f>
        <v>#REF!</v>
      </c>
      <c r="BC353" s="49" t="e">
        <f>IF([1]!Email_TaskV2[[#This Row],[Nodin BO]]="","No","Yes")</f>
        <v>#REF!</v>
      </c>
      <c r="BD353" s="50" t="e">
        <f>YEAR([1]!Email_TaskV2[[#This Row],[Tanggal nodin RFS/RFI]])</f>
        <v>#REF!</v>
      </c>
      <c r="BE353" s="17" t="e">
        <f>IF([1]!Email_TaskV2[[#This Row],[Month]]="",13,MONTH([1]!Email_TaskV2[[#This Row],[Tanggal nodin RFS/RFI]]))</f>
        <v>#REF!</v>
      </c>
    </row>
    <row r="354" spans="1:57" ht="15" customHeight="1" x14ac:dyDescent="0.3">
      <c r="A354" s="51">
        <v>353</v>
      </c>
      <c r="B354" s="32" t="s">
        <v>2148</v>
      </c>
      <c r="C354" s="34">
        <v>45009</v>
      </c>
      <c r="D354" s="86" t="s">
        <v>2149</v>
      </c>
      <c r="E354" s="32" t="s">
        <v>55</v>
      </c>
      <c r="F354" s="63" t="s">
        <v>90</v>
      </c>
      <c r="G354" s="35">
        <v>45019</v>
      </c>
      <c r="H354" s="35">
        <v>45020</v>
      </c>
      <c r="I354" s="32" t="s">
        <v>2150</v>
      </c>
      <c r="J354" s="35">
        <v>45020</v>
      </c>
      <c r="K354" s="37" t="s">
        <v>2411</v>
      </c>
      <c r="L354" s="39">
        <f t="shared" si="47"/>
        <v>11</v>
      </c>
      <c r="M354" s="39">
        <f t="shared" si="48"/>
        <v>1</v>
      </c>
      <c r="N354" s="40" t="s">
        <v>87</v>
      </c>
      <c r="O354" s="40" t="s">
        <v>88</v>
      </c>
      <c r="P354" s="40" t="e">
        <f>VLOOKUP([1]!Email_TaskV2[[#This Row],[PIC Dev]],[1]Organization!C:D,2,FALSE)</f>
        <v>#REF!</v>
      </c>
      <c r="Q354" s="52" t="s">
        <v>2412</v>
      </c>
      <c r="R354" s="32">
        <v>198</v>
      </c>
      <c r="S354" s="32" t="s">
        <v>75</v>
      </c>
      <c r="T354" s="32" t="s">
        <v>2151</v>
      </c>
      <c r="U354" s="32" t="s">
        <v>2152</v>
      </c>
      <c r="V354" s="41">
        <v>45009</v>
      </c>
      <c r="W354" s="32" t="s">
        <v>190</v>
      </c>
      <c r="X354" s="32" t="s">
        <v>159</v>
      </c>
      <c r="Y354" s="32" t="s">
        <v>154</v>
      </c>
      <c r="Z354" s="32" t="s">
        <v>58</v>
      </c>
      <c r="AA354" s="32" t="s">
        <v>59</v>
      </c>
      <c r="AB354" s="32" t="s">
        <v>60</v>
      </c>
      <c r="AC354" s="43" t="s">
        <v>61</v>
      </c>
      <c r="AD354" s="44" t="s">
        <v>128</v>
      </c>
      <c r="AE354" s="44"/>
      <c r="AF354" s="44"/>
      <c r="AG354" s="32"/>
      <c r="AH354" s="32"/>
      <c r="AI354" s="32" t="s">
        <v>110</v>
      </c>
      <c r="AJ354" s="46" t="str">
        <f t="shared" si="42"/>
        <v>(Cetho Automation)</v>
      </c>
      <c r="AK354" s="46"/>
      <c r="AL354" s="46"/>
      <c r="AM354" s="46"/>
      <c r="AN354" s="46"/>
      <c r="AO354" s="46">
        <v>5</v>
      </c>
      <c r="AP354" s="46"/>
      <c r="AQ354" s="47" t="e">
        <f ca="1">IF(AND([1]!Email_TaskV2[[#This Row],[Status]]="ON PROGRESS"),TODAY()-[1]!Email_TaskV2[[#This Row],[Tanggal nodin RFS/RFI]],0)</f>
        <v>#REF!</v>
      </c>
      <c r="AR354" s="47" t="e">
        <f ca="1">IF(AND([1]!Email_TaskV2[[#This Row],[Status]]="ON PROGRESS"),IF(TODAY()-[1]!Email_TaskV2[[#This Row],[Start FUT]]&gt;100,"Testing not started yet",TODAY()-[1]!Email_TaskV2[[#This Row],[Start FUT]]),0)</f>
        <v>#REF!</v>
      </c>
      <c r="AS354" s="47" t="e">
        <f>IF([1]!Email_TaskV2[[#This Row],[Aging_Start_Testing]]="Testing not started yet","Testing not started yet",[1]!Email_TaskV2[[#This Row],[Aging]]-[1]!Email_TaskV2[[#This Row],[Aging_Start_Testing]])</f>
        <v>#REF!</v>
      </c>
      <c r="AT354" s="47" t="e">
        <f ca="1">IF(AND([1]!Email_TaskV2[[#This Row],[Status]]="ON PROGRESS",[1]!Email_TaskV2[[#This Row],[Type]]="RFI"),TODAY()-[1]!Email_TaskV2[[#This Row],[Tanggal nodin RFS/RFI]],0)</f>
        <v>#REF!</v>
      </c>
      <c r="AU354" s="47" t="e">
        <f>IF([1]!Email_TaskV2[[#This Row],[Aging]]&gt;7,"Warning","")</f>
        <v>#REF!</v>
      </c>
      <c r="AV354" s="48"/>
      <c r="AW354" s="48"/>
      <c r="AX354" s="48"/>
      <c r="AY354" s="16" t="e">
        <f>IF(AND([1]!Email_TaskV2[[#This Row],[Status]]="ON PROGRESS",[1]!Email_TaskV2[[#This Row],[Type]]="RFS"),"YES","")</f>
        <v>#REF!</v>
      </c>
      <c r="AZ354" s="16" t="e">
        <f>IF(AND([1]!Email_TaskV2[[#This Row],[Status]]="ON PROGRESS",[1]!Email_TaskV2[[#This Row],[Type]]="RFI"),"YES","")</f>
        <v>#REF!</v>
      </c>
      <c r="BA354" s="16" t="e">
        <f>IF([1]!Email_TaskV2[[#This Row],[Nomor Nodin RFS/RFI]]="","",DAY([1]!Email_TaskV2[[#This Row],[Tanggal nodin RFS/RFI]]))</f>
        <v>#REF!</v>
      </c>
      <c r="BB354" s="20" t="e">
        <f>IF([1]!Email_TaskV2[[#This Row],[Nomor Nodin RFS/RFI]]="","",TEXT([1]!Email_TaskV2[[#This Row],[Tanggal nodin RFS/RFI]],"MMM"))</f>
        <v>#REF!</v>
      </c>
      <c r="BC354" s="49" t="e">
        <f>IF([1]!Email_TaskV2[[#This Row],[Nodin BO]]="","No","Yes")</f>
        <v>#REF!</v>
      </c>
      <c r="BD354" s="50" t="e">
        <f>YEAR([1]!Email_TaskV2[[#This Row],[Tanggal nodin RFS/RFI]])</f>
        <v>#REF!</v>
      </c>
      <c r="BE354" s="17" t="e">
        <f>IF([1]!Email_TaskV2[[#This Row],[Month]]="",13,MONTH([1]!Email_TaskV2[[#This Row],[Tanggal nodin RFS/RFI]]))</f>
        <v>#REF!</v>
      </c>
    </row>
    <row r="355" spans="1:57" ht="15" customHeight="1" x14ac:dyDescent="0.3">
      <c r="A355" s="51">
        <v>354</v>
      </c>
      <c r="B355" s="32" t="s">
        <v>2153</v>
      </c>
      <c r="C355" s="34">
        <v>45009</v>
      </c>
      <c r="D355" s="88" t="s">
        <v>2154</v>
      </c>
      <c r="E355" s="61" t="s">
        <v>79</v>
      </c>
      <c r="F355" s="61" t="s">
        <v>80</v>
      </c>
      <c r="G355" s="35">
        <v>45030</v>
      </c>
      <c r="H355" s="35">
        <v>45050</v>
      </c>
      <c r="I355" s="32"/>
      <c r="J355" s="35"/>
      <c r="K355" s="32"/>
      <c r="L355" s="44"/>
      <c r="M355" s="40"/>
      <c r="N355" s="40" t="s">
        <v>111</v>
      </c>
      <c r="O355" s="40" t="s">
        <v>112</v>
      </c>
      <c r="P355" s="40" t="e">
        <f>VLOOKUP([1]!Email_TaskV2[[#This Row],[PIC Dev]],[1]Organization!C:D,2,FALSE)</f>
        <v>#REF!</v>
      </c>
      <c r="Q355" s="52" t="s">
        <v>3023</v>
      </c>
      <c r="R355" s="32"/>
      <c r="S355" s="32" t="s">
        <v>57</v>
      </c>
      <c r="T355" s="32" t="s">
        <v>2155</v>
      </c>
      <c r="U355" s="37" t="s">
        <v>2413</v>
      </c>
      <c r="V355" s="41">
        <v>44414</v>
      </c>
      <c r="W355" s="32" t="s">
        <v>113</v>
      </c>
      <c r="X355" s="32" t="s">
        <v>2098</v>
      </c>
      <c r="Y355" s="32" t="s">
        <v>2099</v>
      </c>
      <c r="Z355" s="32" t="s">
        <v>58</v>
      </c>
      <c r="AA355" s="32" t="s">
        <v>59</v>
      </c>
      <c r="AB355" s="32" t="s">
        <v>113</v>
      </c>
      <c r="AC355" s="43" t="s">
        <v>84</v>
      </c>
      <c r="AD355" s="44" t="s">
        <v>95</v>
      </c>
      <c r="AE355" s="44"/>
      <c r="AF355" s="44"/>
      <c r="AG355" s="32"/>
      <c r="AH355" s="32"/>
      <c r="AI355" s="61" t="s">
        <v>62</v>
      </c>
      <c r="AJ355" s="126" t="str">
        <f t="shared" si="42"/>
        <v>(Prima Automation)</v>
      </c>
      <c r="AK355" s="46"/>
      <c r="AL355" s="46">
        <v>2</v>
      </c>
      <c r="AM355" s="46"/>
      <c r="AN355" s="46"/>
      <c r="AO355" s="46"/>
      <c r="AP355" s="46"/>
      <c r="AQ355" s="47" t="e">
        <f ca="1">IF(AND([1]!Email_TaskV2[[#This Row],[Status]]="ON PROGRESS"),TODAY()-[1]!Email_TaskV2[[#This Row],[Tanggal nodin RFS/RFI]],0)</f>
        <v>#REF!</v>
      </c>
      <c r="AR355" s="47" t="e">
        <f ca="1">IF(AND([1]!Email_TaskV2[[#This Row],[Status]]="ON PROGRESS"),IF(TODAY()-[1]!Email_TaskV2[[#This Row],[Start FUT]]&gt;100,"Testing not started yet",TODAY()-[1]!Email_TaskV2[[#This Row],[Start FUT]]),0)</f>
        <v>#REF!</v>
      </c>
      <c r="AS355" s="47" t="e">
        <f>IF([1]!Email_TaskV2[[#This Row],[Aging_Start_Testing]]="Testing not started yet","Testing not started yet",[1]!Email_TaskV2[[#This Row],[Aging]]-[1]!Email_TaskV2[[#This Row],[Aging_Start_Testing]])</f>
        <v>#REF!</v>
      </c>
      <c r="AT355" s="47" t="e">
        <f ca="1">IF(AND([1]!Email_TaskV2[[#This Row],[Status]]="ON PROGRESS",[1]!Email_TaskV2[[#This Row],[Type]]="RFI"),TODAY()-[1]!Email_TaskV2[[#This Row],[Tanggal nodin RFS/RFI]],0)</f>
        <v>#REF!</v>
      </c>
      <c r="AU355" s="47" t="e">
        <f>IF([1]!Email_TaskV2[[#This Row],[Aging]]&gt;7,"Warning","")</f>
        <v>#REF!</v>
      </c>
      <c r="AV355" s="48"/>
      <c r="AW355" s="48"/>
      <c r="AX355" s="48"/>
      <c r="AY355" s="16" t="e">
        <f>IF(AND([1]!Email_TaskV2[[#This Row],[Status]]="ON PROGRESS",[1]!Email_TaskV2[[#This Row],[Type]]="RFS"),"YES","")</f>
        <v>#REF!</v>
      </c>
      <c r="AZ355" s="16" t="e">
        <f>IF(AND([1]!Email_TaskV2[[#This Row],[Status]]="ON PROGRESS",[1]!Email_TaskV2[[#This Row],[Type]]="RFI"),"YES","")</f>
        <v>#REF!</v>
      </c>
      <c r="BA355" s="16" t="e">
        <f>IF([1]!Email_TaskV2[[#This Row],[Nomor Nodin RFS/RFI]]="","",DAY([1]!Email_TaskV2[[#This Row],[Tanggal nodin RFS/RFI]]))</f>
        <v>#REF!</v>
      </c>
      <c r="BB355" s="20" t="e">
        <f>IF([1]!Email_TaskV2[[#This Row],[Nomor Nodin RFS/RFI]]="","",TEXT([1]!Email_TaskV2[[#This Row],[Tanggal nodin RFS/RFI]],"MMM"))</f>
        <v>#REF!</v>
      </c>
      <c r="BC355" s="49" t="e">
        <f>IF([1]!Email_TaskV2[[#This Row],[Nodin BO]]="","No","Yes")</f>
        <v>#REF!</v>
      </c>
      <c r="BD355" s="50" t="e">
        <f>YEAR([1]!Email_TaskV2[[#This Row],[Tanggal nodin RFS/RFI]])</f>
        <v>#REF!</v>
      </c>
      <c r="BE355" s="17" t="e">
        <f>IF([1]!Email_TaskV2[[#This Row],[Month]]="",13,MONTH([1]!Email_TaskV2[[#This Row],[Tanggal nodin RFS/RFI]]))</f>
        <v>#REF!</v>
      </c>
    </row>
    <row r="356" spans="1:57" ht="15" customHeight="1" x14ac:dyDescent="0.3">
      <c r="A356" s="51">
        <v>355</v>
      </c>
      <c r="B356" s="32" t="s">
        <v>2156</v>
      </c>
      <c r="C356" s="34">
        <v>45009</v>
      </c>
      <c r="D356" s="102" t="s">
        <v>2157</v>
      </c>
      <c r="E356" s="98" t="s">
        <v>55</v>
      </c>
      <c r="F356" s="63" t="s">
        <v>90</v>
      </c>
      <c r="G356" s="35">
        <v>45014</v>
      </c>
      <c r="H356" s="35">
        <v>45015</v>
      </c>
      <c r="I356" s="32" t="s">
        <v>2158</v>
      </c>
      <c r="J356" s="35">
        <v>45015</v>
      </c>
      <c r="K356" s="37" t="s">
        <v>2414</v>
      </c>
      <c r="L356" s="39">
        <f t="shared" ref="L356:L384" si="49">H356-C356</f>
        <v>6</v>
      </c>
      <c r="M356" s="39">
        <f t="shared" ref="M356:M384" si="50">J356-G356</f>
        <v>1</v>
      </c>
      <c r="N356" s="40" t="s">
        <v>87</v>
      </c>
      <c r="O356" s="40" t="s">
        <v>88</v>
      </c>
      <c r="P356" s="40" t="e">
        <f>VLOOKUP([1]!Email_TaskV2[[#This Row],[PIC Dev]],[1]Organization!C:D,2,FALSE)</f>
        <v>#REF!</v>
      </c>
      <c r="Q356" s="52" t="s">
        <v>2415</v>
      </c>
      <c r="R356" s="32">
        <v>172</v>
      </c>
      <c r="S356" s="32" t="s">
        <v>57</v>
      </c>
      <c r="T356" s="32" t="s">
        <v>2159</v>
      </c>
      <c r="U356" s="37" t="s">
        <v>2416</v>
      </c>
      <c r="V356" s="41">
        <v>45008</v>
      </c>
      <c r="W356" s="32" t="s">
        <v>190</v>
      </c>
      <c r="X356" s="32" t="s">
        <v>206</v>
      </c>
      <c r="Y356" s="32" t="s">
        <v>207</v>
      </c>
      <c r="Z356" s="32" t="s">
        <v>58</v>
      </c>
      <c r="AA356" s="32" t="s">
        <v>59</v>
      </c>
      <c r="AB356" s="32" t="s">
        <v>60</v>
      </c>
      <c r="AC356" s="43" t="s">
        <v>61</v>
      </c>
      <c r="AD356" s="44" t="s">
        <v>141</v>
      </c>
      <c r="AE356" s="44" t="s">
        <v>140</v>
      </c>
      <c r="AF356" s="44" t="s">
        <v>600</v>
      </c>
      <c r="AG356" s="32" t="s">
        <v>599</v>
      </c>
      <c r="AH356" s="32"/>
      <c r="AI356" s="32" t="s">
        <v>62</v>
      </c>
      <c r="AJ356" s="46" t="str">
        <f t="shared" si="42"/>
        <v>(FUT Simulator)</v>
      </c>
      <c r="AK356" s="46"/>
      <c r="AL356" s="46"/>
      <c r="AM356" s="46">
        <v>3</v>
      </c>
      <c r="AN356" s="46"/>
      <c r="AO356" s="46"/>
      <c r="AP356" s="46"/>
      <c r="AQ356" s="47" t="e">
        <f ca="1">IF(AND([1]!Email_TaskV2[[#This Row],[Status]]="ON PROGRESS"),TODAY()-[1]!Email_TaskV2[[#This Row],[Tanggal nodin RFS/RFI]],0)</f>
        <v>#REF!</v>
      </c>
      <c r="AR356" s="47" t="e">
        <f ca="1">IF(AND([1]!Email_TaskV2[[#This Row],[Status]]="ON PROGRESS"),IF(TODAY()-[1]!Email_TaskV2[[#This Row],[Start FUT]]&gt;100,"Testing not started yet",TODAY()-[1]!Email_TaskV2[[#This Row],[Start FUT]]),0)</f>
        <v>#REF!</v>
      </c>
      <c r="AS356" s="47" t="e">
        <f>IF([1]!Email_TaskV2[[#This Row],[Aging_Start_Testing]]="Testing not started yet","Testing not started yet",[1]!Email_TaskV2[[#This Row],[Aging]]-[1]!Email_TaskV2[[#This Row],[Aging_Start_Testing]])</f>
        <v>#REF!</v>
      </c>
      <c r="AT356" s="47" t="e">
        <f ca="1">IF(AND([1]!Email_TaskV2[[#This Row],[Status]]="ON PROGRESS",[1]!Email_TaskV2[[#This Row],[Type]]="RFI"),TODAY()-[1]!Email_TaskV2[[#This Row],[Tanggal nodin RFS/RFI]],0)</f>
        <v>#REF!</v>
      </c>
      <c r="AU356" s="47" t="e">
        <f>IF([1]!Email_TaskV2[[#This Row],[Aging]]&gt;7,"Warning","")</f>
        <v>#REF!</v>
      </c>
      <c r="AV356" s="127"/>
      <c r="AW356" s="127"/>
      <c r="AX356" s="127"/>
      <c r="AY356" s="16" t="e">
        <f>IF(AND([1]!Email_TaskV2[[#This Row],[Status]]="ON PROGRESS",[1]!Email_TaskV2[[#This Row],[Type]]="RFS"),"YES","")</f>
        <v>#REF!</v>
      </c>
      <c r="AZ356" s="127" t="e">
        <f>IF(AND([1]!Email_TaskV2[[#This Row],[Status]]="ON PROGRESS",[1]!Email_TaskV2[[#This Row],[Type]]="RFI"),"YES","")</f>
        <v>#REF!</v>
      </c>
      <c r="BA356" s="16" t="e">
        <f>IF([1]!Email_TaskV2[[#This Row],[Nomor Nodin RFS/RFI]]="","",DAY([1]!Email_TaskV2[[#This Row],[Tanggal nodin RFS/RFI]]))</f>
        <v>#REF!</v>
      </c>
      <c r="BB356" s="20" t="e">
        <f>IF([1]!Email_TaskV2[[#This Row],[Nomor Nodin RFS/RFI]]="","",TEXT([1]!Email_TaskV2[[#This Row],[Tanggal nodin RFS/RFI]],"MMM"))</f>
        <v>#REF!</v>
      </c>
      <c r="BC356" s="128" t="e">
        <f>IF([1]!Email_TaskV2[[#This Row],[Nodin BO]]="","No","Yes")</f>
        <v>#REF!</v>
      </c>
      <c r="BD356" s="129" t="e">
        <f>YEAR([1]!Email_TaskV2[[#This Row],[Tanggal nodin RFS/RFI]])</f>
        <v>#REF!</v>
      </c>
      <c r="BE356" s="17" t="e">
        <f>IF([1]!Email_TaskV2[[#This Row],[Month]]="",13,MONTH([1]!Email_TaskV2[[#This Row],[Tanggal nodin RFS/RFI]]))</f>
        <v>#REF!</v>
      </c>
    </row>
    <row r="357" spans="1:57" ht="15" customHeight="1" x14ac:dyDescent="0.3">
      <c r="A357" s="51">
        <v>356</v>
      </c>
      <c r="B357" s="32" t="s">
        <v>2160</v>
      </c>
      <c r="C357" s="34">
        <v>45009</v>
      </c>
      <c r="D357" s="88" t="s">
        <v>2161</v>
      </c>
      <c r="E357" s="32" t="s">
        <v>55</v>
      </c>
      <c r="F357" s="63" t="s">
        <v>90</v>
      </c>
      <c r="G357" s="35">
        <v>45012</v>
      </c>
      <c r="H357" s="35">
        <v>45015</v>
      </c>
      <c r="I357" s="32" t="s">
        <v>2162</v>
      </c>
      <c r="J357" s="35">
        <v>45015</v>
      </c>
      <c r="K357" s="37" t="s">
        <v>2417</v>
      </c>
      <c r="L357" s="39">
        <f t="shared" si="49"/>
        <v>6</v>
      </c>
      <c r="M357" s="39">
        <f t="shared" si="50"/>
        <v>3</v>
      </c>
      <c r="N357" s="40" t="s">
        <v>133</v>
      </c>
      <c r="O357" s="40" t="s">
        <v>134</v>
      </c>
      <c r="P357" s="40" t="e">
        <f>VLOOKUP([1]!Email_TaskV2[[#This Row],[PIC Dev]],[1]Organization!C:D,2,FALSE)</f>
        <v>#REF!</v>
      </c>
      <c r="Q357" s="52" t="s">
        <v>2418</v>
      </c>
      <c r="R357" s="32">
        <v>18</v>
      </c>
      <c r="S357" s="32" t="s">
        <v>57</v>
      </c>
      <c r="T357" s="32" t="s">
        <v>2163</v>
      </c>
      <c r="U357" s="37" t="s">
        <v>2419</v>
      </c>
      <c r="V357" s="41">
        <v>45009</v>
      </c>
      <c r="W357" s="32" t="s">
        <v>120</v>
      </c>
      <c r="X357" s="32" t="s">
        <v>170</v>
      </c>
      <c r="Y357" s="32" t="s">
        <v>171</v>
      </c>
      <c r="Z357" s="32" t="s">
        <v>58</v>
      </c>
      <c r="AA357" s="32" t="s">
        <v>59</v>
      </c>
      <c r="AB357" s="32" t="s">
        <v>60</v>
      </c>
      <c r="AC357" s="43" t="s">
        <v>71</v>
      </c>
      <c r="AD357" s="44" t="s">
        <v>72</v>
      </c>
      <c r="AE357" s="44"/>
      <c r="AF357" s="44"/>
      <c r="AG357" s="32"/>
      <c r="AH357" s="32"/>
      <c r="AI357" s="32" t="s">
        <v>64</v>
      </c>
      <c r="AJ357" s="46" t="str">
        <f t="shared" si="42"/>
        <v/>
      </c>
      <c r="AK357" s="46"/>
      <c r="AL357" s="46"/>
      <c r="AM357" s="46"/>
      <c r="AN357" s="46"/>
      <c r="AO357" s="46"/>
      <c r="AP357" s="46"/>
      <c r="AQ357" s="47" t="e">
        <f ca="1">IF(AND([1]!Email_TaskV2[[#This Row],[Status]]="ON PROGRESS"),TODAY()-[1]!Email_TaskV2[[#This Row],[Tanggal nodin RFS/RFI]],0)</f>
        <v>#REF!</v>
      </c>
      <c r="AR357" s="47" t="e">
        <f ca="1">IF(AND([1]!Email_TaskV2[[#This Row],[Status]]="ON PROGRESS"),IF(TODAY()-[1]!Email_TaskV2[[#This Row],[Start FUT]]&gt;100,"Testing not started yet",TODAY()-[1]!Email_TaskV2[[#This Row],[Start FUT]]),0)</f>
        <v>#REF!</v>
      </c>
      <c r="AS357" s="47" t="e">
        <f>IF([1]!Email_TaskV2[[#This Row],[Aging_Start_Testing]]="Testing not started yet","Testing not started yet",[1]!Email_TaskV2[[#This Row],[Aging]]-[1]!Email_TaskV2[[#This Row],[Aging_Start_Testing]])</f>
        <v>#REF!</v>
      </c>
      <c r="AT357" s="47" t="e">
        <f ca="1">IF(AND([1]!Email_TaskV2[[#This Row],[Status]]="ON PROGRESS",[1]!Email_TaskV2[[#This Row],[Type]]="RFI"),TODAY()-[1]!Email_TaskV2[[#This Row],[Tanggal nodin RFS/RFI]],0)</f>
        <v>#REF!</v>
      </c>
      <c r="AU357" s="47" t="e">
        <f>IF([1]!Email_TaskV2[[#This Row],[Aging]]&gt;7,"Warning","")</f>
        <v>#REF!</v>
      </c>
      <c r="AV357" s="127"/>
      <c r="AW357" s="127"/>
      <c r="AX357" s="127"/>
      <c r="AY357" s="16" t="e">
        <f>IF(AND([1]!Email_TaskV2[[#This Row],[Status]]="ON PROGRESS",[1]!Email_TaskV2[[#This Row],[Type]]="RFS"),"YES","")</f>
        <v>#REF!</v>
      </c>
      <c r="AZ357" s="127" t="e">
        <f>IF(AND([1]!Email_TaskV2[[#This Row],[Status]]="ON PROGRESS",[1]!Email_TaskV2[[#This Row],[Type]]="RFI"),"YES","")</f>
        <v>#REF!</v>
      </c>
      <c r="BA357" s="16" t="e">
        <f>IF([1]!Email_TaskV2[[#This Row],[Nomor Nodin RFS/RFI]]="","",DAY([1]!Email_TaskV2[[#This Row],[Tanggal nodin RFS/RFI]]))</f>
        <v>#REF!</v>
      </c>
      <c r="BB357" s="20" t="e">
        <f>IF([1]!Email_TaskV2[[#This Row],[Nomor Nodin RFS/RFI]]="","",TEXT([1]!Email_TaskV2[[#This Row],[Tanggal nodin RFS/RFI]],"MMM"))</f>
        <v>#REF!</v>
      </c>
      <c r="BC357" s="128" t="e">
        <f>IF([1]!Email_TaskV2[[#This Row],[Nodin BO]]="","No","Yes")</f>
        <v>#REF!</v>
      </c>
      <c r="BD357" s="129" t="e">
        <f>YEAR([1]!Email_TaskV2[[#This Row],[Tanggal nodin RFS/RFI]])</f>
        <v>#REF!</v>
      </c>
      <c r="BE357" s="17" t="e">
        <f>IF([1]!Email_TaskV2[[#This Row],[Month]]="",13,MONTH([1]!Email_TaskV2[[#This Row],[Tanggal nodin RFS/RFI]]))</f>
        <v>#REF!</v>
      </c>
    </row>
    <row r="358" spans="1:57" ht="15" customHeight="1" x14ac:dyDescent="0.3">
      <c r="A358" s="51">
        <v>357</v>
      </c>
      <c r="B358" s="32" t="s">
        <v>2164</v>
      </c>
      <c r="C358" s="34">
        <v>45009</v>
      </c>
      <c r="D358" s="88" t="s">
        <v>2165</v>
      </c>
      <c r="E358" s="32" t="s">
        <v>55</v>
      </c>
      <c r="F358" s="63" t="s">
        <v>90</v>
      </c>
      <c r="G358" s="35">
        <v>45014</v>
      </c>
      <c r="H358" s="35">
        <v>45022</v>
      </c>
      <c r="I358" s="32" t="s">
        <v>2520</v>
      </c>
      <c r="J358" s="35">
        <v>45022</v>
      </c>
      <c r="K358" s="37" t="s">
        <v>2521</v>
      </c>
      <c r="L358" s="39">
        <f t="shared" si="49"/>
        <v>13</v>
      </c>
      <c r="M358" s="39">
        <f t="shared" si="50"/>
        <v>8</v>
      </c>
      <c r="N358" s="40" t="s">
        <v>68</v>
      </c>
      <c r="O358" s="40" t="s">
        <v>69</v>
      </c>
      <c r="P358" s="40" t="e">
        <f>VLOOKUP([1]!Email_TaskV2[[#This Row],[PIC Dev]],[1]Organization!C:D,2,FALSE)</f>
        <v>#REF!</v>
      </c>
      <c r="Q358" s="52" t="s">
        <v>2522</v>
      </c>
      <c r="R358" s="32">
        <v>45</v>
      </c>
      <c r="S358" s="32" t="s">
        <v>57</v>
      </c>
      <c r="T358" s="32" t="s">
        <v>1892</v>
      </c>
      <c r="U358" s="37" t="s">
        <v>1893</v>
      </c>
      <c r="V358" s="41">
        <v>44911</v>
      </c>
      <c r="W358" s="32" t="s">
        <v>139</v>
      </c>
      <c r="X358" s="32" t="s">
        <v>162</v>
      </c>
      <c r="Y358" s="32" t="s">
        <v>158</v>
      </c>
      <c r="Z358" s="32" t="s">
        <v>58</v>
      </c>
      <c r="AA358" s="32" t="s">
        <v>59</v>
      </c>
      <c r="AB358" s="32" t="s">
        <v>105</v>
      </c>
      <c r="AC358" s="43" t="s">
        <v>71</v>
      </c>
      <c r="AD358" s="44" t="s">
        <v>85</v>
      </c>
      <c r="AE358" s="44"/>
      <c r="AF358" s="44"/>
      <c r="AG358" s="32"/>
      <c r="AH358" s="32"/>
      <c r="AI358" s="32" t="s">
        <v>62</v>
      </c>
      <c r="AJ358" s="46" t="str">
        <f t="shared" si="42"/>
        <v>(FUT Simulator)</v>
      </c>
      <c r="AK358" s="46"/>
      <c r="AL358" s="46"/>
      <c r="AM358" s="46">
        <v>3</v>
      </c>
      <c r="AN358" s="46"/>
      <c r="AO358" s="46"/>
      <c r="AP358" s="46"/>
      <c r="AQ358" s="47" t="e">
        <f ca="1">IF(AND([1]!Email_TaskV2[[#This Row],[Status]]="ON PROGRESS"),TODAY()-[1]!Email_TaskV2[[#This Row],[Tanggal nodin RFS/RFI]],0)</f>
        <v>#REF!</v>
      </c>
      <c r="AR358" s="47" t="e">
        <f ca="1">IF(AND([1]!Email_TaskV2[[#This Row],[Status]]="ON PROGRESS"),IF(TODAY()-[1]!Email_TaskV2[[#This Row],[Start FUT]]&gt;100,"Testing not started yet",TODAY()-[1]!Email_TaskV2[[#This Row],[Start FUT]]),0)</f>
        <v>#REF!</v>
      </c>
      <c r="AS358" s="47" t="e">
        <f>IF([1]!Email_TaskV2[[#This Row],[Aging_Start_Testing]]="Testing not started yet","Testing not started yet",[1]!Email_TaskV2[[#This Row],[Aging]]-[1]!Email_TaskV2[[#This Row],[Aging_Start_Testing]])</f>
        <v>#REF!</v>
      </c>
      <c r="AT358" s="47" t="e">
        <f ca="1">IF(AND([1]!Email_TaskV2[[#This Row],[Status]]="ON PROGRESS",[1]!Email_TaskV2[[#This Row],[Type]]="RFI"),TODAY()-[1]!Email_TaskV2[[#This Row],[Tanggal nodin RFS/RFI]],0)</f>
        <v>#REF!</v>
      </c>
      <c r="AU358" s="47" t="e">
        <f>IF([1]!Email_TaskV2[[#This Row],[Aging]]&gt;7,"Warning","")</f>
        <v>#REF!</v>
      </c>
      <c r="AV358" s="127"/>
      <c r="AW358" s="127"/>
      <c r="AX358" s="127"/>
      <c r="AY358" s="16" t="e">
        <f>IF(AND([1]!Email_TaskV2[[#This Row],[Status]]="ON PROGRESS",[1]!Email_TaskV2[[#This Row],[Type]]="RFS"),"YES","")</f>
        <v>#REF!</v>
      </c>
      <c r="AZ358" s="127" t="e">
        <f>IF(AND([1]!Email_TaskV2[[#This Row],[Status]]="ON PROGRESS",[1]!Email_TaskV2[[#This Row],[Type]]="RFI"),"YES","")</f>
        <v>#REF!</v>
      </c>
      <c r="BA358" s="16" t="e">
        <f>IF([1]!Email_TaskV2[[#This Row],[Nomor Nodin RFS/RFI]]="","",DAY([1]!Email_TaskV2[[#This Row],[Tanggal nodin RFS/RFI]]))</f>
        <v>#REF!</v>
      </c>
      <c r="BB358" s="20" t="e">
        <f>IF([1]!Email_TaskV2[[#This Row],[Nomor Nodin RFS/RFI]]="","",TEXT([1]!Email_TaskV2[[#This Row],[Tanggal nodin RFS/RFI]],"MMM"))</f>
        <v>#REF!</v>
      </c>
      <c r="BC358" s="128" t="e">
        <f>IF([1]!Email_TaskV2[[#This Row],[Nodin BO]]="","No","Yes")</f>
        <v>#REF!</v>
      </c>
      <c r="BD358" s="129" t="e">
        <f>YEAR([1]!Email_TaskV2[[#This Row],[Tanggal nodin RFS/RFI]])</f>
        <v>#REF!</v>
      </c>
      <c r="BE358" s="17" t="e">
        <f>IF([1]!Email_TaskV2[[#This Row],[Month]]="",13,MONTH([1]!Email_TaskV2[[#This Row],[Tanggal nodin RFS/RFI]]))</f>
        <v>#REF!</v>
      </c>
    </row>
    <row r="359" spans="1:57" ht="15" customHeight="1" x14ac:dyDescent="0.3">
      <c r="A359" s="51">
        <v>358</v>
      </c>
      <c r="B359" s="32" t="s">
        <v>2166</v>
      </c>
      <c r="C359" s="34">
        <v>45009</v>
      </c>
      <c r="D359" s="88" t="s">
        <v>2167</v>
      </c>
      <c r="E359" s="32" t="s">
        <v>55</v>
      </c>
      <c r="F359" s="100" t="s">
        <v>90</v>
      </c>
      <c r="G359" s="35">
        <v>45012</v>
      </c>
      <c r="H359" s="35">
        <v>45021</v>
      </c>
      <c r="I359" s="32" t="s">
        <v>2523</v>
      </c>
      <c r="J359" s="35">
        <v>45021</v>
      </c>
      <c r="K359" s="37" t="s">
        <v>2524</v>
      </c>
      <c r="L359" s="39">
        <f t="shared" si="49"/>
        <v>12</v>
      </c>
      <c r="M359" s="39">
        <f t="shared" si="50"/>
        <v>9</v>
      </c>
      <c r="N359" s="40" t="s">
        <v>87</v>
      </c>
      <c r="O359" s="40" t="s">
        <v>88</v>
      </c>
      <c r="P359" s="40" t="e">
        <f>VLOOKUP([1]!Email_TaskV2[[#This Row],[PIC Dev]],[1]Organization!C:D,2,FALSE)</f>
        <v>#REF!</v>
      </c>
      <c r="Q359" s="52" t="s">
        <v>2525</v>
      </c>
      <c r="R359" s="32">
        <v>397</v>
      </c>
      <c r="S359" s="32" t="s">
        <v>57</v>
      </c>
      <c r="T359" s="39" t="s">
        <v>1993</v>
      </c>
      <c r="U359" s="32" t="s">
        <v>1994</v>
      </c>
      <c r="V359" s="41">
        <v>44998</v>
      </c>
      <c r="W359" s="32" t="s">
        <v>190</v>
      </c>
      <c r="X359" s="32" t="s">
        <v>159</v>
      </c>
      <c r="Y359" s="32" t="s">
        <v>154</v>
      </c>
      <c r="Z359" s="32" t="s">
        <v>58</v>
      </c>
      <c r="AA359" s="32" t="s">
        <v>59</v>
      </c>
      <c r="AB359" s="32" t="s">
        <v>60</v>
      </c>
      <c r="AC359" s="43" t="s">
        <v>61</v>
      </c>
      <c r="AD359" s="44" t="s">
        <v>86</v>
      </c>
      <c r="AE359" s="44" t="s">
        <v>91</v>
      </c>
      <c r="AF359" s="44"/>
      <c r="AG359" s="32"/>
      <c r="AH359" s="32"/>
      <c r="AI359" s="32" t="s">
        <v>62</v>
      </c>
      <c r="AJ359" s="46" t="str">
        <f t="shared" si="42"/>
        <v>(FUT Simulator)</v>
      </c>
      <c r="AK359" s="46"/>
      <c r="AL359" s="46"/>
      <c r="AM359" s="46">
        <v>3</v>
      </c>
      <c r="AN359" s="46"/>
      <c r="AO359" s="46"/>
      <c r="AP359" s="46"/>
      <c r="AQ359" s="47" t="e">
        <f ca="1">IF(AND([1]!Email_TaskV2[[#This Row],[Status]]="ON PROGRESS"),TODAY()-[1]!Email_TaskV2[[#This Row],[Tanggal nodin RFS/RFI]],0)</f>
        <v>#REF!</v>
      </c>
      <c r="AR359" s="47" t="e">
        <f ca="1">IF(AND([1]!Email_TaskV2[[#This Row],[Status]]="ON PROGRESS"),IF(TODAY()-[1]!Email_TaskV2[[#This Row],[Start FUT]]&gt;100,"Testing not started yet",TODAY()-[1]!Email_TaskV2[[#This Row],[Start FUT]]),0)</f>
        <v>#REF!</v>
      </c>
      <c r="AS359" s="47" t="e">
        <f>IF([1]!Email_TaskV2[[#This Row],[Aging_Start_Testing]]="Testing not started yet","Testing not started yet",[1]!Email_TaskV2[[#This Row],[Aging]]-[1]!Email_TaskV2[[#This Row],[Aging_Start_Testing]])</f>
        <v>#REF!</v>
      </c>
      <c r="AT359" s="47" t="e">
        <f ca="1">IF(AND([1]!Email_TaskV2[[#This Row],[Status]]="ON PROGRESS",[1]!Email_TaskV2[[#This Row],[Type]]="RFI"),TODAY()-[1]!Email_TaskV2[[#This Row],[Tanggal nodin RFS/RFI]],0)</f>
        <v>#REF!</v>
      </c>
      <c r="AU359" s="47" t="e">
        <f>IF([1]!Email_TaskV2[[#This Row],[Aging]]&gt;7,"Warning","")</f>
        <v>#REF!</v>
      </c>
      <c r="AV359" s="127"/>
      <c r="AW359" s="127"/>
      <c r="AX359" s="127"/>
      <c r="AY359" s="16" t="e">
        <f>IF(AND([1]!Email_TaskV2[[#This Row],[Status]]="ON PROGRESS",[1]!Email_TaskV2[[#This Row],[Type]]="RFS"),"YES","")</f>
        <v>#REF!</v>
      </c>
      <c r="AZ359" s="127" t="e">
        <f>IF(AND([1]!Email_TaskV2[[#This Row],[Status]]="ON PROGRESS",[1]!Email_TaskV2[[#This Row],[Type]]="RFI"),"YES","")</f>
        <v>#REF!</v>
      </c>
      <c r="BA359" s="16" t="e">
        <f>IF([1]!Email_TaskV2[[#This Row],[Nomor Nodin RFS/RFI]]="","",DAY([1]!Email_TaskV2[[#This Row],[Tanggal nodin RFS/RFI]]))</f>
        <v>#REF!</v>
      </c>
      <c r="BB359" s="20" t="e">
        <f>IF([1]!Email_TaskV2[[#This Row],[Nomor Nodin RFS/RFI]]="","",TEXT([1]!Email_TaskV2[[#This Row],[Tanggal nodin RFS/RFI]],"MMM"))</f>
        <v>#REF!</v>
      </c>
      <c r="BC359" s="128" t="e">
        <f>IF([1]!Email_TaskV2[[#This Row],[Nodin BO]]="","No","Yes")</f>
        <v>#REF!</v>
      </c>
      <c r="BD359" s="129" t="e">
        <f>YEAR([1]!Email_TaskV2[[#This Row],[Tanggal nodin RFS/RFI]])</f>
        <v>#REF!</v>
      </c>
      <c r="BE359" s="17" t="e">
        <f>IF([1]!Email_TaskV2[[#This Row],[Month]]="",13,MONTH([1]!Email_TaskV2[[#This Row],[Tanggal nodin RFS/RFI]]))</f>
        <v>#REF!</v>
      </c>
    </row>
    <row r="360" spans="1:57" ht="15" customHeight="1" x14ac:dyDescent="0.3">
      <c r="A360" s="51">
        <v>359</v>
      </c>
      <c r="B360" s="32" t="s">
        <v>2168</v>
      </c>
      <c r="C360" s="34">
        <v>45009</v>
      </c>
      <c r="D360" s="88" t="s">
        <v>2169</v>
      </c>
      <c r="E360" s="32" t="s">
        <v>55</v>
      </c>
      <c r="F360" s="63" t="s">
        <v>90</v>
      </c>
      <c r="G360" s="35">
        <v>45015</v>
      </c>
      <c r="H360" s="35">
        <v>45026</v>
      </c>
      <c r="I360" s="32" t="s">
        <v>2526</v>
      </c>
      <c r="J360" s="35">
        <v>45026</v>
      </c>
      <c r="K360" s="37" t="s">
        <v>2527</v>
      </c>
      <c r="L360" s="39">
        <f t="shared" si="49"/>
        <v>17</v>
      </c>
      <c r="M360" s="39">
        <f t="shared" si="50"/>
        <v>11</v>
      </c>
      <c r="N360" s="40" t="s">
        <v>87</v>
      </c>
      <c r="O360" s="40" t="s">
        <v>88</v>
      </c>
      <c r="P360" s="40" t="e">
        <f>VLOOKUP([1]!Email_TaskV2[[#This Row],[PIC Dev]],[1]Organization!C:D,2,FALSE)</f>
        <v>#REF!</v>
      </c>
      <c r="Q360" s="52" t="s">
        <v>2528</v>
      </c>
      <c r="R360" s="32">
        <v>362</v>
      </c>
      <c r="S360" s="32" t="s">
        <v>57</v>
      </c>
      <c r="T360" s="39" t="s">
        <v>1993</v>
      </c>
      <c r="U360" s="32" t="s">
        <v>1994</v>
      </c>
      <c r="V360" s="41">
        <v>44998</v>
      </c>
      <c r="W360" s="32" t="s">
        <v>190</v>
      </c>
      <c r="X360" s="32" t="s">
        <v>159</v>
      </c>
      <c r="Y360" s="32" t="s">
        <v>154</v>
      </c>
      <c r="Z360" s="32" t="s">
        <v>58</v>
      </c>
      <c r="AA360" s="32" t="s">
        <v>59</v>
      </c>
      <c r="AB360" s="32" t="s">
        <v>65</v>
      </c>
      <c r="AC360" s="43" t="s">
        <v>61</v>
      </c>
      <c r="AD360" s="44" t="s">
        <v>140</v>
      </c>
      <c r="AE360" s="44" t="s">
        <v>599</v>
      </c>
      <c r="AF360" s="44"/>
      <c r="AG360" s="32"/>
      <c r="AH360" s="32"/>
      <c r="AI360" s="32" t="s">
        <v>62</v>
      </c>
      <c r="AJ360" s="46" t="str">
        <f t="shared" si="42"/>
        <v>(FUT Simulator)</v>
      </c>
      <c r="AK360" s="46"/>
      <c r="AL360" s="46"/>
      <c r="AM360" s="46">
        <v>3</v>
      </c>
      <c r="AN360" s="46"/>
      <c r="AO360" s="46"/>
      <c r="AP360" s="46"/>
      <c r="AQ360" s="47" t="e">
        <f ca="1">IF(AND([1]!Email_TaskV2[[#This Row],[Status]]="ON PROGRESS"),TODAY()-[1]!Email_TaskV2[[#This Row],[Tanggal nodin RFS/RFI]],0)</f>
        <v>#REF!</v>
      </c>
      <c r="AR360" s="47" t="e">
        <f ca="1">IF(AND([1]!Email_TaskV2[[#This Row],[Status]]="ON PROGRESS"),IF(TODAY()-[1]!Email_TaskV2[[#This Row],[Start FUT]]&gt;100,"Testing not started yet",TODAY()-[1]!Email_TaskV2[[#This Row],[Start FUT]]),0)</f>
        <v>#REF!</v>
      </c>
      <c r="AS360" s="47" t="e">
        <f>IF([1]!Email_TaskV2[[#This Row],[Aging_Start_Testing]]="Testing not started yet","Testing not started yet",[1]!Email_TaskV2[[#This Row],[Aging]]-[1]!Email_TaskV2[[#This Row],[Aging_Start_Testing]])</f>
        <v>#REF!</v>
      </c>
      <c r="AT360" s="47" t="e">
        <f ca="1">IF(AND([1]!Email_TaskV2[[#This Row],[Status]]="ON PROGRESS",[1]!Email_TaskV2[[#This Row],[Type]]="RFI"),TODAY()-[1]!Email_TaskV2[[#This Row],[Tanggal nodin RFS/RFI]],0)</f>
        <v>#REF!</v>
      </c>
      <c r="AU360" s="47" t="e">
        <f>IF([1]!Email_TaskV2[[#This Row],[Aging]]&gt;7,"Warning","")</f>
        <v>#REF!</v>
      </c>
      <c r="AV360" s="127"/>
      <c r="AW360" s="127"/>
      <c r="AX360" s="127"/>
      <c r="AY360" s="16" t="e">
        <f>IF(AND([1]!Email_TaskV2[[#This Row],[Status]]="ON PROGRESS",[1]!Email_TaskV2[[#This Row],[Type]]="RFS"),"YES","")</f>
        <v>#REF!</v>
      </c>
      <c r="AZ360" s="127" t="e">
        <f>IF(AND([1]!Email_TaskV2[[#This Row],[Status]]="ON PROGRESS",[1]!Email_TaskV2[[#This Row],[Type]]="RFI"),"YES","")</f>
        <v>#REF!</v>
      </c>
      <c r="BA360" s="16" t="e">
        <f>IF([1]!Email_TaskV2[[#This Row],[Nomor Nodin RFS/RFI]]="","",DAY([1]!Email_TaskV2[[#This Row],[Tanggal nodin RFS/RFI]]))</f>
        <v>#REF!</v>
      </c>
      <c r="BB360" s="20" t="e">
        <f>IF([1]!Email_TaskV2[[#This Row],[Nomor Nodin RFS/RFI]]="","",TEXT([1]!Email_TaskV2[[#This Row],[Tanggal nodin RFS/RFI]],"MMM"))</f>
        <v>#REF!</v>
      </c>
      <c r="BC360" s="128" t="e">
        <f>IF([1]!Email_TaskV2[[#This Row],[Nodin BO]]="","No","Yes")</f>
        <v>#REF!</v>
      </c>
      <c r="BD360" s="129" t="e">
        <f>YEAR([1]!Email_TaskV2[[#This Row],[Tanggal nodin RFS/RFI]])</f>
        <v>#REF!</v>
      </c>
      <c r="BE360" s="17" t="e">
        <f>IF([1]!Email_TaskV2[[#This Row],[Month]]="",13,MONTH([1]!Email_TaskV2[[#This Row],[Tanggal nodin RFS/RFI]]))</f>
        <v>#REF!</v>
      </c>
    </row>
    <row r="361" spans="1:57" ht="15" customHeight="1" x14ac:dyDescent="0.3">
      <c r="A361" s="51">
        <v>360</v>
      </c>
      <c r="B361" s="32" t="s">
        <v>2170</v>
      </c>
      <c r="C361" s="34">
        <v>45010</v>
      </c>
      <c r="D361" s="88" t="s">
        <v>2171</v>
      </c>
      <c r="E361" s="32" t="s">
        <v>55</v>
      </c>
      <c r="F361" s="63" t="s">
        <v>90</v>
      </c>
      <c r="G361" s="35">
        <v>45014</v>
      </c>
      <c r="H361" s="35">
        <v>45014</v>
      </c>
      <c r="I361" s="32" t="s">
        <v>2172</v>
      </c>
      <c r="J361" s="35">
        <v>45014</v>
      </c>
      <c r="K361" s="37" t="s">
        <v>2420</v>
      </c>
      <c r="L361" s="39">
        <f t="shared" si="49"/>
        <v>4</v>
      </c>
      <c r="M361" s="39">
        <f t="shared" si="50"/>
        <v>0</v>
      </c>
      <c r="N361" s="40" t="s">
        <v>87</v>
      </c>
      <c r="O361" s="40" t="s">
        <v>88</v>
      </c>
      <c r="P361" s="40" t="e">
        <f>VLOOKUP([1]!Email_TaskV2[[#This Row],[PIC Dev]],[1]Organization!C:D,2,FALSE)</f>
        <v>#REF!</v>
      </c>
      <c r="Q361" s="52" t="s">
        <v>2421</v>
      </c>
      <c r="R361" s="32">
        <v>186</v>
      </c>
      <c r="S361" s="32" t="s">
        <v>57</v>
      </c>
      <c r="T361" s="32" t="s">
        <v>2173</v>
      </c>
      <c r="U361" s="37" t="s">
        <v>2422</v>
      </c>
      <c r="V361" s="41">
        <v>45006</v>
      </c>
      <c r="W361" s="32" t="s">
        <v>190</v>
      </c>
      <c r="X361" s="32" t="s">
        <v>2174</v>
      </c>
      <c r="Y361" s="32" t="s">
        <v>2175</v>
      </c>
      <c r="Z361" s="32" t="s">
        <v>58</v>
      </c>
      <c r="AA361" s="32" t="s">
        <v>59</v>
      </c>
      <c r="AB361" s="32" t="s">
        <v>60</v>
      </c>
      <c r="AC361" s="43" t="s">
        <v>61</v>
      </c>
      <c r="AD361" s="44" t="s">
        <v>141</v>
      </c>
      <c r="AE361" s="44" t="s">
        <v>86</v>
      </c>
      <c r="AF361" s="44" t="s">
        <v>600</v>
      </c>
      <c r="AG361" s="32"/>
      <c r="AH361" s="32"/>
      <c r="AI361" s="32" t="s">
        <v>64</v>
      </c>
      <c r="AJ361" s="46" t="str">
        <f t="shared" si="42"/>
        <v/>
      </c>
      <c r="AK361" s="46"/>
      <c r="AL361" s="46"/>
      <c r="AM361" s="46"/>
      <c r="AN361" s="46"/>
      <c r="AO361" s="46"/>
      <c r="AP361" s="46"/>
      <c r="AQ361" s="47" t="e">
        <f ca="1">IF(AND([1]!Email_TaskV2[[#This Row],[Status]]="ON PROGRESS"),TODAY()-[1]!Email_TaskV2[[#This Row],[Tanggal nodin RFS/RFI]],0)</f>
        <v>#REF!</v>
      </c>
      <c r="AR361" s="47" t="e">
        <f ca="1">IF(AND([1]!Email_TaskV2[[#This Row],[Status]]="ON PROGRESS"),IF(TODAY()-[1]!Email_TaskV2[[#This Row],[Start FUT]]&gt;100,"Testing not started yet",TODAY()-[1]!Email_TaskV2[[#This Row],[Start FUT]]),0)</f>
        <v>#REF!</v>
      </c>
      <c r="AS361" s="47" t="e">
        <f>IF([1]!Email_TaskV2[[#This Row],[Aging_Start_Testing]]="Testing not started yet","Testing not started yet",[1]!Email_TaskV2[[#This Row],[Aging]]-[1]!Email_TaskV2[[#This Row],[Aging_Start_Testing]])</f>
        <v>#REF!</v>
      </c>
      <c r="AT361" s="47" t="e">
        <f ca="1">IF(AND([1]!Email_TaskV2[[#This Row],[Status]]="ON PROGRESS",[1]!Email_TaskV2[[#This Row],[Type]]="RFI"),TODAY()-[1]!Email_TaskV2[[#This Row],[Tanggal nodin RFS/RFI]],0)</f>
        <v>#REF!</v>
      </c>
      <c r="AU361" s="47" t="e">
        <f>IF([1]!Email_TaskV2[[#This Row],[Aging]]&gt;7,"Warning","")</f>
        <v>#REF!</v>
      </c>
      <c r="AV361" s="127"/>
      <c r="AW361" s="127"/>
      <c r="AX361" s="127"/>
      <c r="AY361" s="16" t="e">
        <f>IF(AND([1]!Email_TaskV2[[#This Row],[Status]]="ON PROGRESS",[1]!Email_TaskV2[[#This Row],[Type]]="RFS"),"YES","")</f>
        <v>#REF!</v>
      </c>
      <c r="AZ361" s="127" t="e">
        <f>IF(AND([1]!Email_TaskV2[[#This Row],[Status]]="ON PROGRESS",[1]!Email_TaskV2[[#This Row],[Type]]="RFI"),"YES","")</f>
        <v>#REF!</v>
      </c>
      <c r="BA361" s="16" t="e">
        <f>IF([1]!Email_TaskV2[[#This Row],[Nomor Nodin RFS/RFI]]="","",DAY([1]!Email_TaskV2[[#This Row],[Tanggal nodin RFS/RFI]]))</f>
        <v>#REF!</v>
      </c>
      <c r="BB361" s="20" t="e">
        <f>IF([1]!Email_TaskV2[[#This Row],[Nomor Nodin RFS/RFI]]="","",TEXT([1]!Email_TaskV2[[#This Row],[Tanggal nodin RFS/RFI]],"MMM"))</f>
        <v>#REF!</v>
      </c>
      <c r="BC361" s="128" t="e">
        <f>IF([1]!Email_TaskV2[[#This Row],[Nodin BO]]="","No","Yes")</f>
        <v>#REF!</v>
      </c>
      <c r="BD361" s="129" t="e">
        <f>YEAR([1]!Email_TaskV2[[#This Row],[Tanggal nodin RFS/RFI]])</f>
        <v>#REF!</v>
      </c>
      <c r="BE361" s="17" t="e">
        <f>IF([1]!Email_TaskV2[[#This Row],[Month]]="",13,MONTH([1]!Email_TaskV2[[#This Row],[Tanggal nodin RFS/RFI]]))</f>
        <v>#REF!</v>
      </c>
    </row>
    <row r="362" spans="1:57" ht="15" customHeight="1" x14ac:dyDescent="0.3">
      <c r="A362" s="51">
        <v>361</v>
      </c>
      <c r="B362" s="32" t="s">
        <v>2176</v>
      </c>
      <c r="C362" s="34">
        <v>45012</v>
      </c>
      <c r="D362" s="102" t="s">
        <v>2177</v>
      </c>
      <c r="E362" s="98" t="s">
        <v>55</v>
      </c>
      <c r="F362" s="100" t="s">
        <v>90</v>
      </c>
      <c r="G362" s="35">
        <v>44998</v>
      </c>
      <c r="H362" s="35">
        <v>45000</v>
      </c>
      <c r="I362" s="32" t="s">
        <v>2178</v>
      </c>
      <c r="J362" s="35">
        <v>45016</v>
      </c>
      <c r="K362" s="37" t="s">
        <v>2423</v>
      </c>
      <c r="L362" s="39">
        <f t="shared" si="49"/>
        <v>-12</v>
      </c>
      <c r="M362" s="39">
        <f t="shared" si="50"/>
        <v>18</v>
      </c>
      <c r="N362" s="40" t="s">
        <v>107</v>
      </c>
      <c r="O362" s="40" t="s">
        <v>108</v>
      </c>
      <c r="P362" s="40" t="e">
        <f>VLOOKUP([1]!Email_TaskV2[[#This Row],[PIC Dev]],[1]Organization!C:D,2,FALSE)</f>
        <v>#REF!</v>
      </c>
      <c r="Q362" s="52" t="s">
        <v>2424</v>
      </c>
      <c r="R362" s="32">
        <v>133</v>
      </c>
      <c r="S362" s="32" t="s">
        <v>57</v>
      </c>
      <c r="T362" s="32" t="s">
        <v>2179</v>
      </c>
      <c r="U362" s="37" t="s">
        <v>2425</v>
      </c>
      <c r="V362" s="32"/>
      <c r="W362" s="32" t="s">
        <v>156</v>
      </c>
      <c r="X362" s="32"/>
      <c r="Y362" s="32"/>
      <c r="Z362" s="32" t="s">
        <v>58</v>
      </c>
      <c r="AA362" s="32" t="s">
        <v>59</v>
      </c>
      <c r="AB362" s="32" t="s">
        <v>70</v>
      </c>
      <c r="AC362" s="43" t="s">
        <v>84</v>
      </c>
      <c r="AD362" s="44" t="s">
        <v>1909</v>
      </c>
      <c r="AE362" s="44"/>
      <c r="AF362" s="44"/>
      <c r="AG362" s="32"/>
      <c r="AH362" s="32"/>
      <c r="AI362" s="32" t="s">
        <v>62</v>
      </c>
      <c r="AJ362" s="46" t="str">
        <f t="shared" si="42"/>
        <v>(Prima Automation)</v>
      </c>
      <c r="AK362" s="46"/>
      <c r="AL362" s="46">
        <v>2</v>
      </c>
      <c r="AM362" s="46"/>
      <c r="AN362" s="46"/>
      <c r="AO362" s="46"/>
      <c r="AP362" s="46"/>
      <c r="AQ362" s="47" t="e">
        <f ca="1">IF(AND([1]!Email_TaskV2[[#This Row],[Status]]="ON PROGRESS"),TODAY()-[1]!Email_TaskV2[[#This Row],[Tanggal nodin RFS/RFI]],0)</f>
        <v>#REF!</v>
      </c>
      <c r="AR362" s="47" t="e">
        <f ca="1">IF(AND([1]!Email_TaskV2[[#This Row],[Status]]="ON PROGRESS"),IF(TODAY()-[1]!Email_TaskV2[[#This Row],[Start FUT]]&gt;100,"Testing not started yet",TODAY()-[1]!Email_TaskV2[[#This Row],[Start FUT]]),0)</f>
        <v>#REF!</v>
      </c>
      <c r="AS362" s="47" t="e">
        <f>IF([1]!Email_TaskV2[[#This Row],[Aging_Start_Testing]]="Testing not started yet","Testing not started yet",[1]!Email_TaskV2[[#This Row],[Aging]]-[1]!Email_TaskV2[[#This Row],[Aging_Start_Testing]])</f>
        <v>#REF!</v>
      </c>
      <c r="AT362" s="47" t="e">
        <f ca="1">IF(AND([1]!Email_TaskV2[[#This Row],[Status]]="ON PROGRESS",[1]!Email_TaskV2[[#This Row],[Type]]="RFI"),TODAY()-[1]!Email_TaskV2[[#This Row],[Tanggal nodin RFS/RFI]],0)</f>
        <v>#REF!</v>
      </c>
      <c r="AU362" s="47" t="e">
        <f>IF([1]!Email_TaskV2[[#This Row],[Aging]]&gt;7,"Warning","")</f>
        <v>#REF!</v>
      </c>
      <c r="AV362" s="127"/>
      <c r="AW362" s="127"/>
      <c r="AX362" s="127"/>
      <c r="AY362" s="16" t="e">
        <f>IF(AND([1]!Email_TaskV2[[#This Row],[Status]]="ON PROGRESS",[1]!Email_TaskV2[[#This Row],[Type]]="RFS"),"YES","")</f>
        <v>#REF!</v>
      </c>
      <c r="AZ362" s="127" t="e">
        <f>IF(AND([1]!Email_TaskV2[[#This Row],[Status]]="ON PROGRESS",[1]!Email_TaskV2[[#This Row],[Type]]="RFI"),"YES","")</f>
        <v>#REF!</v>
      </c>
      <c r="BA362" s="16" t="e">
        <f>IF([1]!Email_TaskV2[[#This Row],[Nomor Nodin RFS/RFI]]="","",DAY([1]!Email_TaskV2[[#This Row],[Tanggal nodin RFS/RFI]]))</f>
        <v>#REF!</v>
      </c>
      <c r="BB362" s="20" t="e">
        <f>IF([1]!Email_TaskV2[[#This Row],[Nomor Nodin RFS/RFI]]="","",TEXT([1]!Email_TaskV2[[#This Row],[Tanggal nodin RFS/RFI]],"MMM"))</f>
        <v>#REF!</v>
      </c>
      <c r="BC362" s="128" t="e">
        <f>IF([1]!Email_TaskV2[[#This Row],[Nodin BO]]="","No","Yes")</f>
        <v>#REF!</v>
      </c>
      <c r="BD362" s="129" t="e">
        <f>YEAR([1]!Email_TaskV2[[#This Row],[Tanggal nodin RFS/RFI]])</f>
        <v>#REF!</v>
      </c>
      <c r="BE362" s="17" t="e">
        <f>IF([1]!Email_TaskV2[[#This Row],[Month]]="",13,MONTH([1]!Email_TaskV2[[#This Row],[Tanggal nodin RFS/RFI]]))</f>
        <v>#REF!</v>
      </c>
    </row>
    <row r="363" spans="1:57" ht="15" customHeight="1" x14ac:dyDescent="0.3">
      <c r="A363" s="51">
        <v>362</v>
      </c>
      <c r="B363" s="32" t="s">
        <v>2180</v>
      </c>
      <c r="C363" s="34">
        <v>45012</v>
      </c>
      <c r="D363" s="102" t="s">
        <v>2181</v>
      </c>
      <c r="E363" s="98" t="s">
        <v>55</v>
      </c>
      <c r="F363" s="100" t="s">
        <v>66</v>
      </c>
      <c r="G363" s="35">
        <v>44998</v>
      </c>
      <c r="H363" s="35">
        <v>45000</v>
      </c>
      <c r="I363" s="32" t="s">
        <v>2182</v>
      </c>
      <c r="J363" s="35">
        <v>45015</v>
      </c>
      <c r="K363" s="37" t="s">
        <v>2426</v>
      </c>
      <c r="L363" s="39">
        <f t="shared" si="49"/>
        <v>-12</v>
      </c>
      <c r="M363" s="39">
        <f t="shared" si="50"/>
        <v>17</v>
      </c>
      <c r="N363" s="40" t="s">
        <v>107</v>
      </c>
      <c r="O363" s="40" t="s">
        <v>108</v>
      </c>
      <c r="P363" s="40" t="e">
        <f>VLOOKUP([1]!Email_TaskV2[[#This Row],[PIC Dev]],[1]Organization!C:D,2,FALSE)</f>
        <v>#REF!</v>
      </c>
      <c r="Q363" s="52" t="s">
        <v>2427</v>
      </c>
      <c r="R363" s="32">
        <v>217</v>
      </c>
      <c r="S363" s="32" t="s">
        <v>57</v>
      </c>
      <c r="T363" s="32" t="s">
        <v>2179</v>
      </c>
      <c r="U363" s="37" t="s">
        <v>2425</v>
      </c>
      <c r="V363" s="32"/>
      <c r="W363" s="32" t="s">
        <v>156</v>
      </c>
      <c r="X363" s="32"/>
      <c r="Y363" s="32"/>
      <c r="Z363" s="32" t="s">
        <v>58</v>
      </c>
      <c r="AA363" s="32" t="s">
        <v>59</v>
      </c>
      <c r="AB363" s="32" t="s">
        <v>70</v>
      </c>
      <c r="AC363" s="43" t="s">
        <v>61</v>
      </c>
      <c r="AD363" s="44" t="s">
        <v>129</v>
      </c>
      <c r="AE363" s="44"/>
      <c r="AF363" s="44"/>
      <c r="AG363" s="32"/>
      <c r="AH363" s="32"/>
      <c r="AI363" s="32" t="s">
        <v>62</v>
      </c>
      <c r="AJ363" s="46" t="str">
        <f t="shared" ref="AJ363:AJ420" si="51">_xlfn.CONCAT(IF(AK363&lt;&gt;"",REPLACE(AK363,1,1,"(Sigos Automation)"),""),IF(AL363&lt;&gt;"",REPLACE(AL363,1,1,"(Prima Automation)"),""),IF(AM363&lt;&gt;"",REPLACE(AM363,1,1,"(FUT Simulator)"),""),IF(AN363&lt;&gt;"",REPLACE(AN363,1,1,"(Postman Simulator)"),""),IF(AO363&lt;&gt;"",REPLACE(AO363,1,1,"(Cetho Automation)"),""),IF(AP363&lt;&gt;"",REPLACE(AP363,1,1,"(Katalon Automation)"),""))</f>
        <v>(Prima Automation)</v>
      </c>
      <c r="AK363" s="46"/>
      <c r="AL363" s="46">
        <v>2</v>
      </c>
      <c r="AM363" s="46"/>
      <c r="AN363" s="46"/>
      <c r="AO363" s="46"/>
      <c r="AP363" s="46"/>
      <c r="AQ363" s="47" t="e">
        <f ca="1">IF(AND([1]!Email_TaskV2[[#This Row],[Status]]="ON PROGRESS"),TODAY()-[1]!Email_TaskV2[[#This Row],[Tanggal nodin RFS/RFI]],0)</f>
        <v>#REF!</v>
      </c>
      <c r="AR363" s="47" t="e">
        <f ca="1">IF(AND([1]!Email_TaskV2[[#This Row],[Status]]="ON PROGRESS"),IF(TODAY()-[1]!Email_TaskV2[[#This Row],[Start FUT]]&gt;100,"Testing not started yet",TODAY()-[1]!Email_TaskV2[[#This Row],[Start FUT]]),0)</f>
        <v>#REF!</v>
      </c>
      <c r="AS363" s="47" t="e">
        <f>IF([1]!Email_TaskV2[[#This Row],[Aging_Start_Testing]]="Testing not started yet","Testing not started yet",[1]!Email_TaskV2[[#This Row],[Aging]]-[1]!Email_TaskV2[[#This Row],[Aging_Start_Testing]])</f>
        <v>#REF!</v>
      </c>
      <c r="AT363" s="47" t="e">
        <f ca="1">IF(AND([1]!Email_TaskV2[[#This Row],[Status]]="ON PROGRESS",[1]!Email_TaskV2[[#This Row],[Type]]="RFI"),TODAY()-[1]!Email_TaskV2[[#This Row],[Tanggal nodin RFS/RFI]],0)</f>
        <v>#REF!</v>
      </c>
      <c r="AU363" s="47" t="e">
        <f>IF([1]!Email_TaskV2[[#This Row],[Aging]]&gt;7,"Warning","")</f>
        <v>#REF!</v>
      </c>
      <c r="AV363" s="127"/>
      <c r="AW363" s="127"/>
      <c r="AX363" s="127"/>
      <c r="AY363" s="16" t="e">
        <f>IF(AND([1]!Email_TaskV2[[#This Row],[Status]]="ON PROGRESS",[1]!Email_TaskV2[[#This Row],[Type]]="RFS"),"YES","")</f>
        <v>#REF!</v>
      </c>
      <c r="AZ363" s="127" t="e">
        <f>IF(AND([1]!Email_TaskV2[[#This Row],[Status]]="ON PROGRESS",[1]!Email_TaskV2[[#This Row],[Type]]="RFI"),"YES","")</f>
        <v>#REF!</v>
      </c>
      <c r="BA363" s="16" t="e">
        <f>IF([1]!Email_TaskV2[[#This Row],[Nomor Nodin RFS/RFI]]="","",DAY([1]!Email_TaskV2[[#This Row],[Tanggal nodin RFS/RFI]]))</f>
        <v>#REF!</v>
      </c>
      <c r="BB363" s="20" t="e">
        <f>IF([1]!Email_TaskV2[[#This Row],[Nomor Nodin RFS/RFI]]="","",TEXT([1]!Email_TaskV2[[#This Row],[Tanggal nodin RFS/RFI]],"MMM"))</f>
        <v>#REF!</v>
      </c>
      <c r="BC363" s="128" t="e">
        <f>IF([1]!Email_TaskV2[[#This Row],[Nodin BO]]="","No","Yes")</f>
        <v>#REF!</v>
      </c>
      <c r="BD363" s="129" t="e">
        <f>YEAR([1]!Email_TaskV2[[#This Row],[Tanggal nodin RFS/RFI]])</f>
        <v>#REF!</v>
      </c>
      <c r="BE363" s="17" t="e">
        <f>IF([1]!Email_TaskV2[[#This Row],[Month]]="",13,MONTH([1]!Email_TaskV2[[#This Row],[Tanggal nodin RFS/RFI]]))</f>
        <v>#REF!</v>
      </c>
    </row>
    <row r="364" spans="1:57" ht="15" customHeight="1" x14ac:dyDescent="0.3">
      <c r="A364" s="51">
        <v>363</v>
      </c>
      <c r="B364" s="39" t="s">
        <v>2183</v>
      </c>
      <c r="C364" s="114">
        <v>45012</v>
      </c>
      <c r="D364" s="85" t="s">
        <v>2184</v>
      </c>
      <c r="E364" s="39" t="s">
        <v>55</v>
      </c>
      <c r="F364" s="83" t="s">
        <v>90</v>
      </c>
      <c r="G364" s="35">
        <v>45013</v>
      </c>
      <c r="H364" s="35">
        <v>45013</v>
      </c>
      <c r="I364" s="39" t="s">
        <v>2185</v>
      </c>
      <c r="J364" s="35">
        <v>45013</v>
      </c>
      <c r="K364" s="37" t="s">
        <v>2428</v>
      </c>
      <c r="L364" s="39">
        <f t="shared" si="49"/>
        <v>1</v>
      </c>
      <c r="M364" s="39">
        <f t="shared" si="50"/>
        <v>0</v>
      </c>
      <c r="N364" s="40" t="s">
        <v>87</v>
      </c>
      <c r="O364" s="40" t="s">
        <v>88</v>
      </c>
      <c r="P364" s="58" t="e">
        <f>VLOOKUP([1]!Email_TaskV2[[#This Row],[PIC Dev]],[1]Organization!C:D,2,FALSE)</f>
        <v>#REF!</v>
      </c>
      <c r="Q364" s="57" t="s">
        <v>2429</v>
      </c>
      <c r="R364" s="39">
        <v>21</v>
      </c>
      <c r="S364" s="39" t="s">
        <v>57</v>
      </c>
      <c r="T364" s="32" t="s">
        <v>2186</v>
      </c>
      <c r="U364" s="38" t="s">
        <v>2430</v>
      </c>
      <c r="V364" s="42">
        <v>45006</v>
      </c>
      <c r="W364" s="32" t="s">
        <v>190</v>
      </c>
      <c r="X364" s="32" t="s">
        <v>159</v>
      </c>
      <c r="Y364" s="32" t="s">
        <v>154</v>
      </c>
      <c r="Z364" s="32" t="s">
        <v>58</v>
      </c>
      <c r="AA364" s="32" t="s">
        <v>59</v>
      </c>
      <c r="AB364" s="32" t="s">
        <v>60</v>
      </c>
      <c r="AC364" s="43" t="s">
        <v>61</v>
      </c>
      <c r="AD364" s="44" t="s">
        <v>86</v>
      </c>
      <c r="AE364" s="59"/>
      <c r="AF364" s="59"/>
      <c r="AG364" s="39"/>
      <c r="AH364" s="39"/>
      <c r="AI364" s="39" t="s">
        <v>62</v>
      </c>
      <c r="AJ364" s="46" t="str">
        <f t="shared" si="51"/>
        <v>(FUT Simulator)</v>
      </c>
      <c r="AK364" s="46"/>
      <c r="AL364" s="46"/>
      <c r="AM364" s="46">
        <v>3</v>
      </c>
      <c r="AN364" s="46"/>
      <c r="AO364" s="46"/>
      <c r="AP364" s="46"/>
      <c r="AQ364" s="47" t="e">
        <f ca="1">IF(AND([1]!Email_TaskV2[[#This Row],[Status]]="ON PROGRESS"),TODAY()-[1]!Email_TaskV2[[#This Row],[Tanggal nodin RFS/RFI]],0)</f>
        <v>#REF!</v>
      </c>
      <c r="AR364" s="47" t="e">
        <f ca="1">IF(AND([1]!Email_TaskV2[[#This Row],[Status]]="ON PROGRESS"),IF(TODAY()-[1]!Email_TaskV2[[#This Row],[Start FUT]]&gt;100,"Testing not started yet",TODAY()-[1]!Email_TaskV2[[#This Row],[Start FUT]]),0)</f>
        <v>#REF!</v>
      </c>
      <c r="AS364" s="47" t="e">
        <f>IF([1]!Email_TaskV2[[#This Row],[Aging_Start_Testing]]="Testing not started yet","Testing not started yet",[1]!Email_TaskV2[[#This Row],[Aging]]-[1]!Email_TaskV2[[#This Row],[Aging_Start_Testing]])</f>
        <v>#REF!</v>
      </c>
      <c r="AT364" s="47" t="e">
        <f ca="1">IF(AND([1]!Email_TaskV2[[#This Row],[Status]]="ON PROGRESS",[1]!Email_TaskV2[[#This Row],[Type]]="RFI"),TODAY()-[1]!Email_TaskV2[[#This Row],[Tanggal nodin RFS/RFI]],0)</f>
        <v>#REF!</v>
      </c>
      <c r="AU364" s="47" t="e">
        <f>IF([1]!Email_TaskV2[[#This Row],[Aging]]&gt;7,"Warning","")</f>
        <v>#REF!</v>
      </c>
      <c r="AV364" s="127"/>
      <c r="AW364" s="127"/>
      <c r="AX364" s="127"/>
      <c r="AY364" s="16" t="e">
        <f>IF(AND([1]!Email_TaskV2[[#This Row],[Status]]="ON PROGRESS",[1]!Email_TaskV2[[#This Row],[Type]]="RFS"),"YES","")</f>
        <v>#REF!</v>
      </c>
      <c r="AZ364" s="127" t="e">
        <f>IF(AND([1]!Email_TaskV2[[#This Row],[Status]]="ON PROGRESS",[1]!Email_TaskV2[[#This Row],[Type]]="RFI"),"YES","")</f>
        <v>#REF!</v>
      </c>
      <c r="BA364" s="16" t="e">
        <f>IF([1]!Email_TaskV2[[#This Row],[Nomor Nodin RFS/RFI]]="","",DAY([1]!Email_TaskV2[[#This Row],[Tanggal nodin RFS/RFI]]))</f>
        <v>#REF!</v>
      </c>
      <c r="BB364" s="20" t="e">
        <f>IF([1]!Email_TaskV2[[#This Row],[Nomor Nodin RFS/RFI]]="","",TEXT([1]!Email_TaskV2[[#This Row],[Tanggal nodin RFS/RFI]],"MMM"))</f>
        <v>#REF!</v>
      </c>
      <c r="BC364" s="128" t="e">
        <f>IF([1]!Email_TaskV2[[#This Row],[Nodin BO]]="","No","Yes")</f>
        <v>#REF!</v>
      </c>
      <c r="BD364" s="129" t="e">
        <f>YEAR([1]!Email_TaskV2[[#This Row],[Tanggal nodin RFS/RFI]])</f>
        <v>#REF!</v>
      </c>
      <c r="BE364" s="17" t="e">
        <f>IF([1]!Email_TaskV2[[#This Row],[Month]]="",13,MONTH([1]!Email_TaskV2[[#This Row],[Tanggal nodin RFS/RFI]]))</f>
        <v>#REF!</v>
      </c>
    </row>
    <row r="365" spans="1:57" ht="15" customHeight="1" x14ac:dyDescent="0.3">
      <c r="A365" s="51">
        <v>364</v>
      </c>
      <c r="B365" s="32" t="s">
        <v>2187</v>
      </c>
      <c r="C365" s="34">
        <v>45012</v>
      </c>
      <c r="D365" s="86" t="s">
        <v>2188</v>
      </c>
      <c r="E365" s="32" t="s">
        <v>55</v>
      </c>
      <c r="F365" s="83" t="s">
        <v>90</v>
      </c>
      <c r="G365" s="35">
        <v>45013</v>
      </c>
      <c r="H365" s="35">
        <v>45013</v>
      </c>
      <c r="I365" s="32" t="s">
        <v>2189</v>
      </c>
      <c r="J365" s="35">
        <v>45013</v>
      </c>
      <c r="K365" s="38" t="s">
        <v>2431</v>
      </c>
      <c r="L365" s="39">
        <f t="shared" si="49"/>
        <v>1</v>
      </c>
      <c r="M365" s="39">
        <f t="shared" si="50"/>
        <v>0</v>
      </c>
      <c r="N365" s="40" t="s">
        <v>87</v>
      </c>
      <c r="O365" s="40" t="s">
        <v>88</v>
      </c>
      <c r="P365" s="40" t="e">
        <f>VLOOKUP([1]!Email_TaskV2[[#This Row],[PIC Dev]],[1]Organization!C:D,2,FALSE)</f>
        <v>#REF!</v>
      </c>
      <c r="Q365" s="52" t="s">
        <v>2432</v>
      </c>
      <c r="R365" s="32">
        <v>14</v>
      </c>
      <c r="S365" s="32" t="s">
        <v>57</v>
      </c>
      <c r="T365" s="32" t="s">
        <v>2186</v>
      </c>
      <c r="U365" s="38" t="s">
        <v>2430</v>
      </c>
      <c r="V365" s="42">
        <v>45006</v>
      </c>
      <c r="W365" s="32" t="s">
        <v>190</v>
      </c>
      <c r="X365" s="32" t="s">
        <v>159</v>
      </c>
      <c r="Y365" s="32" t="s">
        <v>154</v>
      </c>
      <c r="Z365" s="32" t="s">
        <v>58</v>
      </c>
      <c r="AA365" s="32" t="s">
        <v>59</v>
      </c>
      <c r="AB365" s="32" t="s">
        <v>60</v>
      </c>
      <c r="AC365" s="43" t="s">
        <v>61</v>
      </c>
      <c r="AD365" s="44" t="s">
        <v>91</v>
      </c>
      <c r="AE365" s="44"/>
      <c r="AF365" s="44"/>
      <c r="AG365" s="32"/>
      <c r="AH365" s="32"/>
      <c r="AI365" s="32" t="s">
        <v>62</v>
      </c>
      <c r="AJ365" s="46" t="str">
        <f t="shared" si="51"/>
        <v>(FUT Simulator)</v>
      </c>
      <c r="AK365" s="46"/>
      <c r="AL365" s="46"/>
      <c r="AM365" s="46">
        <v>4</v>
      </c>
      <c r="AN365" s="46"/>
      <c r="AO365" s="46"/>
      <c r="AP365" s="46"/>
      <c r="AQ365" s="47" t="e">
        <f ca="1">IF(AND([1]!Email_TaskV2[[#This Row],[Status]]="ON PROGRESS"),TODAY()-[1]!Email_TaskV2[[#This Row],[Tanggal nodin RFS/RFI]],0)</f>
        <v>#REF!</v>
      </c>
      <c r="AR365" s="47" t="e">
        <f ca="1">IF(AND([1]!Email_TaskV2[[#This Row],[Status]]="ON PROGRESS"),IF(TODAY()-[1]!Email_TaskV2[[#This Row],[Start FUT]]&gt;100,"Testing not started yet",TODAY()-[1]!Email_TaskV2[[#This Row],[Start FUT]]),0)</f>
        <v>#REF!</v>
      </c>
      <c r="AS365" s="47" t="e">
        <f>IF([1]!Email_TaskV2[[#This Row],[Aging_Start_Testing]]="Testing not started yet","Testing not started yet",[1]!Email_TaskV2[[#This Row],[Aging]]-[1]!Email_TaskV2[[#This Row],[Aging_Start_Testing]])</f>
        <v>#REF!</v>
      </c>
      <c r="AT365" s="47" t="e">
        <f ca="1">IF(AND([1]!Email_TaskV2[[#This Row],[Status]]="ON PROGRESS",[1]!Email_TaskV2[[#This Row],[Type]]="RFI"),TODAY()-[1]!Email_TaskV2[[#This Row],[Tanggal nodin RFS/RFI]],0)</f>
        <v>#REF!</v>
      </c>
      <c r="AU365" s="47" t="e">
        <f>IF([1]!Email_TaskV2[[#This Row],[Aging]]&gt;7,"Warning","")</f>
        <v>#REF!</v>
      </c>
      <c r="AV365" s="127"/>
      <c r="AW365" s="127"/>
      <c r="AX365" s="127"/>
      <c r="AY365" s="16" t="e">
        <f>IF(AND([1]!Email_TaskV2[[#This Row],[Status]]="ON PROGRESS",[1]!Email_TaskV2[[#This Row],[Type]]="RFS"),"YES","")</f>
        <v>#REF!</v>
      </c>
      <c r="AZ365" s="127" t="e">
        <f>IF(AND([1]!Email_TaskV2[[#This Row],[Status]]="ON PROGRESS",[1]!Email_TaskV2[[#This Row],[Type]]="RFI"),"YES","")</f>
        <v>#REF!</v>
      </c>
      <c r="BA365" s="16" t="e">
        <f>IF([1]!Email_TaskV2[[#This Row],[Nomor Nodin RFS/RFI]]="","",DAY([1]!Email_TaskV2[[#This Row],[Tanggal nodin RFS/RFI]]))</f>
        <v>#REF!</v>
      </c>
      <c r="BB365" s="20" t="e">
        <f>IF([1]!Email_TaskV2[[#This Row],[Nomor Nodin RFS/RFI]]="","",TEXT([1]!Email_TaskV2[[#This Row],[Tanggal nodin RFS/RFI]],"MMM"))</f>
        <v>#REF!</v>
      </c>
      <c r="BC365" s="128" t="e">
        <f>IF([1]!Email_TaskV2[[#This Row],[Nodin BO]]="","No","Yes")</f>
        <v>#REF!</v>
      </c>
      <c r="BD365" s="129" t="e">
        <f>YEAR([1]!Email_TaskV2[[#This Row],[Tanggal nodin RFS/RFI]])</f>
        <v>#REF!</v>
      </c>
      <c r="BE365" s="17" t="e">
        <f>IF([1]!Email_TaskV2[[#This Row],[Month]]="",13,MONTH([1]!Email_TaskV2[[#This Row],[Tanggal nodin RFS/RFI]]))</f>
        <v>#REF!</v>
      </c>
    </row>
    <row r="366" spans="1:57" ht="15" customHeight="1" x14ac:dyDescent="0.3">
      <c r="A366" s="51">
        <v>365</v>
      </c>
      <c r="B366" s="39" t="s">
        <v>2190</v>
      </c>
      <c r="C366" s="114">
        <v>45012</v>
      </c>
      <c r="D366" s="103" t="s">
        <v>2191</v>
      </c>
      <c r="E366" s="104" t="s">
        <v>55</v>
      </c>
      <c r="F366" s="100" t="s">
        <v>78</v>
      </c>
      <c r="G366" s="35">
        <v>45014</v>
      </c>
      <c r="H366" s="36">
        <v>45015</v>
      </c>
      <c r="I366" s="39" t="s">
        <v>2192</v>
      </c>
      <c r="J366" s="36">
        <v>45015</v>
      </c>
      <c r="K366" s="37" t="s">
        <v>2433</v>
      </c>
      <c r="L366" s="39">
        <f t="shared" si="49"/>
        <v>3</v>
      </c>
      <c r="M366" s="39">
        <f t="shared" si="50"/>
        <v>1</v>
      </c>
      <c r="N366" s="40" t="s">
        <v>87</v>
      </c>
      <c r="O366" s="40" t="s">
        <v>88</v>
      </c>
      <c r="P366" s="58" t="e">
        <f>VLOOKUP([1]!Email_TaskV2[[#This Row],[PIC Dev]],[1]Organization!C:D,2,FALSE)</f>
        <v>#REF!</v>
      </c>
      <c r="Q366" s="58"/>
      <c r="R366" s="39">
        <v>368</v>
      </c>
      <c r="S366" s="39" t="s">
        <v>75</v>
      </c>
      <c r="T366" s="39" t="s">
        <v>2193</v>
      </c>
      <c r="U366" s="37" t="s">
        <v>2434</v>
      </c>
      <c r="V366" s="41">
        <v>45002</v>
      </c>
      <c r="W366" s="32" t="s">
        <v>190</v>
      </c>
      <c r="X366" s="32" t="s">
        <v>206</v>
      </c>
      <c r="Y366" s="32" t="s">
        <v>207</v>
      </c>
      <c r="Z366" s="32" t="s">
        <v>58</v>
      </c>
      <c r="AA366" s="32" t="s">
        <v>59</v>
      </c>
      <c r="AB366" s="32" t="s">
        <v>118</v>
      </c>
      <c r="AC366" s="43" t="s">
        <v>61</v>
      </c>
      <c r="AD366" s="44" t="s">
        <v>128</v>
      </c>
      <c r="AE366" s="59"/>
      <c r="AF366" s="59"/>
      <c r="AG366" s="39"/>
      <c r="AH366" s="39"/>
      <c r="AI366" s="39" t="s">
        <v>110</v>
      </c>
      <c r="AJ366" s="46" t="str">
        <f t="shared" si="51"/>
        <v>(Prima Automation)</v>
      </c>
      <c r="AK366" s="46"/>
      <c r="AL366" s="46">
        <v>2</v>
      </c>
      <c r="AM366" s="46"/>
      <c r="AN366" s="46"/>
      <c r="AO366" s="46"/>
      <c r="AP366" s="46"/>
      <c r="AQ366" s="47" t="e">
        <f ca="1">IF(AND([1]!Email_TaskV2[[#This Row],[Status]]="ON PROGRESS"),TODAY()-[1]!Email_TaskV2[[#This Row],[Tanggal nodin RFS/RFI]],0)</f>
        <v>#REF!</v>
      </c>
      <c r="AR366" s="47" t="e">
        <f ca="1">IF(AND([1]!Email_TaskV2[[#This Row],[Status]]="ON PROGRESS"),IF(TODAY()-[1]!Email_TaskV2[[#This Row],[Start FUT]]&gt;100,"Testing not started yet",TODAY()-[1]!Email_TaskV2[[#This Row],[Start FUT]]),0)</f>
        <v>#REF!</v>
      </c>
      <c r="AS366" s="47" t="e">
        <f>IF([1]!Email_TaskV2[[#This Row],[Aging_Start_Testing]]="Testing not started yet","Testing not started yet",[1]!Email_TaskV2[[#This Row],[Aging]]-[1]!Email_TaskV2[[#This Row],[Aging_Start_Testing]])</f>
        <v>#REF!</v>
      </c>
      <c r="AT366" s="47" t="e">
        <f ca="1">IF(AND([1]!Email_TaskV2[[#This Row],[Status]]="ON PROGRESS",[1]!Email_TaskV2[[#This Row],[Type]]="RFI"),TODAY()-[1]!Email_TaskV2[[#This Row],[Tanggal nodin RFS/RFI]],0)</f>
        <v>#REF!</v>
      </c>
      <c r="AU366" s="47" t="e">
        <f>IF([1]!Email_TaskV2[[#This Row],[Aging]]&gt;7,"Warning","")</f>
        <v>#REF!</v>
      </c>
      <c r="AV366" s="127"/>
      <c r="AW366" s="127"/>
      <c r="AX366" s="127"/>
      <c r="AY366" s="48" t="e">
        <f>IF(AND([1]!Email_TaskV2[[#This Row],[Status]]="ON PROGRESS",[1]!Email_TaskV2[[#This Row],[Type]]="RFS"),"YES","")</f>
        <v>#REF!</v>
      </c>
      <c r="AZ366" s="127" t="e">
        <f>IF(AND([1]!Email_TaskV2[[#This Row],[Status]]="ON PROGRESS",[1]!Email_TaskV2[[#This Row],[Type]]="RFI"),"YES","")</f>
        <v>#REF!</v>
      </c>
      <c r="BA366" s="48" t="e">
        <f>IF([1]!Email_TaskV2[[#This Row],[Nomor Nodin RFS/RFI]]="","",DAY([1]!Email_TaskV2[[#This Row],[Tanggal nodin RFS/RFI]]))</f>
        <v>#REF!</v>
      </c>
      <c r="BB366" s="54" t="e">
        <f>IF([1]!Email_TaskV2[[#This Row],[Nomor Nodin RFS/RFI]]="","",TEXT([1]!Email_TaskV2[[#This Row],[Tanggal nodin RFS/RFI]],"MMM"))</f>
        <v>#REF!</v>
      </c>
      <c r="BC366" s="128" t="e">
        <f>IF([1]!Email_TaskV2[[#This Row],[Nodin BO]]="","No","Yes")</f>
        <v>#REF!</v>
      </c>
      <c r="BD366" s="129" t="e">
        <f>YEAR([1]!Email_TaskV2[[#This Row],[Tanggal nodin RFS/RFI]])</f>
        <v>#REF!</v>
      </c>
      <c r="BE366" s="56" t="e">
        <f>IF([1]!Email_TaskV2[[#This Row],[Month]]="",13,MONTH([1]!Email_TaskV2[[#This Row],[Tanggal nodin RFS/RFI]]))</f>
        <v>#REF!</v>
      </c>
    </row>
    <row r="367" spans="1:57" ht="15" customHeight="1" x14ac:dyDescent="0.3">
      <c r="A367" s="51">
        <v>366</v>
      </c>
      <c r="B367" s="32" t="s">
        <v>2194</v>
      </c>
      <c r="C367" s="34">
        <v>45012</v>
      </c>
      <c r="D367" s="86" t="s">
        <v>2195</v>
      </c>
      <c r="E367" s="32" t="s">
        <v>55</v>
      </c>
      <c r="F367" s="100" t="s">
        <v>78</v>
      </c>
      <c r="G367" s="35">
        <v>45014</v>
      </c>
      <c r="H367" s="35">
        <v>45016</v>
      </c>
      <c r="I367" s="32" t="s">
        <v>2196</v>
      </c>
      <c r="J367" s="35">
        <v>45019</v>
      </c>
      <c r="K367" s="38" t="s">
        <v>2435</v>
      </c>
      <c r="L367" s="39">
        <f t="shared" si="49"/>
        <v>4</v>
      </c>
      <c r="M367" s="39">
        <f t="shared" si="50"/>
        <v>5</v>
      </c>
      <c r="N367" s="40" t="s">
        <v>498</v>
      </c>
      <c r="O367" s="40" t="s">
        <v>135</v>
      </c>
      <c r="P367" s="40" t="e">
        <f>VLOOKUP([1]!Email_TaskV2[[#This Row],[PIC Dev]],[1]Organization!C:D,2,FALSE)</f>
        <v>#REF!</v>
      </c>
      <c r="Q367" s="40"/>
      <c r="R367" s="32">
        <v>311</v>
      </c>
      <c r="S367" s="32" t="s">
        <v>75</v>
      </c>
      <c r="T367" s="32" t="s">
        <v>700</v>
      </c>
      <c r="U367" s="38" t="s">
        <v>870</v>
      </c>
      <c r="V367" s="33"/>
      <c r="W367" s="33" t="s">
        <v>169</v>
      </c>
      <c r="X367" s="33"/>
      <c r="Y367" s="33"/>
      <c r="Z367" s="32" t="s">
        <v>58</v>
      </c>
      <c r="AA367" s="32" t="s">
        <v>59</v>
      </c>
      <c r="AB367" s="32" t="s">
        <v>119</v>
      </c>
      <c r="AC367" s="43" t="s">
        <v>71</v>
      </c>
      <c r="AD367" s="44" t="s">
        <v>128</v>
      </c>
      <c r="AE367" s="44"/>
      <c r="AF367" s="44"/>
      <c r="AG367" s="32"/>
      <c r="AH367" s="32"/>
      <c r="AI367" s="39" t="s">
        <v>110</v>
      </c>
      <c r="AJ367" s="46" t="str">
        <f t="shared" si="51"/>
        <v>(Prima Automation)</v>
      </c>
      <c r="AK367" s="46"/>
      <c r="AL367" s="46">
        <v>2</v>
      </c>
      <c r="AM367" s="46"/>
      <c r="AN367" s="46"/>
      <c r="AO367" s="46"/>
      <c r="AP367" s="46"/>
      <c r="AQ367" s="47" t="e">
        <f ca="1">IF(AND([1]!Email_TaskV2[[#This Row],[Status]]="ON PROGRESS"),TODAY()-[1]!Email_TaskV2[[#This Row],[Tanggal nodin RFS/RFI]],0)</f>
        <v>#REF!</v>
      </c>
      <c r="AR367" s="47" t="e">
        <f ca="1">IF(AND([1]!Email_TaskV2[[#This Row],[Status]]="ON PROGRESS"),IF(TODAY()-[1]!Email_TaskV2[[#This Row],[Start FUT]]&gt;100,"Testing not started yet",TODAY()-[1]!Email_TaskV2[[#This Row],[Start FUT]]),0)</f>
        <v>#REF!</v>
      </c>
      <c r="AS367" s="47" t="e">
        <f>IF([1]!Email_TaskV2[[#This Row],[Aging_Start_Testing]]="Testing not started yet","Testing not started yet",[1]!Email_TaskV2[[#This Row],[Aging]]-[1]!Email_TaskV2[[#This Row],[Aging_Start_Testing]])</f>
        <v>#REF!</v>
      </c>
      <c r="AT367" s="47" t="e">
        <f ca="1">IF(AND([1]!Email_TaskV2[[#This Row],[Status]]="ON PROGRESS",[1]!Email_TaskV2[[#This Row],[Type]]="RFI"),TODAY()-[1]!Email_TaskV2[[#This Row],[Tanggal nodin RFS/RFI]],0)</f>
        <v>#REF!</v>
      </c>
      <c r="AU367" s="47" t="e">
        <f>IF([1]!Email_TaskV2[[#This Row],[Aging]]&gt;7,"Warning","")</f>
        <v>#REF!</v>
      </c>
      <c r="AV367" s="127"/>
      <c r="AW367" s="127"/>
      <c r="AX367" s="127"/>
      <c r="AY367" s="48" t="e">
        <f>IF(AND([1]!Email_TaskV2[[#This Row],[Status]]="ON PROGRESS",[1]!Email_TaskV2[[#This Row],[Type]]="RFS"),"YES","")</f>
        <v>#REF!</v>
      </c>
      <c r="AZ367" s="127" t="e">
        <f>IF(AND([1]!Email_TaskV2[[#This Row],[Status]]="ON PROGRESS",[1]!Email_TaskV2[[#This Row],[Type]]="RFI"),"YES","")</f>
        <v>#REF!</v>
      </c>
      <c r="BA367" s="48" t="e">
        <f>IF([1]!Email_TaskV2[[#This Row],[Nomor Nodin RFS/RFI]]="","",DAY([1]!Email_TaskV2[[#This Row],[Tanggal nodin RFS/RFI]]))</f>
        <v>#REF!</v>
      </c>
      <c r="BB367" s="54" t="e">
        <f>IF([1]!Email_TaskV2[[#This Row],[Nomor Nodin RFS/RFI]]="","",TEXT([1]!Email_TaskV2[[#This Row],[Tanggal nodin RFS/RFI]],"MMM"))</f>
        <v>#REF!</v>
      </c>
      <c r="BC367" s="128" t="e">
        <f>IF([1]!Email_TaskV2[[#This Row],[Nodin BO]]="","No","Yes")</f>
        <v>#REF!</v>
      </c>
      <c r="BD367" s="129" t="e">
        <f>YEAR([1]!Email_TaskV2[[#This Row],[Tanggal nodin RFS/RFI]])</f>
        <v>#REF!</v>
      </c>
      <c r="BE367" s="56" t="e">
        <f>IF([1]!Email_TaskV2[[#This Row],[Month]]="",13,MONTH([1]!Email_TaskV2[[#This Row],[Tanggal nodin RFS/RFI]]))</f>
        <v>#REF!</v>
      </c>
    </row>
    <row r="368" spans="1:57" ht="15" customHeight="1" x14ac:dyDescent="0.3">
      <c r="A368" s="51">
        <v>367</v>
      </c>
      <c r="B368" s="32" t="s">
        <v>2197</v>
      </c>
      <c r="C368" s="34">
        <v>45012</v>
      </c>
      <c r="D368" s="86" t="s">
        <v>2198</v>
      </c>
      <c r="E368" s="32" t="s">
        <v>55</v>
      </c>
      <c r="F368" s="63" t="s">
        <v>78</v>
      </c>
      <c r="G368" s="35">
        <v>45019</v>
      </c>
      <c r="H368" s="35">
        <v>45019</v>
      </c>
      <c r="I368" s="32" t="s">
        <v>2199</v>
      </c>
      <c r="J368" s="35">
        <v>45019</v>
      </c>
      <c r="K368" s="37" t="s">
        <v>2436</v>
      </c>
      <c r="L368" s="39">
        <f t="shared" si="49"/>
        <v>7</v>
      </c>
      <c r="M368" s="39">
        <f t="shared" si="50"/>
        <v>0</v>
      </c>
      <c r="N368" s="40" t="s">
        <v>498</v>
      </c>
      <c r="O368" s="40" t="s">
        <v>135</v>
      </c>
      <c r="P368" s="40" t="e">
        <f>VLOOKUP([1]!Email_TaskV2[[#This Row],[PIC Dev]],[1]Organization!C:D,2,FALSE)</f>
        <v>#REF!</v>
      </c>
      <c r="Q368" s="40"/>
      <c r="R368" s="32">
        <v>32</v>
      </c>
      <c r="S368" s="32" t="s">
        <v>75</v>
      </c>
      <c r="T368" s="32" t="s">
        <v>2200</v>
      </c>
      <c r="U368" s="37" t="s">
        <v>2437</v>
      </c>
      <c r="V368" s="41">
        <v>44993</v>
      </c>
      <c r="W368" s="32" t="s">
        <v>169</v>
      </c>
      <c r="X368" s="32" t="s">
        <v>186</v>
      </c>
      <c r="Y368" s="32" t="s">
        <v>187</v>
      </c>
      <c r="Z368" s="32" t="s">
        <v>58</v>
      </c>
      <c r="AA368" s="32" t="s">
        <v>59</v>
      </c>
      <c r="AB368" s="32" t="s">
        <v>119</v>
      </c>
      <c r="AC368" s="43" t="s">
        <v>71</v>
      </c>
      <c r="AD368" s="44" t="s">
        <v>128</v>
      </c>
      <c r="AE368" s="44"/>
      <c r="AF368" s="44"/>
      <c r="AG368" s="32"/>
      <c r="AH368" s="32"/>
      <c r="AI368" s="39" t="s">
        <v>110</v>
      </c>
      <c r="AJ368" s="46" t="str">
        <f t="shared" si="51"/>
        <v>(Prima Automation)</v>
      </c>
      <c r="AK368" s="46"/>
      <c r="AL368" s="46">
        <v>2</v>
      </c>
      <c r="AM368" s="46"/>
      <c r="AN368" s="46"/>
      <c r="AO368" s="46"/>
      <c r="AP368" s="46"/>
      <c r="AQ368" s="47" t="e">
        <f ca="1">IF(AND([1]!Email_TaskV2[[#This Row],[Status]]="ON PROGRESS"),TODAY()-[1]!Email_TaskV2[[#This Row],[Tanggal nodin RFS/RFI]],0)</f>
        <v>#REF!</v>
      </c>
      <c r="AR368" s="47" t="e">
        <f ca="1">IF(AND([1]!Email_TaskV2[[#This Row],[Status]]="ON PROGRESS"),IF(TODAY()-[1]!Email_TaskV2[[#This Row],[Start FUT]]&gt;100,"Testing not started yet",TODAY()-[1]!Email_TaskV2[[#This Row],[Start FUT]]),0)</f>
        <v>#REF!</v>
      </c>
      <c r="AS368" s="47" t="e">
        <f>IF([1]!Email_TaskV2[[#This Row],[Aging_Start_Testing]]="Testing not started yet","Testing not started yet",[1]!Email_TaskV2[[#This Row],[Aging]]-[1]!Email_TaskV2[[#This Row],[Aging_Start_Testing]])</f>
        <v>#REF!</v>
      </c>
      <c r="AT368" s="47" t="e">
        <f ca="1">IF(AND([1]!Email_TaskV2[[#This Row],[Status]]="ON PROGRESS",[1]!Email_TaskV2[[#This Row],[Type]]="RFI"),TODAY()-[1]!Email_TaskV2[[#This Row],[Tanggal nodin RFS/RFI]],0)</f>
        <v>#REF!</v>
      </c>
      <c r="AU368" s="47" t="e">
        <f>IF([1]!Email_TaskV2[[#This Row],[Aging]]&gt;7,"Warning","")</f>
        <v>#REF!</v>
      </c>
      <c r="AV368" s="127"/>
      <c r="AW368" s="127"/>
      <c r="AX368" s="127"/>
      <c r="AY368" s="48" t="e">
        <f>IF(AND([1]!Email_TaskV2[[#This Row],[Status]]="ON PROGRESS",[1]!Email_TaskV2[[#This Row],[Type]]="RFS"),"YES","")</f>
        <v>#REF!</v>
      </c>
      <c r="AZ368" s="127" t="e">
        <f>IF(AND([1]!Email_TaskV2[[#This Row],[Status]]="ON PROGRESS",[1]!Email_TaskV2[[#This Row],[Type]]="RFI"),"YES","")</f>
        <v>#REF!</v>
      </c>
      <c r="BA368" s="48" t="e">
        <f>IF([1]!Email_TaskV2[[#This Row],[Nomor Nodin RFS/RFI]]="","",DAY([1]!Email_TaskV2[[#This Row],[Tanggal nodin RFS/RFI]]))</f>
        <v>#REF!</v>
      </c>
      <c r="BB368" s="54" t="e">
        <f>IF([1]!Email_TaskV2[[#This Row],[Nomor Nodin RFS/RFI]]="","",TEXT([1]!Email_TaskV2[[#This Row],[Tanggal nodin RFS/RFI]],"MMM"))</f>
        <v>#REF!</v>
      </c>
      <c r="BC368" s="128" t="e">
        <f>IF([1]!Email_TaskV2[[#This Row],[Nodin BO]]="","No","Yes")</f>
        <v>#REF!</v>
      </c>
      <c r="BD368" s="129" t="e">
        <f>YEAR([1]!Email_TaskV2[[#This Row],[Tanggal nodin RFS/RFI]])</f>
        <v>#REF!</v>
      </c>
      <c r="BE368" s="56" t="e">
        <f>IF([1]!Email_TaskV2[[#This Row],[Month]]="",13,MONTH([1]!Email_TaskV2[[#This Row],[Tanggal nodin RFS/RFI]]))</f>
        <v>#REF!</v>
      </c>
    </row>
    <row r="369" spans="1:57" ht="15" customHeight="1" x14ac:dyDescent="0.3">
      <c r="A369" s="51">
        <v>368</v>
      </c>
      <c r="B369" s="32" t="s">
        <v>2201</v>
      </c>
      <c r="C369" s="34">
        <v>45012</v>
      </c>
      <c r="D369" s="93" t="s">
        <v>2202</v>
      </c>
      <c r="E369" s="98" t="s">
        <v>55</v>
      </c>
      <c r="F369" s="100" t="s">
        <v>78</v>
      </c>
      <c r="G369" s="35">
        <v>45014</v>
      </c>
      <c r="H369" s="35">
        <v>45015</v>
      </c>
      <c r="I369" s="32" t="s">
        <v>2203</v>
      </c>
      <c r="J369" s="35">
        <v>45016</v>
      </c>
      <c r="K369" s="37" t="s">
        <v>2438</v>
      </c>
      <c r="L369" s="39">
        <f t="shared" si="49"/>
        <v>3</v>
      </c>
      <c r="M369" s="39">
        <f t="shared" si="50"/>
        <v>2</v>
      </c>
      <c r="N369" s="40" t="s">
        <v>73</v>
      </c>
      <c r="O369" s="40" t="s">
        <v>74</v>
      </c>
      <c r="P369" s="40" t="e">
        <f>VLOOKUP([1]!Email_TaskV2[[#This Row],[PIC Dev]],[1]Organization!C:D,2,FALSE)</f>
        <v>#REF!</v>
      </c>
      <c r="Q369" s="40"/>
      <c r="R369" s="32">
        <v>57</v>
      </c>
      <c r="S369" s="32" t="s">
        <v>75</v>
      </c>
      <c r="T369" s="32"/>
      <c r="U369" s="32"/>
      <c r="V369" s="32"/>
      <c r="W369" s="32" t="s">
        <v>176</v>
      </c>
      <c r="X369" s="32"/>
      <c r="Y369" s="32"/>
      <c r="Z369" s="32" t="s">
        <v>58</v>
      </c>
      <c r="AA369" s="32" t="s">
        <v>59</v>
      </c>
      <c r="AB369" s="32" t="s">
        <v>76</v>
      </c>
      <c r="AC369" s="43" t="s">
        <v>71</v>
      </c>
      <c r="AD369" s="44" t="s">
        <v>93</v>
      </c>
      <c r="AE369" s="44"/>
      <c r="AF369" s="44"/>
      <c r="AG369" s="32"/>
      <c r="AH369" s="32"/>
      <c r="AI369" s="39" t="s">
        <v>110</v>
      </c>
      <c r="AJ369" s="46" t="str">
        <f t="shared" si="51"/>
        <v>(Sigos Automation)</v>
      </c>
      <c r="AK369" s="46">
        <v>1</v>
      </c>
      <c r="AL369" s="46"/>
      <c r="AM369" s="46"/>
      <c r="AN369" s="46"/>
      <c r="AO369" s="46"/>
      <c r="AP369" s="46"/>
      <c r="AQ369" s="47" t="e">
        <f ca="1">IF(AND([1]!Email_TaskV2[[#This Row],[Status]]="ON PROGRESS"),TODAY()-[1]!Email_TaskV2[[#This Row],[Tanggal nodin RFS/RFI]],0)</f>
        <v>#REF!</v>
      </c>
      <c r="AR369" s="47" t="e">
        <f ca="1">IF(AND([1]!Email_TaskV2[[#This Row],[Status]]="ON PROGRESS"),IF(TODAY()-[1]!Email_TaskV2[[#This Row],[Start FUT]]&gt;100,"Testing not started yet",TODAY()-[1]!Email_TaskV2[[#This Row],[Start FUT]]),0)</f>
        <v>#REF!</v>
      </c>
      <c r="AS369" s="47" t="e">
        <f>IF([1]!Email_TaskV2[[#This Row],[Aging_Start_Testing]]="Testing not started yet","Testing not started yet",[1]!Email_TaskV2[[#This Row],[Aging]]-[1]!Email_TaskV2[[#This Row],[Aging_Start_Testing]])</f>
        <v>#REF!</v>
      </c>
      <c r="AT369" s="47" t="e">
        <f ca="1">IF(AND([1]!Email_TaskV2[[#This Row],[Status]]="ON PROGRESS",[1]!Email_TaskV2[[#This Row],[Type]]="RFI"),TODAY()-[1]!Email_TaskV2[[#This Row],[Tanggal nodin RFS/RFI]],0)</f>
        <v>#REF!</v>
      </c>
      <c r="AU369" s="47" t="e">
        <f>IF([1]!Email_TaskV2[[#This Row],[Aging]]&gt;7,"Warning","")</f>
        <v>#REF!</v>
      </c>
      <c r="AV369" s="127"/>
      <c r="AW369" s="127"/>
      <c r="AX369" s="127"/>
      <c r="AY369" s="48" t="e">
        <f>IF(AND([1]!Email_TaskV2[[#This Row],[Status]]="ON PROGRESS",[1]!Email_TaskV2[[#This Row],[Type]]="RFS"),"YES","")</f>
        <v>#REF!</v>
      </c>
      <c r="AZ369" s="127" t="e">
        <f>IF(AND([1]!Email_TaskV2[[#This Row],[Status]]="ON PROGRESS",[1]!Email_TaskV2[[#This Row],[Type]]="RFI"),"YES","")</f>
        <v>#REF!</v>
      </c>
      <c r="BA369" s="48" t="e">
        <f>IF([1]!Email_TaskV2[[#This Row],[Nomor Nodin RFS/RFI]]="","",DAY([1]!Email_TaskV2[[#This Row],[Tanggal nodin RFS/RFI]]))</f>
        <v>#REF!</v>
      </c>
      <c r="BB369" s="54" t="e">
        <f>IF([1]!Email_TaskV2[[#This Row],[Nomor Nodin RFS/RFI]]="","",TEXT([1]!Email_TaskV2[[#This Row],[Tanggal nodin RFS/RFI]],"MMM"))</f>
        <v>#REF!</v>
      </c>
      <c r="BC369" s="128" t="e">
        <f>IF([1]!Email_TaskV2[[#This Row],[Nodin BO]]="","No","Yes")</f>
        <v>#REF!</v>
      </c>
      <c r="BD369" s="129" t="e">
        <f>YEAR([1]!Email_TaskV2[[#This Row],[Tanggal nodin RFS/RFI]])</f>
        <v>#REF!</v>
      </c>
      <c r="BE369" s="56" t="e">
        <f>IF([1]!Email_TaskV2[[#This Row],[Month]]="",13,MONTH([1]!Email_TaskV2[[#This Row],[Tanggal nodin RFS/RFI]]))</f>
        <v>#REF!</v>
      </c>
    </row>
    <row r="370" spans="1:57" ht="15" customHeight="1" x14ac:dyDescent="0.3">
      <c r="A370" s="51">
        <v>369</v>
      </c>
      <c r="B370" s="32" t="s">
        <v>2204</v>
      </c>
      <c r="C370" s="34">
        <v>45013</v>
      </c>
      <c r="D370" s="86" t="s">
        <v>2205</v>
      </c>
      <c r="E370" s="32" t="s">
        <v>55</v>
      </c>
      <c r="F370" s="83" t="s">
        <v>90</v>
      </c>
      <c r="G370" s="35">
        <v>45013</v>
      </c>
      <c r="H370" s="35">
        <v>45014</v>
      </c>
      <c r="I370" s="32" t="s">
        <v>2206</v>
      </c>
      <c r="J370" s="35">
        <v>45014</v>
      </c>
      <c r="K370" s="32" t="s">
        <v>2207</v>
      </c>
      <c r="L370" s="39">
        <f t="shared" si="49"/>
        <v>1</v>
      </c>
      <c r="M370" s="39">
        <f t="shared" si="50"/>
        <v>1</v>
      </c>
      <c r="N370" s="40" t="s">
        <v>111</v>
      </c>
      <c r="O370" s="40" t="s">
        <v>112</v>
      </c>
      <c r="P370" s="40" t="e">
        <f>VLOOKUP([1]!Email_TaskV2[[#This Row],[PIC Dev]],[1]Organization!C:D,2,FALSE)</f>
        <v>#REF!</v>
      </c>
      <c r="Q370" s="52" t="s">
        <v>2439</v>
      </c>
      <c r="R370" s="32">
        <v>32</v>
      </c>
      <c r="S370" s="32" t="s">
        <v>57</v>
      </c>
      <c r="T370" s="32" t="s">
        <v>2208</v>
      </c>
      <c r="U370" s="37" t="s">
        <v>2440</v>
      </c>
      <c r="V370" s="41">
        <v>44943</v>
      </c>
      <c r="W370" s="32" t="s">
        <v>113</v>
      </c>
      <c r="X370" s="32" t="s">
        <v>163</v>
      </c>
      <c r="Y370" s="32" t="s">
        <v>164</v>
      </c>
      <c r="Z370" s="32" t="s">
        <v>58</v>
      </c>
      <c r="AA370" s="32" t="s">
        <v>59</v>
      </c>
      <c r="AB370" s="32" t="s">
        <v>113</v>
      </c>
      <c r="AC370" s="43" t="s">
        <v>71</v>
      </c>
      <c r="AD370" s="44" t="s">
        <v>129</v>
      </c>
      <c r="AE370" s="44" t="s">
        <v>1604</v>
      </c>
      <c r="AF370" s="44"/>
      <c r="AG370" s="32"/>
      <c r="AH370" s="32"/>
      <c r="AI370" s="39" t="s">
        <v>64</v>
      </c>
      <c r="AJ370" s="46" t="str">
        <f t="shared" si="51"/>
        <v/>
      </c>
      <c r="AK370" s="46"/>
      <c r="AL370" s="46"/>
      <c r="AM370" s="46"/>
      <c r="AN370" s="46"/>
      <c r="AO370" s="46"/>
      <c r="AP370" s="46"/>
      <c r="AQ370" s="47" t="e">
        <f ca="1">IF(AND([1]!Email_TaskV2[[#This Row],[Status]]="ON PROGRESS"),TODAY()-[1]!Email_TaskV2[[#This Row],[Tanggal nodin RFS/RFI]],0)</f>
        <v>#REF!</v>
      </c>
      <c r="AR370" s="47" t="e">
        <f ca="1">IF(AND([1]!Email_TaskV2[[#This Row],[Status]]="ON PROGRESS"),IF(TODAY()-[1]!Email_TaskV2[[#This Row],[Start FUT]]&gt;100,"Testing not started yet",TODAY()-[1]!Email_TaskV2[[#This Row],[Start FUT]]),0)</f>
        <v>#REF!</v>
      </c>
      <c r="AS370" s="47" t="e">
        <f>IF([1]!Email_TaskV2[[#This Row],[Aging_Start_Testing]]="Testing not started yet","Testing not started yet",[1]!Email_TaskV2[[#This Row],[Aging]]-[1]!Email_TaskV2[[#This Row],[Aging_Start_Testing]])</f>
        <v>#REF!</v>
      </c>
      <c r="AT370" s="47" t="e">
        <f ca="1">IF(AND([1]!Email_TaskV2[[#This Row],[Status]]="ON PROGRESS",[1]!Email_TaskV2[[#This Row],[Type]]="RFI"),TODAY()-[1]!Email_TaskV2[[#This Row],[Tanggal nodin RFS/RFI]],0)</f>
        <v>#REF!</v>
      </c>
      <c r="AU370" s="47" t="e">
        <f>IF([1]!Email_TaskV2[[#This Row],[Aging]]&gt;7,"Warning","")</f>
        <v>#REF!</v>
      </c>
      <c r="AV370" s="127"/>
      <c r="AW370" s="127"/>
      <c r="AX370" s="127"/>
      <c r="AY370" s="48" t="e">
        <f>IF(AND([1]!Email_TaskV2[[#This Row],[Status]]="ON PROGRESS",[1]!Email_TaskV2[[#This Row],[Type]]="RFS"),"YES","")</f>
        <v>#REF!</v>
      </c>
      <c r="AZ370" s="127" t="e">
        <f>IF(AND([1]!Email_TaskV2[[#This Row],[Status]]="ON PROGRESS",[1]!Email_TaskV2[[#This Row],[Type]]="RFI"),"YES","")</f>
        <v>#REF!</v>
      </c>
      <c r="BA370" s="48" t="e">
        <f>IF([1]!Email_TaskV2[[#This Row],[Nomor Nodin RFS/RFI]]="","",DAY([1]!Email_TaskV2[[#This Row],[Tanggal nodin RFS/RFI]]))</f>
        <v>#REF!</v>
      </c>
      <c r="BB370" s="54" t="e">
        <f>IF([1]!Email_TaskV2[[#This Row],[Nomor Nodin RFS/RFI]]="","",TEXT([1]!Email_TaskV2[[#This Row],[Tanggal nodin RFS/RFI]],"MMM"))</f>
        <v>#REF!</v>
      </c>
      <c r="BC370" s="128" t="e">
        <f>IF([1]!Email_TaskV2[[#This Row],[Nodin BO]]="","No","Yes")</f>
        <v>#REF!</v>
      </c>
      <c r="BD370" s="129" t="e">
        <f>YEAR([1]!Email_TaskV2[[#This Row],[Tanggal nodin RFS/RFI]])</f>
        <v>#REF!</v>
      </c>
      <c r="BE370" s="56" t="e">
        <f>IF([1]!Email_TaskV2[[#This Row],[Month]]="",13,MONTH([1]!Email_TaskV2[[#This Row],[Tanggal nodin RFS/RFI]]))</f>
        <v>#REF!</v>
      </c>
    </row>
    <row r="371" spans="1:57" ht="15" customHeight="1" x14ac:dyDescent="0.3">
      <c r="A371" s="51">
        <v>370</v>
      </c>
      <c r="B371" s="32" t="s">
        <v>2209</v>
      </c>
      <c r="C371" s="34">
        <v>45014</v>
      </c>
      <c r="D371" s="86" t="s">
        <v>2210</v>
      </c>
      <c r="E371" s="32" t="s">
        <v>55</v>
      </c>
      <c r="F371" s="100" t="s">
        <v>78</v>
      </c>
      <c r="G371" s="35">
        <v>45016</v>
      </c>
      <c r="H371" s="35">
        <v>45020</v>
      </c>
      <c r="I371" s="32" t="s">
        <v>2211</v>
      </c>
      <c r="J371" s="35">
        <v>45020</v>
      </c>
      <c r="K371" s="37" t="s">
        <v>2441</v>
      </c>
      <c r="L371" s="39">
        <f t="shared" si="49"/>
        <v>6</v>
      </c>
      <c r="M371" s="39">
        <f t="shared" si="50"/>
        <v>4</v>
      </c>
      <c r="N371" s="40" t="s">
        <v>87</v>
      </c>
      <c r="O371" s="40" t="s">
        <v>88</v>
      </c>
      <c r="P371" s="40" t="e">
        <f>VLOOKUP([1]!Email_TaskV2[[#This Row],[PIC Dev]],[1]Organization!C:D,2,FALSE)</f>
        <v>#REF!</v>
      </c>
      <c r="Q371" s="40"/>
      <c r="R371" s="32">
        <v>169</v>
      </c>
      <c r="S371" s="32" t="s">
        <v>75</v>
      </c>
      <c r="T371" s="32" t="s">
        <v>2212</v>
      </c>
      <c r="U371" s="32" t="s">
        <v>2213</v>
      </c>
      <c r="V371" s="41">
        <v>44994</v>
      </c>
      <c r="W371" s="32" t="s">
        <v>190</v>
      </c>
      <c r="X371" s="32" t="s">
        <v>234</v>
      </c>
      <c r="Y371" s="32" t="s">
        <v>235</v>
      </c>
      <c r="Z371" s="32" t="s">
        <v>58</v>
      </c>
      <c r="AA371" s="32" t="s">
        <v>59</v>
      </c>
      <c r="AB371" s="32" t="s">
        <v>60</v>
      </c>
      <c r="AC371" s="43" t="s">
        <v>61</v>
      </c>
      <c r="AD371" s="44" t="s">
        <v>103</v>
      </c>
      <c r="AE371" s="44"/>
      <c r="AF371" s="44"/>
      <c r="AG371" s="32"/>
      <c r="AH371" s="32"/>
      <c r="AI371" s="39" t="s">
        <v>62</v>
      </c>
      <c r="AJ371" s="46" t="str">
        <f t="shared" si="51"/>
        <v>(FUT Simulator)</v>
      </c>
      <c r="AK371" s="46"/>
      <c r="AL371" s="46"/>
      <c r="AM371" s="46">
        <v>3</v>
      </c>
      <c r="AN371" s="46"/>
      <c r="AO371" s="46"/>
      <c r="AP371" s="46"/>
      <c r="AQ371" s="47" t="e">
        <f ca="1">IF(AND([1]!Email_TaskV2[[#This Row],[Status]]="ON PROGRESS"),TODAY()-[1]!Email_TaskV2[[#This Row],[Tanggal nodin RFS/RFI]],0)</f>
        <v>#REF!</v>
      </c>
      <c r="AR371" s="47" t="e">
        <f ca="1">IF(AND([1]!Email_TaskV2[[#This Row],[Status]]="ON PROGRESS"),IF(TODAY()-[1]!Email_TaskV2[[#This Row],[Start FUT]]&gt;100,"Testing not started yet",TODAY()-[1]!Email_TaskV2[[#This Row],[Start FUT]]),0)</f>
        <v>#REF!</v>
      </c>
      <c r="AS371" s="47" t="e">
        <f>IF([1]!Email_TaskV2[[#This Row],[Aging_Start_Testing]]="Testing not started yet","Testing not started yet",[1]!Email_TaskV2[[#This Row],[Aging]]-[1]!Email_TaskV2[[#This Row],[Aging_Start_Testing]])</f>
        <v>#REF!</v>
      </c>
      <c r="AT371" s="47" t="e">
        <f ca="1">IF(AND([1]!Email_TaskV2[[#This Row],[Status]]="ON PROGRESS",[1]!Email_TaskV2[[#This Row],[Type]]="RFI"),TODAY()-[1]!Email_TaskV2[[#This Row],[Tanggal nodin RFS/RFI]],0)</f>
        <v>#REF!</v>
      </c>
      <c r="AU371" s="47" t="e">
        <f>IF([1]!Email_TaskV2[[#This Row],[Aging]]&gt;7,"Warning","")</f>
        <v>#REF!</v>
      </c>
      <c r="AV371" s="48"/>
      <c r="AW371" s="48"/>
      <c r="AX371" s="48"/>
      <c r="AY371" s="48" t="e">
        <f>IF(AND([1]!Email_TaskV2[[#This Row],[Status]]="ON PROGRESS",[1]!Email_TaskV2[[#This Row],[Type]]="RFS"),"YES","")</f>
        <v>#REF!</v>
      </c>
      <c r="AZ371" s="127" t="e">
        <f>IF(AND([1]!Email_TaskV2[[#This Row],[Status]]="ON PROGRESS",[1]!Email_TaskV2[[#This Row],[Type]]="RFI"),"YES","")</f>
        <v>#REF!</v>
      </c>
      <c r="BA371" s="48" t="e">
        <f>IF([1]!Email_TaskV2[[#This Row],[Nomor Nodin RFS/RFI]]="","",DAY([1]!Email_TaskV2[[#This Row],[Tanggal nodin RFS/RFI]]))</f>
        <v>#REF!</v>
      </c>
      <c r="BB371" s="54" t="e">
        <f>IF([1]!Email_TaskV2[[#This Row],[Nomor Nodin RFS/RFI]]="","",TEXT([1]!Email_TaskV2[[#This Row],[Tanggal nodin RFS/RFI]],"MMM"))</f>
        <v>#REF!</v>
      </c>
      <c r="BC371" s="49" t="e">
        <f>IF([1]!Email_TaskV2[[#This Row],[Nodin BO]]="","No","Yes")</f>
        <v>#REF!</v>
      </c>
      <c r="BD371" s="50" t="e">
        <f>YEAR([1]!Email_TaskV2[[#This Row],[Tanggal nodin RFS/RFI]])</f>
        <v>#REF!</v>
      </c>
      <c r="BE371" s="56" t="e">
        <f>IF([1]!Email_TaskV2[[#This Row],[Month]]="",13,MONTH([1]!Email_TaskV2[[#This Row],[Tanggal nodin RFS/RFI]]))</f>
        <v>#REF!</v>
      </c>
    </row>
    <row r="372" spans="1:57" ht="15" customHeight="1" x14ac:dyDescent="0.3">
      <c r="A372" s="51">
        <v>371</v>
      </c>
      <c r="B372" s="39" t="s">
        <v>2214</v>
      </c>
      <c r="C372" s="114">
        <v>45014</v>
      </c>
      <c r="D372" s="85" t="s">
        <v>2215</v>
      </c>
      <c r="E372" s="39" t="s">
        <v>55</v>
      </c>
      <c r="F372" s="83" t="s">
        <v>90</v>
      </c>
      <c r="G372" s="36">
        <v>45016</v>
      </c>
      <c r="H372" s="36">
        <v>45030</v>
      </c>
      <c r="I372" s="39" t="s">
        <v>2697</v>
      </c>
      <c r="J372" s="36">
        <v>45030</v>
      </c>
      <c r="K372" s="37" t="s">
        <v>2698</v>
      </c>
      <c r="L372" s="39">
        <f t="shared" si="49"/>
        <v>16</v>
      </c>
      <c r="M372" s="39">
        <f t="shared" si="50"/>
        <v>14</v>
      </c>
      <c r="N372" s="58" t="s">
        <v>81</v>
      </c>
      <c r="O372" s="58" t="s">
        <v>82</v>
      </c>
      <c r="P372" s="58" t="e">
        <f>VLOOKUP([1]!Email_TaskV2[[#This Row],[PIC Dev]],[1]Organization!C:D,2,FALSE)</f>
        <v>#REF!</v>
      </c>
      <c r="Q372" s="57" t="s">
        <v>2699</v>
      </c>
      <c r="R372" s="39">
        <v>32</v>
      </c>
      <c r="S372" s="39" t="s">
        <v>57</v>
      </c>
      <c r="T372" s="39" t="s">
        <v>671</v>
      </c>
      <c r="U372" s="37" t="s">
        <v>672</v>
      </c>
      <c r="V372" s="41">
        <v>44938</v>
      </c>
      <c r="W372" s="32" t="s">
        <v>83</v>
      </c>
      <c r="X372" s="32" t="s">
        <v>203</v>
      </c>
      <c r="Y372" s="32" t="s">
        <v>204</v>
      </c>
      <c r="Z372" s="32" t="s">
        <v>58</v>
      </c>
      <c r="AA372" s="32" t="s">
        <v>59</v>
      </c>
      <c r="AB372" s="32" t="s">
        <v>83</v>
      </c>
      <c r="AC372" s="43" t="s">
        <v>71</v>
      </c>
      <c r="AD372" s="44" t="s">
        <v>141</v>
      </c>
      <c r="AE372" s="59"/>
      <c r="AF372" s="59"/>
      <c r="AG372" s="39"/>
      <c r="AH372" s="39"/>
      <c r="AI372" s="39" t="s">
        <v>64</v>
      </c>
      <c r="AJ372" s="46" t="str">
        <f t="shared" si="51"/>
        <v/>
      </c>
      <c r="AK372" s="46"/>
      <c r="AL372" s="46"/>
      <c r="AM372" s="46"/>
      <c r="AN372" s="46"/>
      <c r="AO372" s="46"/>
      <c r="AP372" s="46"/>
      <c r="AQ372" s="47" t="e">
        <f ca="1">IF(AND([1]!Email_TaskV2[[#This Row],[Status]]="ON PROGRESS"),TODAY()-[1]!Email_TaskV2[[#This Row],[Tanggal nodin RFS/RFI]],0)</f>
        <v>#REF!</v>
      </c>
      <c r="AR372" s="47" t="e">
        <f ca="1">IF(AND([1]!Email_TaskV2[[#This Row],[Status]]="ON PROGRESS"),IF(TODAY()-[1]!Email_TaskV2[[#This Row],[Start FUT]]&gt;100,"Testing not started yet",TODAY()-[1]!Email_TaskV2[[#This Row],[Start FUT]]),0)</f>
        <v>#REF!</v>
      </c>
      <c r="AS372" s="47" t="e">
        <f>IF([1]!Email_TaskV2[[#This Row],[Aging_Start_Testing]]="Testing not started yet","Testing not started yet",[1]!Email_TaskV2[[#This Row],[Aging]]-[1]!Email_TaskV2[[#This Row],[Aging_Start_Testing]])</f>
        <v>#REF!</v>
      </c>
      <c r="AT372" s="47" t="e">
        <f ca="1">IF(AND([1]!Email_TaskV2[[#This Row],[Status]]="ON PROGRESS",[1]!Email_TaskV2[[#This Row],[Type]]="RFI"),TODAY()-[1]!Email_TaskV2[[#This Row],[Tanggal nodin RFS/RFI]],0)</f>
        <v>#REF!</v>
      </c>
      <c r="AU372" s="47" t="e">
        <f>IF([1]!Email_TaskV2[[#This Row],[Aging]]&gt;7,"Warning","")</f>
        <v>#REF!</v>
      </c>
      <c r="AV372" s="48"/>
      <c r="AW372" s="48"/>
      <c r="AX372" s="48"/>
      <c r="AY372" s="48" t="e">
        <f>IF(AND([1]!Email_TaskV2[[#This Row],[Status]]="ON PROGRESS",[1]!Email_TaskV2[[#This Row],[Type]]="RFS"),"YES","")</f>
        <v>#REF!</v>
      </c>
      <c r="AZ372" s="127" t="e">
        <f>IF(AND([1]!Email_TaskV2[[#This Row],[Status]]="ON PROGRESS",[1]!Email_TaskV2[[#This Row],[Type]]="RFI"),"YES","")</f>
        <v>#REF!</v>
      </c>
      <c r="BA372" s="48" t="e">
        <f>IF([1]!Email_TaskV2[[#This Row],[Nomor Nodin RFS/RFI]]="","",DAY([1]!Email_TaskV2[[#This Row],[Tanggal nodin RFS/RFI]]))</f>
        <v>#REF!</v>
      </c>
      <c r="BB372" s="54" t="e">
        <f>IF([1]!Email_TaskV2[[#This Row],[Nomor Nodin RFS/RFI]]="","",TEXT([1]!Email_TaskV2[[#This Row],[Tanggal nodin RFS/RFI]],"MMM"))</f>
        <v>#REF!</v>
      </c>
      <c r="BC372" s="49" t="e">
        <f>IF([1]!Email_TaskV2[[#This Row],[Nodin BO]]="","No","Yes")</f>
        <v>#REF!</v>
      </c>
      <c r="BD372" s="50" t="e">
        <f>YEAR([1]!Email_TaskV2[[#This Row],[Tanggal nodin RFS/RFI]])</f>
        <v>#REF!</v>
      </c>
      <c r="BE372" s="56" t="e">
        <f>IF([1]!Email_TaskV2[[#This Row],[Month]]="",13,MONTH([1]!Email_TaskV2[[#This Row],[Tanggal nodin RFS/RFI]]))</f>
        <v>#REF!</v>
      </c>
    </row>
    <row r="373" spans="1:57" ht="15" customHeight="1" x14ac:dyDescent="0.3">
      <c r="A373" s="51">
        <v>372</v>
      </c>
      <c r="B373" s="32" t="s">
        <v>2216</v>
      </c>
      <c r="C373" s="34">
        <v>45014</v>
      </c>
      <c r="D373" s="86" t="s">
        <v>2217</v>
      </c>
      <c r="E373" s="32" t="s">
        <v>55</v>
      </c>
      <c r="F373" s="63" t="s">
        <v>90</v>
      </c>
      <c r="G373" s="35">
        <v>45015</v>
      </c>
      <c r="H373" s="35">
        <v>45016</v>
      </c>
      <c r="I373" s="32" t="s">
        <v>2218</v>
      </c>
      <c r="J373" s="35">
        <v>45019</v>
      </c>
      <c r="K373" s="38" t="s">
        <v>2442</v>
      </c>
      <c r="L373" s="39">
        <f t="shared" si="49"/>
        <v>2</v>
      </c>
      <c r="M373" s="39">
        <f t="shared" si="50"/>
        <v>4</v>
      </c>
      <c r="N373" s="40" t="s">
        <v>87</v>
      </c>
      <c r="O373" s="40" t="s">
        <v>88</v>
      </c>
      <c r="P373" s="40" t="e">
        <f>VLOOKUP([1]!Email_TaskV2[[#This Row],[PIC Dev]],[1]Organization!C:D,2,FALSE)</f>
        <v>#REF!</v>
      </c>
      <c r="Q373" s="52" t="s">
        <v>2443</v>
      </c>
      <c r="R373" s="32">
        <v>38</v>
      </c>
      <c r="S373" s="32" t="s">
        <v>57</v>
      </c>
      <c r="T373" s="32" t="s">
        <v>2219</v>
      </c>
      <c r="U373" s="38" t="s">
        <v>2444</v>
      </c>
      <c r="V373" s="42">
        <v>45013</v>
      </c>
      <c r="W373" s="32" t="s">
        <v>190</v>
      </c>
      <c r="X373" s="33" t="s">
        <v>214</v>
      </c>
      <c r="Y373" s="33" t="s">
        <v>215</v>
      </c>
      <c r="Z373" s="32" t="s">
        <v>58</v>
      </c>
      <c r="AA373" s="32" t="s">
        <v>59</v>
      </c>
      <c r="AB373" s="32" t="s">
        <v>65</v>
      </c>
      <c r="AC373" s="43" t="s">
        <v>61</v>
      </c>
      <c r="AD373" s="44" t="s">
        <v>86</v>
      </c>
      <c r="AE373" s="44" t="s">
        <v>600</v>
      </c>
      <c r="AF373" s="44"/>
      <c r="AG373" s="32"/>
      <c r="AH373" s="32"/>
      <c r="AI373" s="39" t="s">
        <v>62</v>
      </c>
      <c r="AJ373" s="46" t="str">
        <f t="shared" si="51"/>
        <v>(FUT Simulator)</v>
      </c>
      <c r="AK373" s="46"/>
      <c r="AL373" s="46"/>
      <c r="AM373" s="46">
        <v>3</v>
      </c>
      <c r="AN373" s="46"/>
      <c r="AO373" s="46"/>
      <c r="AP373" s="46"/>
      <c r="AQ373" s="47" t="e">
        <f ca="1">IF(AND([1]!Email_TaskV2[[#This Row],[Status]]="ON PROGRESS"),TODAY()-[1]!Email_TaskV2[[#This Row],[Tanggal nodin RFS/RFI]],0)</f>
        <v>#REF!</v>
      </c>
      <c r="AR373" s="47" t="e">
        <f ca="1">IF(AND([1]!Email_TaskV2[[#This Row],[Status]]="ON PROGRESS"),IF(TODAY()-[1]!Email_TaskV2[[#This Row],[Start FUT]]&gt;100,"Testing not started yet",TODAY()-[1]!Email_TaskV2[[#This Row],[Start FUT]]),0)</f>
        <v>#REF!</v>
      </c>
      <c r="AS373" s="47" t="e">
        <f>IF([1]!Email_TaskV2[[#This Row],[Aging_Start_Testing]]="Testing not started yet","Testing not started yet",[1]!Email_TaskV2[[#This Row],[Aging]]-[1]!Email_TaskV2[[#This Row],[Aging_Start_Testing]])</f>
        <v>#REF!</v>
      </c>
      <c r="AT373" s="47" t="e">
        <f ca="1">IF(AND([1]!Email_TaskV2[[#This Row],[Status]]="ON PROGRESS",[1]!Email_TaskV2[[#This Row],[Type]]="RFI"),TODAY()-[1]!Email_TaskV2[[#This Row],[Tanggal nodin RFS/RFI]],0)</f>
        <v>#REF!</v>
      </c>
      <c r="AU373" s="47" t="e">
        <f>IF([1]!Email_TaskV2[[#This Row],[Aging]]&gt;7,"Warning","")</f>
        <v>#REF!</v>
      </c>
      <c r="AV373" s="48"/>
      <c r="AW373" s="48"/>
      <c r="AX373" s="48"/>
      <c r="AY373" s="48" t="e">
        <f>IF(AND([1]!Email_TaskV2[[#This Row],[Status]]="ON PROGRESS",[1]!Email_TaskV2[[#This Row],[Type]]="RFS"),"YES","")</f>
        <v>#REF!</v>
      </c>
      <c r="AZ373" s="127" t="e">
        <f>IF(AND([1]!Email_TaskV2[[#This Row],[Status]]="ON PROGRESS",[1]!Email_TaskV2[[#This Row],[Type]]="RFI"),"YES","")</f>
        <v>#REF!</v>
      </c>
      <c r="BA373" s="48" t="e">
        <f>IF([1]!Email_TaskV2[[#This Row],[Nomor Nodin RFS/RFI]]="","",DAY([1]!Email_TaskV2[[#This Row],[Tanggal nodin RFS/RFI]]))</f>
        <v>#REF!</v>
      </c>
      <c r="BB373" s="54" t="e">
        <f>IF([1]!Email_TaskV2[[#This Row],[Nomor Nodin RFS/RFI]]="","",TEXT([1]!Email_TaskV2[[#This Row],[Tanggal nodin RFS/RFI]],"MMM"))</f>
        <v>#REF!</v>
      </c>
      <c r="BC373" s="49" t="e">
        <f>IF([1]!Email_TaskV2[[#This Row],[Nodin BO]]="","No","Yes")</f>
        <v>#REF!</v>
      </c>
      <c r="BD373" s="50" t="e">
        <f>YEAR([1]!Email_TaskV2[[#This Row],[Tanggal nodin RFS/RFI]])</f>
        <v>#REF!</v>
      </c>
      <c r="BE373" s="56" t="e">
        <f>IF([1]!Email_TaskV2[[#This Row],[Month]]="",13,MONTH([1]!Email_TaskV2[[#This Row],[Tanggal nodin RFS/RFI]]))</f>
        <v>#REF!</v>
      </c>
    </row>
    <row r="374" spans="1:57" ht="15" customHeight="1" x14ac:dyDescent="0.3">
      <c r="A374" s="51">
        <v>373</v>
      </c>
      <c r="B374" s="39" t="s">
        <v>2220</v>
      </c>
      <c r="C374" s="114">
        <v>45014</v>
      </c>
      <c r="D374" s="85" t="s">
        <v>2221</v>
      </c>
      <c r="E374" s="39" t="s">
        <v>55</v>
      </c>
      <c r="F374" s="63" t="s">
        <v>90</v>
      </c>
      <c r="G374" s="36">
        <v>45016</v>
      </c>
      <c r="H374" s="36">
        <v>45029</v>
      </c>
      <c r="I374" s="39" t="s">
        <v>2700</v>
      </c>
      <c r="J374" s="35">
        <v>45029</v>
      </c>
      <c r="K374" s="37" t="s">
        <v>2701</v>
      </c>
      <c r="L374" s="39">
        <f t="shared" si="49"/>
        <v>15</v>
      </c>
      <c r="M374" s="39">
        <f t="shared" si="50"/>
        <v>13</v>
      </c>
      <c r="N374" s="40" t="s">
        <v>87</v>
      </c>
      <c r="O374" s="40" t="s">
        <v>88</v>
      </c>
      <c r="P374" s="58" t="e">
        <f>VLOOKUP([1]!Email_TaskV2[[#This Row],[PIC Dev]],[1]Organization!C:D,2,FALSE)</f>
        <v>#REF!</v>
      </c>
      <c r="Q374" s="57" t="s">
        <v>2702</v>
      </c>
      <c r="R374" s="39">
        <v>528</v>
      </c>
      <c r="S374" s="39" t="s">
        <v>57</v>
      </c>
      <c r="T374" s="32" t="s">
        <v>1993</v>
      </c>
      <c r="U374" s="33" t="s">
        <v>1994</v>
      </c>
      <c r="V374" s="42">
        <v>44998</v>
      </c>
      <c r="W374" s="32" t="s">
        <v>190</v>
      </c>
      <c r="X374" s="32" t="s">
        <v>159</v>
      </c>
      <c r="Y374" s="32" t="s">
        <v>154</v>
      </c>
      <c r="Z374" s="32" t="s">
        <v>58</v>
      </c>
      <c r="AA374" s="32" t="s">
        <v>59</v>
      </c>
      <c r="AB374" s="32" t="s">
        <v>60</v>
      </c>
      <c r="AC374" s="43" t="s">
        <v>61</v>
      </c>
      <c r="AD374" s="44" t="s">
        <v>141</v>
      </c>
      <c r="AE374" s="59" t="s">
        <v>91</v>
      </c>
      <c r="AF374" s="59" t="s">
        <v>2222</v>
      </c>
      <c r="AG374" s="39"/>
      <c r="AH374" s="39"/>
      <c r="AI374" s="39" t="s">
        <v>62</v>
      </c>
      <c r="AJ374" s="46" t="str">
        <f t="shared" si="51"/>
        <v>(FUT Simulator)</v>
      </c>
      <c r="AK374" s="46"/>
      <c r="AL374" s="46"/>
      <c r="AM374" s="46">
        <v>3</v>
      </c>
      <c r="AN374" s="46"/>
      <c r="AO374" s="46"/>
      <c r="AP374" s="46"/>
      <c r="AQ374" s="47" t="e">
        <f ca="1">IF(AND([1]!Email_TaskV2[[#This Row],[Status]]="ON PROGRESS"),TODAY()-[1]!Email_TaskV2[[#This Row],[Tanggal nodin RFS/RFI]],0)</f>
        <v>#REF!</v>
      </c>
      <c r="AR374" s="47" t="e">
        <f ca="1">IF(AND([1]!Email_TaskV2[[#This Row],[Status]]="ON PROGRESS"),IF(TODAY()-[1]!Email_TaskV2[[#This Row],[Start FUT]]&gt;100,"Testing not started yet",TODAY()-[1]!Email_TaskV2[[#This Row],[Start FUT]]),0)</f>
        <v>#REF!</v>
      </c>
      <c r="AS374" s="47" t="e">
        <f>IF([1]!Email_TaskV2[[#This Row],[Aging_Start_Testing]]="Testing not started yet","Testing not started yet",[1]!Email_TaskV2[[#This Row],[Aging]]-[1]!Email_TaskV2[[#This Row],[Aging_Start_Testing]])</f>
        <v>#REF!</v>
      </c>
      <c r="AT374" s="47" t="e">
        <f ca="1">IF(AND([1]!Email_TaskV2[[#This Row],[Status]]="ON PROGRESS",[1]!Email_TaskV2[[#This Row],[Type]]="RFI"),TODAY()-[1]!Email_TaskV2[[#This Row],[Tanggal nodin RFS/RFI]],0)</f>
        <v>#REF!</v>
      </c>
      <c r="AU374" s="47" t="e">
        <f>IF([1]!Email_TaskV2[[#This Row],[Aging]]&gt;7,"Warning","")</f>
        <v>#REF!</v>
      </c>
      <c r="AV374" s="48"/>
      <c r="AW374" s="48"/>
      <c r="AX374" s="48"/>
      <c r="AY374" s="48" t="e">
        <f>IF(AND([1]!Email_TaskV2[[#This Row],[Status]]="ON PROGRESS",[1]!Email_TaskV2[[#This Row],[Type]]="RFS"),"YES","")</f>
        <v>#REF!</v>
      </c>
      <c r="AZ374" s="127" t="e">
        <f>IF(AND([1]!Email_TaskV2[[#This Row],[Status]]="ON PROGRESS",[1]!Email_TaskV2[[#This Row],[Type]]="RFI"),"YES","")</f>
        <v>#REF!</v>
      </c>
      <c r="BA374" s="48" t="e">
        <f>IF([1]!Email_TaskV2[[#This Row],[Nomor Nodin RFS/RFI]]="","",DAY([1]!Email_TaskV2[[#This Row],[Tanggal nodin RFS/RFI]]))</f>
        <v>#REF!</v>
      </c>
      <c r="BB374" s="54" t="e">
        <f>IF([1]!Email_TaskV2[[#This Row],[Nomor Nodin RFS/RFI]]="","",TEXT([1]!Email_TaskV2[[#This Row],[Tanggal nodin RFS/RFI]],"MMM"))</f>
        <v>#REF!</v>
      </c>
      <c r="BC374" s="49" t="e">
        <f>IF([1]!Email_TaskV2[[#This Row],[Nodin BO]]="","No","Yes")</f>
        <v>#REF!</v>
      </c>
      <c r="BD374" s="50" t="e">
        <f>YEAR([1]!Email_TaskV2[[#This Row],[Tanggal nodin RFS/RFI]])</f>
        <v>#REF!</v>
      </c>
      <c r="BE374" s="56" t="e">
        <f>IF([1]!Email_TaskV2[[#This Row],[Month]]="",13,MONTH([1]!Email_TaskV2[[#This Row],[Tanggal nodin RFS/RFI]]))</f>
        <v>#REF!</v>
      </c>
    </row>
    <row r="375" spans="1:57" ht="15" customHeight="1" x14ac:dyDescent="0.3">
      <c r="A375" s="51">
        <v>374</v>
      </c>
      <c r="B375" s="32" t="s">
        <v>2223</v>
      </c>
      <c r="C375" s="34">
        <v>45014</v>
      </c>
      <c r="D375" s="86" t="s">
        <v>2224</v>
      </c>
      <c r="E375" s="32" t="s">
        <v>55</v>
      </c>
      <c r="F375" s="63" t="s">
        <v>90</v>
      </c>
      <c r="G375" s="36">
        <v>45016</v>
      </c>
      <c r="H375" s="35">
        <v>45029</v>
      </c>
      <c r="I375" s="32" t="s">
        <v>2703</v>
      </c>
      <c r="J375" s="35">
        <v>45029</v>
      </c>
      <c r="K375" s="38" t="s">
        <v>2704</v>
      </c>
      <c r="L375" s="39">
        <f t="shared" si="49"/>
        <v>15</v>
      </c>
      <c r="M375" s="39">
        <f t="shared" si="50"/>
        <v>13</v>
      </c>
      <c r="N375" s="40" t="s">
        <v>87</v>
      </c>
      <c r="O375" s="40" t="s">
        <v>88</v>
      </c>
      <c r="P375" s="40" t="e">
        <f>VLOOKUP([1]!Email_TaskV2[[#This Row],[PIC Dev]],[1]Organization!C:D,2,FALSE)</f>
        <v>#REF!</v>
      </c>
      <c r="Q375" s="52" t="s">
        <v>2705</v>
      </c>
      <c r="R375" s="32">
        <v>476</v>
      </c>
      <c r="S375" s="32" t="s">
        <v>57</v>
      </c>
      <c r="T375" s="32" t="s">
        <v>1993</v>
      </c>
      <c r="U375" s="33" t="s">
        <v>1994</v>
      </c>
      <c r="V375" s="42">
        <v>44998</v>
      </c>
      <c r="W375" s="32" t="s">
        <v>190</v>
      </c>
      <c r="X375" s="32" t="s">
        <v>159</v>
      </c>
      <c r="Y375" s="32" t="s">
        <v>154</v>
      </c>
      <c r="Z375" s="32" t="s">
        <v>58</v>
      </c>
      <c r="AA375" s="32" t="s">
        <v>59</v>
      </c>
      <c r="AB375" s="32" t="s">
        <v>60</v>
      </c>
      <c r="AC375" s="43" t="s">
        <v>61</v>
      </c>
      <c r="AD375" s="44" t="s">
        <v>140</v>
      </c>
      <c r="AE375" s="44" t="s">
        <v>600</v>
      </c>
      <c r="AF375" s="44" t="s">
        <v>599</v>
      </c>
      <c r="AG375" s="32"/>
      <c r="AH375" s="32"/>
      <c r="AI375" s="39" t="s">
        <v>62</v>
      </c>
      <c r="AJ375" s="46" t="str">
        <f t="shared" si="51"/>
        <v>(FUT Simulator)</v>
      </c>
      <c r="AK375" s="46"/>
      <c r="AL375" s="46"/>
      <c r="AM375" s="46">
        <v>3</v>
      </c>
      <c r="AN375" s="46"/>
      <c r="AO375" s="46"/>
      <c r="AP375" s="46"/>
      <c r="AQ375" s="47" t="e">
        <f ca="1">IF(AND([1]!Email_TaskV2[[#This Row],[Status]]="ON PROGRESS"),TODAY()-[1]!Email_TaskV2[[#This Row],[Tanggal nodin RFS/RFI]],0)</f>
        <v>#REF!</v>
      </c>
      <c r="AR375" s="47" t="e">
        <f ca="1">IF(AND([1]!Email_TaskV2[[#This Row],[Status]]="ON PROGRESS"),IF(TODAY()-[1]!Email_TaskV2[[#This Row],[Start FUT]]&gt;100,"Testing not started yet",TODAY()-[1]!Email_TaskV2[[#This Row],[Start FUT]]),0)</f>
        <v>#REF!</v>
      </c>
      <c r="AS375" s="47" t="e">
        <f>IF([1]!Email_TaskV2[[#This Row],[Aging_Start_Testing]]="Testing not started yet","Testing not started yet",[1]!Email_TaskV2[[#This Row],[Aging]]-[1]!Email_TaskV2[[#This Row],[Aging_Start_Testing]])</f>
        <v>#REF!</v>
      </c>
      <c r="AT375" s="47" t="e">
        <f ca="1">IF(AND([1]!Email_TaskV2[[#This Row],[Status]]="ON PROGRESS",[1]!Email_TaskV2[[#This Row],[Type]]="RFI"),TODAY()-[1]!Email_TaskV2[[#This Row],[Tanggal nodin RFS/RFI]],0)</f>
        <v>#REF!</v>
      </c>
      <c r="AU375" s="47" t="e">
        <f>IF([1]!Email_TaskV2[[#This Row],[Aging]]&gt;7,"Warning","")</f>
        <v>#REF!</v>
      </c>
      <c r="AV375" s="48"/>
      <c r="AW375" s="48"/>
      <c r="AX375" s="48"/>
      <c r="AY375" s="48" t="e">
        <f>IF(AND([1]!Email_TaskV2[[#This Row],[Status]]="ON PROGRESS",[1]!Email_TaskV2[[#This Row],[Type]]="RFS"),"YES","")</f>
        <v>#REF!</v>
      </c>
      <c r="AZ375" s="127" t="e">
        <f>IF(AND([1]!Email_TaskV2[[#This Row],[Status]]="ON PROGRESS",[1]!Email_TaskV2[[#This Row],[Type]]="RFI"),"YES","")</f>
        <v>#REF!</v>
      </c>
      <c r="BA375" s="48" t="e">
        <f>IF([1]!Email_TaskV2[[#This Row],[Nomor Nodin RFS/RFI]]="","",DAY([1]!Email_TaskV2[[#This Row],[Tanggal nodin RFS/RFI]]))</f>
        <v>#REF!</v>
      </c>
      <c r="BB375" s="54" t="e">
        <f>IF([1]!Email_TaskV2[[#This Row],[Nomor Nodin RFS/RFI]]="","",TEXT([1]!Email_TaskV2[[#This Row],[Tanggal nodin RFS/RFI]],"MMM"))</f>
        <v>#REF!</v>
      </c>
      <c r="BC375" s="49" t="e">
        <f>IF([1]!Email_TaskV2[[#This Row],[Nodin BO]]="","No","Yes")</f>
        <v>#REF!</v>
      </c>
      <c r="BD375" s="50" t="e">
        <f>YEAR([1]!Email_TaskV2[[#This Row],[Tanggal nodin RFS/RFI]])</f>
        <v>#REF!</v>
      </c>
      <c r="BE375" s="56" t="e">
        <f>IF([1]!Email_TaskV2[[#This Row],[Month]]="",13,MONTH([1]!Email_TaskV2[[#This Row],[Tanggal nodin RFS/RFI]]))</f>
        <v>#REF!</v>
      </c>
    </row>
    <row r="376" spans="1:57" ht="15" customHeight="1" x14ac:dyDescent="0.3">
      <c r="A376" s="51">
        <v>375</v>
      </c>
      <c r="B376" s="39" t="s">
        <v>2225</v>
      </c>
      <c r="C376" s="34">
        <v>45013</v>
      </c>
      <c r="D376" s="107" t="s">
        <v>2226</v>
      </c>
      <c r="E376" s="39" t="s">
        <v>55</v>
      </c>
      <c r="F376" s="108" t="s">
        <v>122</v>
      </c>
      <c r="G376" s="36">
        <v>45016</v>
      </c>
      <c r="H376" s="36">
        <v>45021</v>
      </c>
      <c r="I376" s="39" t="s">
        <v>2529</v>
      </c>
      <c r="J376" s="36">
        <v>45021</v>
      </c>
      <c r="K376" s="37" t="s">
        <v>2530</v>
      </c>
      <c r="L376" s="39">
        <f t="shared" si="49"/>
        <v>8</v>
      </c>
      <c r="M376" s="39">
        <f t="shared" si="50"/>
        <v>5</v>
      </c>
      <c r="N376" s="40" t="s">
        <v>87</v>
      </c>
      <c r="O376" s="40" t="s">
        <v>88</v>
      </c>
      <c r="P376" s="58" t="e">
        <f>VLOOKUP([1]!Email_TaskV2[[#This Row],[PIC Dev]],[1]Organization!C:D,2,FALSE)</f>
        <v>#REF!</v>
      </c>
      <c r="Q376" s="57" t="s">
        <v>2531</v>
      </c>
      <c r="R376" s="39">
        <v>80</v>
      </c>
      <c r="S376" s="39" t="s">
        <v>75</v>
      </c>
      <c r="T376" s="39" t="s">
        <v>2227</v>
      </c>
      <c r="U376" s="37" t="s">
        <v>2445</v>
      </c>
      <c r="V376" s="41">
        <v>45008</v>
      </c>
      <c r="W376" s="32" t="s">
        <v>190</v>
      </c>
      <c r="X376" s="32" t="s">
        <v>159</v>
      </c>
      <c r="Y376" s="32" t="s">
        <v>154</v>
      </c>
      <c r="Z376" s="32" t="s">
        <v>58</v>
      </c>
      <c r="AA376" s="32" t="s">
        <v>59</v>
      </c>
      <c r="AB376" s="32" t="s">
        <v>118</v>
      </c>
      <c r="AC376" s="43" t="s">
        <v>61</v>
      </c>
      <c r="AD376" s="44" t="s">
        <v>150</v>
      </c>
      <c r="AE376" s="59"/>
      <c r="AF376" s="59"/>
      <c r="AG376" s="39"/>
      <c r="AH376" s="39"/>
      <c r="AI376" s="39" t="s">
        <v>110</v>
      </c>
      <c r="AJ376" s="46" t="str">
        <f t="shared" si="51"/>
        <v>(Sigos Automation)</v>
      </c>
      <c r="AK376" s="46">
        <v>1</v>
      </c>
      <c r="AL376" s="46"/>
      <c r="AM376" s="46"/>
      <c r="AN376" s="46"/>
      <c r="AO376" s="46"/>
      <c r="AP376" s="46"/>
      <c r="AQ376" s="47" t="e">
        <f ca="1">IF(AND([1]!Email_TaskV2[[#This Row],[Status]]="ON PROGRESS"),TODAY()-[1]!Email_TaskV2[[#This Row],[Tanggal nodin RFS/RFI]],0)</f>
        <v>#REF!</v>
      </c>
      <c r="AR376" s="47" t="e">
        <f ca="1">IF(AND([1]!Email_TaskV2[[#This Row],[Status]]="ON PROGRESS"),IF(TODAY()-[1]!Email_TaskV2[[#This Row],[Start FUT]]&gt;100,"Testing not started yet",TODAY()-[1]!Email_TaskV2[[#This Row],[Start FUT]]),0)</f>
        <v>#REF!</v>
      </c>
      <c r="AS376" s="47" t="e">
        <f>IF([1]!Email_TaskV2[[#This Row],[Aging_Start_Testing]]="Testing not started yet","Testing not started yet",[1]!Email_TaskV2[[#This Row],[Aging]]-[1]!Email_TaskV2[[#This Row],[Aging_Start_Testing]])</f>
        <v>#REF!</v>
      </c>
      <c r="AT376" s="47" t="e">
        <f ca="1">IF(AND([1]!Email_TaskV2[[#This Row],[Status]]="ON PROGRESS",[1]!Email_TaskV2[[#This Row],[Type]]="RFI"),TODAY()-[1]!Email_TaskV2[[#This Row],[Tanggal nodin RFS/RFI]],0)</f>
        <v>#REF!</v>
      </c>
      <c r="AU376" s="47" t="e">
        <f>IF([1]!Email_TaskV2[[#This Row],[Aging]]&gt;7,"Warning","")</f>
        <v>#REF!</v>
      </c>
      <c r="AV376" s="48"/>
      <c r="AW376" s="48"/>
      <c r="AX376" s="48"/>
      <c r="AY376" s="48" t="e">
        <f>IF(AND([1]!Email_TaskV2[[#This Row],[Status]]="ON PROGRESS",[1]!Email_TaskV2[[#This Row],[Type]]="RFS"),"YES","")</f>
        <v>#REF!</v>
      </c>
      <c r="AZ376" s="127" t="e">
        <f>IF(AND([1]!Email_TaskV2[[#This Row],[Status]]="ON PROGRESS",[1]!Email_TaskV2[[#This Row],[Type]]="RFI"),"YES","")</f>
        <v>#REF!</v>
      </c>
      <c r="BA376" s="48" t="e">
        <f>IF([1]!Email_TaskV2[[#This Row],[Nomor Nodin RFS/RFI]]="","",DAY([1]!Email_TaskV2[[#This Row],[Tanggal nodin RFS/RFI]]))</f>
        <v>#REF!</v>
      </c>
      <c r="BB376" s="54" t="e">
        <f>IF([1]!Email_TaskV2[[#This Row],[Nomor Nodin RFS/RFI]]="","",TEXT([1]!Email_TaskV2[[#This Row],[Tanggal nodin RFS/RFI]],"MMM"))</f>
        <v>#REF!</v>
      </c>
      <c r="BC376" s="49" t="e">
        <f>IF([1]!Email_TaskV2[[#This Row],[Nodin BO]]="","No","Yes")</f>
        <v>#REF!</v>
      </c>
      <c r="BD376" s="50" t="e">
        <f>YEAR([1]!Email_TaskV2[[#This Row],[Tanggal nodin RFS/RFI]])</f>
        <v>#REF!</v>
      </c>
      <c r="BE376" s="56" t="e">
        <f>IF([1]!Email_TaskV2[[#This Row],[Month]]="",13,MONTH([1]!Email_TaskV2[[#This Row],[Tanggal nodin RFS/RFI]]))</f>
        <v>#REF!</v>
      </c>
    </row>
    <row r="377" spans="1:57" ht="15" customHeight="1" x14ac:dyDescent="0.3">
      <c r="A377" s="51">
        <v>376</v>
      </c>
      <c r="B377" s="39" t="s">
        <v>2228</v>
      </c>
      <c r="C377" s="34">
        <v>45012</v>
      </c>
      <c r="D377" s="107" t="s">
        <v>2229</v>
      </c>
      <c r="E377" s="39" t="s">
        <v>55</v>
      </c>
      <c r="F377" s="83" t="s">
        <v>78</v>
      </c>
      <c r="G377" s="35">
        <v>45015</v>
      </c>
      <c r="H377" s="36">
        <v>45019</v>
      </c>
      <c r="I377" s="39" t="s">
        <v>2230</v>
      </c>
      <c r="J377" s="36">
        <v>45019</v>
      </c>
      <c r="K377" s="38" t="s">
        <v>2446</v>
      </c>
      <c r="L377" s="39">
        <f t="shared" si="49"/>
        <v>7</v>
      </c>
      <c r="M377" s="39">
        <f t="shared" si="50"/>
        <v>4</v>
      </c>
      <c r="N377" s="40" t="s">
        <v>87</v>
      </c>
      <c r="O377" s="40" t="s">
        <v>88</v>
      </c>
      <c r="P377" s="58" t="e">
        <f>VLOOKUP([1]!Email_TaskV2[[#This Row],[PIC Dev]],[1]Organization!C:D,2,FALSE)</f>
        <v>#REF!</v>
      </c>
      <c r="Q377" s="58"/>
      <c r="R377" s="39">
        <v>134</v>
      </c>
      <c r="S377" s="39" t="s">
        <v>75</v>
      </c>
      <c r="T377" s="39" t="s">
        <v>2227</v>
      </c>
      <c r="U377" s="37" t="s">
        <v>2445</v>
      </c>
      <c r="V377" s="41">
        <v>45008</v>
      </c>
      <c r="W377" s="32" t="s">
        <v>190</v>
      </c>
      <c r="X377" s="32" t="s">
        <v>159</v>
      </c>
      <c r="Y377" s="32" t="s">
        <v>154</v>
      </c>
      <c r="Z377" s="32" t="s">
        <v>58</v>
      </c>
      <c r="AA377" s="32" t="s">
        <v>59</v>
      </c>
      <c r="AB377" s="32" t="s">
        <v>118</v>
      </c>
      <c r="AC377" s="43" t="s">
        <v>61</v>
      </c>
      <c r="AD377" s="44" t="s">
        <v>93</v>
      </c>
      <c r="AE377" s="59"/>
      <c r="AF377" s="59"/>
      <c r="AG377" s="39"/>
      <c r="AH377" s="39"/>
      <c r="AI377" s="39" t="s">
        <v>110</v>
      </c>
      <c r="AJ377" s="46" t="str">
        <f t="shared" si="51"/>
        <v>(Sigos Automation)</v>
      </c>
      <c r="AK377" s="46">
        <v>1</v>
      </c>
      <c r="AL377" s="46"/>
      <c r="AM377" s="46"/>
      <c r="AN377" s="46"/>
      <c r="AO377" s="46"/>
      <c r="AP377" s="46"/>
      <c r="AQ377" s="47" t="e">
        <f ca="1">IF(AND([1]!Email_TaskV2[[#This Row],[Status]]="ON PROGRESS"),TODAY()-[1]!Email_TaskV2[[#This Row],[Tanggal nodin RFS/RFI]],0)</f>
        <v>#REF!</v>
      </c>
      <c r="AR377" s="47" t="e">
        <f ca="1">IF(AND([1]!Email_TaskV2[[#This Row],[Status]]="ON PROGRESS"),IF(TODAY()-[1]!Email_TaskV2[[#This Row],[Start FUT]]&gt;100,"Testing not started yet",TODAY()-[1]!Email_TaskV2[[#This Row],[Start FUT]]),0)</f>
        <v>#REF!</v>
      </c>
      <c r="AS377" s="47" t="e">
        <f>IF([1]!Email_TaskV2[[#This Row],[Aging_Start_Testing]]="Testing not started yet","Testing not started yet",[1]!Email_TaskV2[[#This Row],[Aging]]-[1]!Email_TaskV2[[#This Row],[Aging_Start_Testing]])</f>
        <v>#REF!</v>
      </c>
      <c r="AT377" s="47" t="e">
        <f ca="1">IF(AND([1]!Email_TaskV2[[#This Row],[Status]]="ON PROGRESS",[1]!Email_TaskV2[[#This Row],[Type]]="RFI"),TODAY()-[1]!Email_TaskV2[[#This Row],[Tanggal nodin RFS/RFI]],0)</f>
        <v>#REF!</v>
      </c>
      <c r="AU377" s="47" t="e">
        <f>IF([1]!Email_TaskV2[[#This Row],[Aging]]&gt;7,"Warning","")</f>
        <v>#REF!</v>
      </c>
      <c r="AV377" s="48"/>
      <c r="AW377" s="48"/>
      <c r="AX377" s="48"/>
      <c r="AY377" s="48" t="e">
        <f>IF(AND([1]!Email_TaskV2[[#This Row],[Status]]="ON PROGRESS",[1]!Email_TaskV2[[#This Row],[Type]]="RFS"),"YES","")</f>
        <v>#REF!</v>
      </c>
      <c r="AZ377" s="127" t="e">
        <f>IF(AND([1]!Email_TaskV2[[#This Row],[Status]]="ON PROGRESS",[1]!Email_TaskV2[[#This Row],[Type]]="RFI"),"YES","")</f>
        <v>#REF!</v>
      </c>
      <c r="BA377" s="48" t="e">
        <f>IF([1]!Email_TaskV2[[#This Row],[Nomor Nodin RFS/RFI]]="","",DAY([1]!Email_TaskV2[[#This Row],[Tanggal nodin RFS/RFI]]))</f>
        <v>#REF!</v>
      </c>
      <c r="BB377" s="54" t="e">
        <f>IF([1]!Email_TaskV2[[#This Row],[Nomor Nodin RFS/RFI]]="","",TEXT([1]!Email_TaskV2[[#This Row],[Tanggal nodin RFS/RFI]],"MMM"))</f>
        <v>#REF!</v>
      </c>
      <c r="BC377" s="49" t="e">
        <f>IF([1]!Email_TaskV2[[#This Row],[Nodin BO]]="","No","Yes")</f>
        <v>#REF!</v>
      </c>
      <c r="BD377" s="50" t="e">
        <f>YEAR([1]!Email_TaskV2[[#This Row],[Tanggal nodin RFS/RFI]])</f>
        <v>#REF!</v>
      </c>
      <c r="BE377" s="56" t="e">
        <f>IF([1]!Email_TaskV2[[#This Row],[Month]]="",13,MONTH([1]!Email_TaskV2[[#This Row],[Tanggal nodin RFS/RFI]]))</f>
        <v>#REF!</v>
      </c>
    </row>
    <row r="378" spans="1:57" ht="15" customHeight="1" x14ac:dyDescent="0.3">
      <c r="A378" s="51">
        <v>377</v>
      </c>
      <c r="B378" s="32" t="s">
        <v>2231</v>
      </c>
      <c r="C378" s="34">
        <v>45012</v>
      </c>
      <c r="D378" s="92" t="s">
        <v>2232</v>
      </c>
      <c r="E378" s="32" t="s">
        <v>55</v>
      </c>
      <c r="F378" s="63" t="s">
        <v>78</v>
      </c>
      <c r="G378" s="35">
        <v>45015</v>
      </c>
      <c r="H378" s="35">
        <v>45016</v>
      </c>
      <c r="I378" s="32" t="s">
        <v>2233</v>
      </c>
      <c r="J378" s="35">
        <v>45016</v>
      </c>
      <c r="K378" s="38" t="s">
        <v>2447</v>
      </c>
      <c r="L378" s="39">
        <f t="shared" si="49"/>
        <v>4</v>
      </c>
      <c r="M378" s="39">
        <f t="shared" si="50"/>
        <v>1</v>
      </c>
      <c r="N378" s="40" t="s">
        <v>87</v>
      </c>
      <c r="O378" s="40" t="s">
        <v>88</v>
      </c>
      <c r="P378" s="40" t="e">
        <f>VLOOKUP([1]!Email_TaskV2[[#This Row],[PIC Dev]],[1]Organization!C:D,2,FALSE)</f>
        <v>#REF!</v>
      </c>
      <c r="Q378" s="40"/>
      <c r="R378" s="32">
        <v>5</v>
      </c>
      <c r="S378" s="32" t="s">
        <v>75</v>
      </c>
      <c r="T378" s="32" t="s">
        <v>2227</v>
      </c>
      <c r="U378" s="38" t="s">
        <v>2445</v>
      </c>
      <c r="V378" s="41">
        <v>45008</v>
      </c>
      <c r="W378" s="32" t="s">
        <v>190</v>
      </c>
      <c r="X378" s="32" t="s">
        <v>159</v>
      </c>
      <c r="Y378" s="32" t="s">
        <v>154</v>
      </c>
      <c r="Z378" s="32" t="s">
        <v>58</v>
      </c>
      <c r="AA378" s="32" t="s">
        <v>59</v>
      </c>
      <c r="AB378" s="32" t="s">
        <v>118</v>
      </c>
      <c r="AC378" s="43" t="s">
        <v>61</v>
      </c>
      <c r="AD378" s="44" t="s">
        <v>93</v>
      </c>
      <c r="AE378" s="44"/>
      <c r="AF378" s="44"/>
      <c r="AG378" s="32"/>
      <c r="AH378" s="32"/>
      <c r="AI378" s="39" t="s">
        <v>110</v>
      </c>
      <c r="AJ378" s="46" t="str">
        <f t="shared" si="51"/>
        <v>(Sigos Automation)</v>
      </c>
      <c r="AK378" s="46">
        <v>1</v>
      </c>
      <c r="AL378" s="46"/>
      <c r="AM378" s="46"/>
      <c r="AN378" s="46"/>
      <c r="AO378" s="46"/>
      <c r="AP378" s="46"/>
      <c r="AQ378" s="47" t="e">
        <f ca="1">IF(AND([1]!Email_TaskV2[[#This Row],[Status]]="ON PROGRESS"),TODAY()-[1]!Email_TaskV2[[#This Row],[Tanggal nodin RFS/RFI]],0)</f>
        <v>#REF!</v>
      </c>
      <c r="AR378" s="47" t="e">
        <f ca="1">IF(AND([1]!Email_TaskV2[[#This Row],[Status]]="ON PROGRESS"),IF(TODAY()-[1]!Email_TaskV2[[#This Row],[Start FUT]]&gt;100,"Testing not started yet",TODAY()-[1]!Email_TaskV2[[#This Row],[Start FUT]]),0)</f>
        <v>#REF!</v>
      </c>
      <c r="AS378" s="47" t="e">
        <f>IF([1]!Email_TaskV2[[#This Row],[Aging_Start_Testing]]="Testing not started yet","Testing not started yet",[1]!Email_TaskV2[[#This Row],[Aging]]-[1]!Email_TaskV2[[#This Row],[Aging_Start_Testing]])</f>
        <v>#REF!</v>
      </c>
      <c r="AT378" s="47" t="e">
        <f ca="1">IF(AND([1]!Email_TaskV2[[#This Row],[Status]]="ON PROGRESS",[1]!Email_TaskV2[[#This Row],[Type]]="RFI"),TODAY()-[1]!Email_TaskV2[[#This Row],[Tanggal nodin RFS/RFI]],0)</f>
        <v>#REF!</v>
      </c>
      <c r="AU378" s="47" t="e">
        <f>IF([1]!Email_TaskV2[[#This Row],[Aging]]&gt;7,"Warning","")</f>
        <v>#REF!</v>
      </c>
      <c r="AV378" s="48"/>
      <c r="AW378" s="48"/>
      <c r="AX378" s="48"/>
      <c r="AY378" s="48" t="e">
        <f>IF(AND([1]!Email_TaskV2[[#This Row],[Status]]="ON PROGRESS",[1]!Email_TaskV2[[#This Row],[Type]]="RFS"),"YES","")</f>
        <v>#REF!</v>
      </c>
      <c r="AZ378" s="127" t="e">
        <f>IF(AND([1]!Email_TaskV2[[#This Row],[Status]]="ON PROGRESS",[1]!Email_TaskV2[[#This Row],[Type]]="RFI"),"YES","")</f>
        <v>#REF!</v>
      </c>
      <c r="BA378" s="48" t="e">
        <f>IF([1]!Email_TaskV2[[#This Row],[Nomor Nodin RFS/RFI]]="","",DAY([1]!Email_TaskV2[[#This Row],[Tanggal nodin RFS/RFI]]))</f>
        <v>#REF!</v>
      </c>
      <c r="BB378" s="54" t="e">
        <f>IF([1]!Email_TaskV2[[#This Row],[Nomor Nodin RFS/RFI]]="","",TEXT([1]!Email_TaskV2[[#This Row],[Tanggal nodin RFS/RFI]],"MMM"))</f>
        <v>#REF!</v>
      </c>
      <c r="BC378" s="49" t="e">
        <f>IF([1]!Email_TaskV2[[#This Row],[Nodin BO]]="","No","Yes")</f>
        <v>#REF!</v>
      </c>
      <c r="BD378" s="50" t="e">
        <f>YEAR([1]!Email_TaskV2[[#This Row],[Tanggal nodin RFS/RFI]])</f>
        <v>#REF!</v>
      </c>
      <c r="BE378" s="56" t="e">
        <f>IF([1]!Email_TaskV2[[#This Row],[Month]]="",13,MONTH([1]!Email_TaskV2[[#This Row],[Tanggal nodin RFS/RFI]]))</f>
        <v>#REF!</v>
      </c>
    </row>
    <row r="379" spans="1:57" ht="15" customHeight="1" x14ac:dyDescent="0.3">
      <c r="A379" s="51">
        <v>378</v>
      </c>
      <c r="B379" s="32" t="s">
        <v>2234</v>
      </c>
      <c r="C379" s="34">
        <v>45015</v>
      </c>
      <c r="D379" s="86" t="s">
        <v>2235</v>
      </c>
      <c r="E379" s="32" t="s">
        <v>55</v>
      </c>
      <c r="F379" s="63" t="s">
        <v>90</v>
      </c>
      <c r="G379" s="35">
        <v>45015</v>
      </c>
      <c r="H379" s="35">
        <v>45022</v>
      </c>
      <c r="I379" s="32" t="s">
        <v>2532</v>
      </c>
      <c r="J379" s="35">
        <v>45022</v>
      </c>
      <c r="K379" s="37" t="s">
        <v>2533</v>
      </c>
      <c r="L379" s="39">
        <f t="shared" si="49"/>
        <v>7</v>
      </c>
      <c r="M379" s="39">
        <f t="shared" si="50"/>
        <v>7</v>
      </c>
      <c r="N379" s="40" t="s">
        <v>68</v>
      </c>
      <c r="O379" s="40" t="s">
        <v>69</v>
      </c>
      <c r="P379" s="40" t="e">
        <f>VLOOKUP([1]!Email_TaskV2[[#This Row],[PIC Dev]],[1]Organization!C:D,2,FALSE)</f>
        <v>#REF!</v>
      </c>
      <c r="Q379" s="52" t="s">
        <v>2534</v>
      </c>
      <c r="R379" s="32">
        <v>37</v>
      </c>
      <c r="S379" s="32" t="s">
        <v>57</v>
      </c>
      <c r="T379" s="32" t="s">
        <v>2236</v>
      </c>
      <c r="U379" s="37" t="s">
        <v>2448</v>
      </c>
      <c r="V379" s="32"/>
      <c r="W379" s="32" t="s">
        <v>139</v>
      </c>
      <c r="X379" s="32"/>
      <c r="Y379" s="32"/>
      <c r="Z379" s="32" t="s">
        <v>58</v>
      </c>
      <c r="AA379" s="32" t="s">
        <v>59</v>
      </c>
      <c r="AB379" s="32" t="s">
        <v>105</v>
      </c>
      <c r="AC379" s="43" t="s">
        <v>71</v>
      </c>
      <c r="AD379" s="44" t="s">
        <v>1909</v>
      </c>
      <c r="AE379" s="44" t="s">
        <v>129</v>
      </c>
      <c r="AF379" s="44"/>
      <c r="AG379" s="32"/>
      <c r="AH379" s="32"/>
      <c r="AI379" s="39" t="s">
        <v>64</v>
      </c>
      <c r="AJ379" s="46" t="str">
        <f t="shared" si="51"/>
        <v/>
      </c>
      <c r="AK379" s="46"/>
      <c r="AL379" s="46"/>
      <c r="AM379" s="46"/>
      <c r="AN379" s="46"/>
      <c r="AO379" s="46"/>
      <c r="AP379" s="46"/>
      <c r="AQ379" s="47" t="e">
        <f ca="1">IF(AND([1]!Email_TaskV2[[#This Row],[Status]]="ON PROGRESS"),TODAY()-[1]!Email_TaskV2[[#This Row],[Tanggal nodin RFS/RFI]],0)</f>
        <v>#REF!</v>
      </c>
      <c r="AR379" s="47" t="e">
        <f ca="1">IF(AND([1]!Email_TaskV2[[#This Row],[Status]]="ON PROGRESS"),IF(TODAY()-[1]!Email_TaskV2[[#This Row],[Start FUT]]&gt;100,"Testing not started yet",TODAY()-[1]!Email_TaskV2[[#This Row],[Start FUT]]),0)</f>
        <v>#REF!</v>
      </c>
      <c r="AS379" s="47" t="e">
        <f>IF([1]!Email_TaskV2[[#This Row],[Aging_Start_Testing]]="Testing not started yet","Testing not started yet",[1]!Email_TaskV2[[#This Row],[Aging]]-[1]!Email_TaskV2[[#This Row],[Aging_Start_Testing]])</f>
        <v>#REF!</v>
      </c>
      <c r="AT379" s="47" t="e">
        <f ca="1">IF(AND([1]!Email_TaskV2[[#This Row],[Status]]="ON PROGRESS",[1]!Email_TaskV2[[#This Row],[Type]]="RFI"),TODAY()-[1]!Email_TaskV2[[#This Row],[Tanggal nodin RFS/RFI]],0)</f>
        <v>#REF!</v>
      </c>
      <c r="AU379" s="47" t="e">
        <f>IF([1]!Email_TaskV2[[#This Row],[Aging]]&gt;7,"Warning","")</f>
        <v>#REF!</v>
      </c>
      <c r="AV379" s="48"/>
      <c r="AW379" s="48"/>
      <c r="AX379" s="48"/>
      <c r="AY379" s="48" t="e">
        <f>IF(AND([1]!Email_TaskV2[[#This Row],[Status]]="ON PROGRESS",[1]!Email_TaskV2[[#This Row],[Type]]="RFS"),"YES","")</f>
        <v>#REF!</v>
      </c>
      <c r="AZ379" s="127" t="e">
        <f>IF(AND([1]!Email_TaskV2[[#This Row],[Status]]="ON PROGRESS",[1]!Email_TaskV2[[#This Row],[Type]]="RFI"),"YES","")</f>
        <v>#REF!</v>
      </c>
      <c r="BA379" s="48" t="e">
        <f>IF([1]!Email_TaskV2[[#This Row],[Nomor Nodin RFS/RFI]]="","",DAY([1]!Email_TaskV2[[#This Row],[Tanggal nodin RFS/RFI]]))</f>
        <v>#REF!</v>
      </c>
      <c r="BB379" s="54" t="e">
        <f>IF([1]!Email_TaskV2[[#This Row],[Nomor Nodin RFS/RFI]]="","",TEXT([1]!Email_TaskV2[[#This Row],[Tanggal nodin RFS/RFI]],"MMM"))</f>
        <v>#REF!</v>
      </c>
      <c r="BC379" s="49" t="e">
        <f>IF([1]!Email_TaskV2[[#This Row],[Nodin BO]]="","No","Yes")</f>
        <v>#REF!</v>
      </c>
      <c r="BD379" s="50" t="e">
        <f>YEAR([1]!Email_TaskV2[[#This Row],[Tanggal nodin RFS/RFI]])</f>
        <v>#REF!</v>
      </c>
      <c r="BE379" s="56" t="e">
        <f>IF([1]!Email_TaskV2[[#This Row],[Month]]="",13,MONTH([1]!Email_TaskV2[[#This Row],[Tanggal nodin RFS/RFI]]))</f>
        <v>#REF!</v>
      </c>
    </row>
    <row r="380" spans="1:57" ht="15" customHeight="1" x14ac:dyDescent="0.3">
      <c r="A380" s="51">
        <v>379</v>
      </c>
      <c r="B380" s="32" t="s">
        <v>2237</v>
      </c>
      <c r="C380" s="34">
        <v>45016</v>
      </c>
      <c r="D380" s="88" t="s">
        <v>2238</v>
      </c>
      <c r="E380" s="32" t="s">
        <v>55</v>
      </c>
      <c r="F380" s="63" t="s">
        <v>90</v>
      </c>
      <c r="G380" s="35">
        <v>45019</v>
      </c>
      <c r="H380" s="35">
        <v>45020</v>
      </c>
      <c r="I380" s="32" t="s">
        <v>2239</v>
      </c>
      <c r="J380" s="35">
        <v>45020</v>
      </c>
      <c r="K380" s="32" t="s">
        <v>2449</v>
      </c>
      <c r="L380" s="39">
        <f t="shared" si="49"/>
        <v>4</v>
      </c>
      <c r="M380" s="39">
        <f t="shared" si="50"/>
        <v>1</v>
      </c>
      <c r="N380" s="40" t="s">
        <v>107</v>
      </c>
      <c r="O380" s="40" t="s">
        <v>108</v>
      </c>
      <c r="P380" s="40" t="e">
        <f>VLOOKUP([1]!Email_TaskV2[[#This Row],[PIC Dev]],[1]Organization!C:D,2,FALSE)</f>
        <v>#REF!</v>
      </c>
      <c r="Q380" s="52" t="s">
        <v>2450</v>
      </c>
      <c r="R380" s="32">
        <v>26</v>
      </c>
      <c r="S380" s="32" t="s">
        <v>57</v>
      </c>
      <c r="T380" s="32" t="s">
        <v>2240</v>
      </c>
      <c r="U380" s="32" t="s">
        <v>2241</v>
      </c>
      <c r="V380" s="32"/>
      <c r="W380" s="32" t="s">
        <v>156</v>
      </c>
      <c r="X380" s="32"/>
      <c r="Y380" s="32"/>
      <c r="Z380" s="32" t="s">
        <v>58</v>
      </c>
      <c r="AA380" s="32" t="s">
        <v>59</v>
      </c>
      <c r="AB380" s="32" t="s">
        <v>70</v>
      </c>
      <c r="AC380" s="43" t="s">
        <v>71</v>
      </c>
      <c r="AD380" s="109" t="s">
        <v>72</v>
      </c>
      <c r="AE380" s="44" t="s">
        <v>85</v>
      </c>
      <c r="AF380" s="44"/>
      <c r="AG380" s="32"/>
      <c r="AH380" s="32"/>
      <c r="AI380" s="39" t="s">
        <v>64</v>
      </c>
      <c r="AJ380" s="46" t="str">
        <f t="shared" si="51"/>
        <v/>
      </c>
      <c r="AK380" s="46"/>
      <c r="AL380" s="46"/>
      <c r="AM380" s="46"/>
      <c r="AN380" s="46"/>
      <c r="AO380" s="46"/>
      <c r="AP380" s="46"/>
      <c r="AQ380" s="47" t="e">
        <f ca="1">IF(AND([1]!Email_TaskV2[[#This Row],[Status]]="ON PROGRESS"),TODAY()-[1]!Email_TaskV2[[#This Row],[Tanggal nodin RFS/RFI]],0)</f>
        <v>#REF!</v>
      </c>
      <c r="AR380" s="47" t="e">
        <f ca="1">IF(AND([1]!Email_TaskV2[[#This Row],[Status]]="ON PROGRESS"),IF(TODAY()-[1]!Email_TaskV2[[#This Row],[Start FUT]]&gt;100,"Testing not started yet",TODAY()-[1]!Email_TaskV2[[#This Row],[Start FUT]]),0)</f>
        <v>#REF!</v>
      </c>
      <c r="AS380" s="47" t="e">
        <f>IF([1]!Email_TaskV2[[#This Row],[Aging_Start_Testing]]="Testing not started yet","Testing not started yet",[1]!Email_TaskV2[[#This Row],[Aging]]-[1]!Email_TaskV2[[#This Row],[Aging_Start_Testing]])</f>
        <v>#REF!</v>
      </c>
      <c r="AT380" s="47" t="e">
        <f ca="1">IF(AND([1]!Email_TaskV2[[#This Row],[Status]]="ON PROGRESS",[1]!Email_TaskV2[[#This Row],[Type]]="RFI"),TODAY()-[1]!Email_TaskV2[[#This Row],[Tanggal nodin RFS/RFI]],0)</f>
        <v>#REF!</v>
      </c>
      <c r="AU380" s="47" t="e">
        <f>IF([1]!Email_TaskV2[[#This Row],[Aging]]&gt;7,"Warning","")</f>
        <v>#REF!</v>
      </c>
      <c r="AV380" s="48"/>
      <c r="AW380" s="48"/>
      <c r="AX380" s="48"/>
      <c r="AY380" s="48" t="e">
        <f>IF(AND([1]!Email_TaskV2[[#This Row],[Status]]="ON PROGRESS",[1]!Email_TaskV2[[#This Row],[Type]]="RFS"),"YES","")</f>
        <v>#REF!</v>
      </c>
      <c r="AZ380" s="16" t="e">
        <f>IF(AND([1]!Email_TaskV2[[#This Row],[Status]]="ON PROGRESS",[1]!Email_TaskV2[[#This Row],[Type]]="RFI"),"YES","")</f>
        <v>#REF!</v>
      </c>
      <c r="BA380" s="48" t="e">
        <f>IF([1]!Email_TaskV2[[#This Row],[Nomor Nodin RFS/RFI]]="","",DAY([1]!Email_TaskV2[[#This Row],[Tanggal nodin RFS/RFI]]))</f>
        <v>#REF!</v>
      </c>
      <c r="BB380" s="54" t="e">
        <f>IF([1]!Email_TaskV2[[#This Row],[Nomor Nodin RFS/RFI]]="","",TEXT([1]!Email_TaskV2[[#This Row],[Tanggal nodin RFS/RFI]],"MMM"))</f>
        <v>#REF!</v>
      </c>
      <c r="BC380" s="49" t="e">
        <f>IF([1]!Email_TaskV2[[#This Row],[Nodin BO]]="","No","Yes")</f>
        <v>#REF!</v>
      </c>
      <c r="BD380" s="50" t="e">
        <f>YEAR([1]!Email_TaskV2[[#This Row],[Tanggal nodin RFS/RFI]])</f>
        <v>#REF!</v>
      </c>
      <c r="BE380" s="56" t="e">
        <f>IF([1]!Email_TaskV2[[#This Row],[Month]]="",13,MONTH([1]!Email_TaskV2[[#This Row],[Tanggal nodin RFS/RFI]]))</f>
        <v>#REF!</v>
      </c>
    </row>
    <row r="381" spans="1:57" ht="15" customHeight="1" x14ac:dyDescent="0.3">
      <c r="A381" s="51">
        <v>380</v>
      </c>
      <c r="B381" s="39" t="s">
        <v>2242</v>
      </c>
      <c r="C381" s="114">
        <v>45016</v>
      </c>
      <c r="D381" s="80" t="s">
        <v>2243</v>
      </c>
      <c r="E381" s="39" t="s">
        <v>55</v>
      </c>
      <c r="F381" s="63" t="s">
        <v>90</v>
      </c>
      <c r="G381" s="36"/>
      <c r="H381" s="36">
        <v>45049</v>
      </c>
      <c r="I381" s="39" t="s">
        <v>3024</v>
      </c>
      <c r="J381" s="36">
        <v>45049</v>
      </c>
      <c r="K381" s="37" t="s">
        <v>3025</v>
      </c>
      <c r="L381" s="39">
        <f t="shared" si="49"/>
        <v>33</v>
      </c>
      <c r="M381" s="39">
        <f t="shared" si="50"/>
        <v>45049</v>
      </c>
      <c r="N381" s="40" t="s">
        <v>107</v>
      </c>
      <c r="O381" s="40" t="s">
        <v>108</v>
      </c>
      <c r="P381" s="58" t="e">
        <f>VLOOKUP([1]!Email_TaskV2[[#This Row],[PIC Dev]],[1]Organization!C:D,2,FALSE)</f>
        <v>#REF!</v>
      </c>
      <c r="Q381" s="57" t="s">
        <v>3026</v>
      </c>
      <c r="R381" s="39">
        <v>337</v>
      </c>
      <c r="S381" s="39" t="s">
        <v>57</v>
      </c>
      <c r="T381" s="32" t="s">
        <v>2244</v>
      </c>
      <c r="U381" s="38" t="s">
        <v>2451</v>
      </c>
      <c r="V381" s="32"/>
      <c r="W381" s="32" t="s">
        <v>156</v>
      </c>
      <c r="X381" s="32"/>
      <c r="Y381" s="32"/>
      <c r="Z381" s="32" t="s">
        <v>58</v>
      </c>
      <c r="AA381" s="32" t="s">
        <v>59</v>
      </c>
      <c r="AB381" s="32" t="s">
        <v>70</v>
      </c>
      <c r="AC381" s="43" t="s">
        <v>71</v>
      </c>
      <c r="AD381" s="44" t="s">
        <v>129</v>
      </c>
      <c r="AE381" s="59"/>
      <c r="AF381" s="59"/>
      <c r="AG381" s="39"/>
      <c r="AH381" s="39"/>
      <c r="AI381" s="39" t="s">
        <v>62</v>
      </c>
      <c r="AJ381" s="46" t="str">
        <f t="shared" si="51"/>
        <v>(Prima Automation)</v>
      </c>
      <c r="AK381" s="46"/>
      <c r="AL381" s="46">
        <v>2</v>
      </c>
      <c r="AM381" s="46"/>
      <c r="AN381" s="46"/>
      <c r="AO381" s="46"/>
      <c r="AP381" s="46"/>
      <c r="AQ381" s="47" t="e">
        <f ca="1">IF(AND([1]!Email_TaskV2[[#This Row],[Status]]="ON PROGRESS"),TODAY()-[1]!Email_TaskV2[[#This Row],[Tanggal nodin RFS/RFI]],0)</f>
        <v>#REF!</v>
      </c>
      <c r="AR381" s="47" t="e">
        <f ca="1">IF(AND([1]!Email_TaskV2[[#This Row],[Status]]="ON PROGRESS"),IF(TODAY()-[1]!Email_TaskV2[[#This Row],[Start FUT]]&gt;100,"Testing not started yet",TODAY()-[1]!Email_TaskV2[[#This Row],[Start FUT]]),0)</f>
        <v>#REF!</v>
      </c>
      <c r="AS381" s="47" t="e">
        <f>IF([1]!Email_TaskV2[[#This Row],[Aging_Start_Testing]]="Testing not started yet","Testing not started yet",[1]!Email_TaskV2[[#This Row],[Aging]]-[1]!Email_TaskV2[[#This Row],[Aging_Start_Testing]])</f>
        <v>#REF!</v>
      </c>
      <c r="AT381" s="47" t="e">
        <f ca="1">IF(AND([1]!Email_TaskV2[[#This Row],[Status]]="ON PROGRESS",[1]!Email_TaskV2[[#This Row],[Type]]="RFI"),TODAY()-[1]!Email_TaskV2[[#This Row],[Tanggal nodin RFS/RFI]],0)</f>
        <v>#REF!</v>
      </c>
      <c r="AU381" s="47" t="e">
        <f>IF([1]!Email_TaskV2[[#This Row],[Aging]]&gt;7,"Warning","")</f>
        <v>#REF!</v>
      </c>
      <c r="AV381" s="48"/>
      <c r="AW381" s="48"/>
      <c r="AX381" s="48"/>
      <c r="AY381" s="48" t="e">
        <f>IF(AND([1]!Email_TaskV2[[#This Row],[Status]]="ON PROGRESS",[1]!Email_TaskV2[[#This Row],[Type]]="RFS"),"YES","")</f>
        <v>#REF!</v>
      </c>
      <c r="AZ381" s="16" t="e">
        <f>IF(AND([1]!Email_TaskV2[[#This Row],[Status]]="ON PROGRESS",[1]!Email_TaskV2[[#This Row],[Type]]="RFI"),"YES","")</f>
        <v>#REF!</v>
      </c>
      <c r="BA381" s="48" t="e">
        <f>IF([1]!Email_TaskV2[[#This Row],[Nomor Nodin RFS/RFI]]="","",DAY([1]!Email_TaskV2[[#This Row],[Tanggal nodin RFS/RFI]]))</f>
        <v>#REF!</v>
      </c>
      <c r="BB381" s="54" t="e">
        <f>IF([1]!Email_TaskV2[[#This Row],[Nomor Nodin RFS/RFI]]="","",TEXT([1]!Email_TaskV2[[#This Row],[Tanggal nodin RFS/RFI]],"MMM"))</f>
        <v>#REF!</v>
      </c>
      <c r="BC381" s="49" t="e">
        <f>IF([1]!Email_TaskV2[[#This Row],[Nodin BO]]="","No","Yes")</f>
        <v>#REF!</v>
      </c>
      <c r="BD381" s="50" t="e">
        <f>YEAR([1]!Email_TaskV2[[#This Row],[Tanggal nodin RFS/RFI]])</f>
        <v>#REF!</v>
      </c>
      <c r="BE381" s="56" t="e">
        <f>IF([1]!Email_TaskV2[[#This Row],[Month]]="",13,MONTH([1]!Email_TaskV2[[#This Row],[Tanggal nodin RFS/RFI]]))</f>
        <v>#REF!</v>
      </c>
    </row>
    <row r="382" spans="1:57" ht="15" customHeight="1" x14ac:dyDescent="0.3">
      <c r="A382" s="51">
        <v>381</v>
      </c>
      <c r="B382" s="32" t="s">
        <v>2245</v>
      </c>
      <c r="C382" s="34">
        <v>45016</v>
      </c>
      <c r="D382" s="88" t="s">
        <v>2246</v>
      </c>
      <c r="E382" s="32" t="s">
        <v>55</v>
      </c>
      <c r="F382" s="63" t="s">
        <v>90</v>
      </c>
      <c r="G382" s="35">
        <v>45016</v>
      </c>
      <c r="H382" s="35">
        <v>45049</v>
      </c>
      <c r="I382" s="32" t="s">
        <v>3027</v>
      </c>
      <c r="J382" s="35">
        <v>45049</v>
      </c>
      <c r="K382" s="38" t="s">
        <v>3028</v>
      </c>
      <c r="L382" s="39">
        <f t="shared" si="49"/>
        <v>33</v>
      </c>
      <c r="M382" s="39">
        <f t="shared" si="50"/>
        <v>33</v>
      </c>
      <c r="N382" s="40" t="s">
        <v>107</v>
      </c>
      <c r="O382" s="40" t="s">
        <v>108</v>
      </c>
      <c r="P382" s="40" t="e">
        <f>VLOOKUP([1]!Email_TaskV2[[#This Row],[PIC Dev]],[1]Organization!C:D,2,FALSE)</f>
        <v>#REF!</v>
      </c>
      <c r="Q382" s="52" t="s">
        <v>3029</v>
      </c>
      <c r="R382" s="32">
        <v>338</v>
      </c>
      <c r="S382" s="32" t="s">
        <v>57</v>
      </c>
      <c r="T382" s="32" t="s">
        <v>2244</v>
      </c>
      <c r="U382" s="38" t="s">
        <v>2451</v>
      </c>
      <c r="V382" s="33"/>
      <c r="W382" s="32" t="s">
        <v>156</v>
      </c>
      <c r="X382" s="33"/>
      <c r="Y382" s="33"/>
      <c r="Z382" s="32" t="s">
        <v>58</v>
      </c>
      <c r="AA382" s="32" t="s">
        <v>59</v>
      </c>
      <c r="AB382" s="32" t="s">
        <v>70</v>
      </c>
      <c r="AC382" s="43" t="s">
        <v>71</v>
      </c>
      <c r="AD382" s="44" t="s">
        <v>1909</v>
      </c>
      <c r="AE382" s="44"/>
      <c r="AF382" s="44"/>
      <c r="AG382" s="32"/>
      <c r="AH382" s="32"/>
      <c r="AI382" s="39" t="s">
        <v>62</v>
      </c>
      <c r="AJ382" s="46" t="str">
        <f t="shared" si="51"/>
        <v>(Prima Automation)</v>
      </c>
      <c r="AK382" s="46"/>
      <c r="AL382" s="46">
        <v>2</v>
      </c>
      <c r="AM382" s="46"/>
      <c r="AN382" s="46"/>
      <c r="AO382" s="46"/>
      <c r="AP382" s="46"/>
      <c r="AQ382" s="47" t="e">
        <f ca="1">IF(AND([1]!Email_TaskV2[[#This Row],[Status]]="ON PROGRESS"),TODAY()-[1]!Email_TaskV2[[#This Row],[Tanggal nodin RFS/RFI]],0)</f>
        <v>#REF!</v>
      </c>
      <c r="AR382" s="47" t="e">
        <f ca="1">IF(AND([1]!Email_TaskV2[[#This Row],[Status]]="ON PROGRESS"),IF(TODAY()-[1]!Email_TaskV2[[#This Row],[Start FUT]]&gt;100,"Testing not started yet",TODAY()-[1]!Email_TaskV2[[#This Row],[Start FUT]]),0)</f>
        <v>#REF!</v>
      </c>
      <c r="AS382" s="47" t="e">
        <f>IF([1]!Email_TaskV2[[#This Row],[Aging_Start_Testing]]="Testing not started yet","Testing not started yet",[1]!Email_TaskV2[[#This Row],[Aging]]-[1]!Email_TaskV2[[#This Row],[Aging_Start_Testing]])</f>
        <v>#REF!</v>
      </c>
      <c r="AT382" s="47" t="e">
        <f ca="1">IF(AND([1]!Email_TaskV2[[#This Row],[Status]]="ON PROGRESS",[1]!Email_TaskV2[[#This Row],[Type]]="RFI"),TODAY()-[1]!Email_TaskV2[[#This Row],[Tanggal nodin RFS/RFI]],0)</f>
        <v>#REF!</v>
      </c>
      <c r="AU382" s="47" t="e">
        <f>IF([1]!Email_TaskV2[[#This Row],[Aging]]&gt;7,"Warning","")</f>
        <v>#REF!</v>
      </c>
      <c r="AV382" s="48"/>
      <c r="AW382" s="48"/>
      <c r="AX382" s="48"/>
      <c r="AY382" s="48" t="e">
        <f>IF(AND([1]!Email_TaskV2[[#This Row],[Status]]="ON PROGRESS",[1]!Email_TaskV2[[#This Row],[Type]]="RFS"),"YES","")</f>
        <v>#REF!</v>
      </c>
      <c r="AZ382" s="16" t="e">
        <f>IF(AND([1]!Email_TaskV2[[#This Row],[Status]]="ON PROGRESS",[1]!Email_TaskV2[[#This Row],[Type]]="RFI"),"YES","")</f>
        <v>#REF!</v>
      </c>
      <c r="BA382" s="48" t="e">
        <f>IF([1]!Email_TaskV2[[#This Row],[Nomor Nodin RFS/RFI]]="","",DAY([1]!Email_TaskV2[[#This Row],[Tanggal nodin RFS/RFI]]))</f>
        <v>#REF!</v>
      </c>
      <c r="BB382" s="54" t="e">
        <f>IF([1]!Email_TaskV2[[#This Row],[Nomor Nodin RFS/RFI]]="","",TEXT([1]!Email_TaskV2[[#This Row],[Tanggal nodin RFS/RFI]],"MMM"))</f>
        <v>#REF!</v>
      </c>
      <c r="BC382" s="49" t="e">
        <f>IF([1]!Email_TaskV2[[#This Row],[Nodin BO]]="","No","Yes")</f>
        <v>#REF!</v>
      </c>
      <c r="BD382" s="50" t="e">
        <f>YEAR([1]!Email_TaskV2[[#This Row],[Tanggal nodin RFS/RFI]])</f>
        <v>#REF!</v>
      </c>
      <c r="BE382" s="56" t="e">
        <f>IF([1]!Email_TaskV2[[#This Row],[Month]]="",13,MONTH([1]!Email_TaskV2[[#This Row],[Tanggal nodin RFS/RFI]]))</f>
        <v>#REF!</v>
      </c>
    </row>
    <row r="383" spans="1:57" ht="15" customHeight="1" x14ac:dyDescent="0.3">
      <c r="A383" s="51">
        <v>382</v>
      </c>
      <c r="B383" s="32" t="s">
        <v>2247</v>
      </c>
      <c r="C383" s="34">
        <v>45016</v>
      </c>
      <c r="D383" s="86" t="s">
        <v>2248</v>
      </c>
      <c r="E383" s="32" t="s">
        <v>55</v>
      </c>
      <c r="F383" s="63" t="s">
        <v>90</v>
      </c>
      <c r="G383" s="35">
        <v>45020</v>
      </c>
      <c r="H383" s="35">
        <v>45021</v>
      </c>
      <c r="I383" s="32" t="s">
        <v>2249</v>
      </c>
      <c r="J383" s="35">
        <v>45021</v>
      </c>
      <c r="K383" s="37" t="s">
        <v>2452</v>
      </c>
      <c r="L383" s="39">
        <f t="shared" si="49"/>
        <v>5</v>
      </c>
      <c r="M383" s="39">
        <f t="shared" si="50"/>
        <v>1</v>
      </c>
      <c r="N383" s="40" t="s">
        <v>87</v>
      </c>
      <c r="O383" s="40" t="s">
        <v>88</v>
      </c>
      <c r="P383" s="40" t="e">
        <f>VLOOKUP([1]!Email_TaskV2[[#This Row],[PIC Dev]],[1]Organization!C:D,2,FALSE)</f>
        <v>#REF!</v>
      </c>
      <c r="Q383" s="52" t="s">
        <v>2453</v>
      </c>
      <c r="R383" s="32">
        <v>149</v>
      </c>
      <c r="S383" s="32" t="s">
        <v>57</v>
      </c>
      <c r="T383" s="32" t="s">
        <v>2250</v>
      </c>
      <c r="U383" s="37" t="s">
        <v>2454</v>
      </c>
      <c r="V383" s="41">
        <v>45014</v>
      </c>
      <c r="W383" s="32" t="s">
        <v>190</v>
      </c>
      <c r="X383" s="32" t="s">
        <v>762</v>
      </c>
      <c r="Y383" s="32" t="s">
        <v>763</v>
      </c>
      <c r="Z383" s="32" t="s">
        <v>58</v>
      </c>
      <c r="AA383" s="32" t="s">
        <v>59</v>
      </c>
      <c r="AB383" s="32" t="s">
        <v>60</v>
      </c>
      <c r="AC383" s="43" t="s">
        <v>61</v>
      </c>
      <c r="AD383" s="44" t="s">
        <v>86</v>
      </c>
      <c r="AE383" s="44" t="s">
        <v>91</v>
      </c>
      <c r="AF383" s="44"/>
      <c r="AG383" s="32"/>
      <c r="AH383" s="32"/>
      <c r="AI383" s="39" t="s">
        <v>62</v>
      </c>
      <c r="AJ383" s="46" t="str">
        <f t="shared" si="51"/>
        <v>(FUT Simulator)</v>
      </c>
      <c r="AK383" s="46"/>
      <c r="AL383" s="46"/>
      <c r="AM383" s="46">
        <v>3</v>
      </c>
      <c r="AN383" s="46"/>
      <c r="AO383" s="46"/>
      <c r="AP383" s="46"/>
      <c r="AQ383" s="47" t="e">
        <f ca="1">IF(AND([1]!Email_TaskV2[[#This Row],[Status]]="ON PROGRESS"),TODAY()-[1]!Email_TaskV2[[#This Row],[Tanggal nodin RFS/RFI]],0)</f>
        <v>#REF!</v>
      </c>
      <c r="AR383" s="47" t="e">
        <f ca="1">IF(AND([1]!Email_TaskV2[[#This Row],[Status]]="ON PROGRESS"),IF(TODAY()-[1]!Email_TaskV2[[#This Row],[Start FUT]]&gt;100,"Testing not started yet",TODAY()-[1]!Email_TaskV2[[#This Row],[Start FUT]]),0)</f>
        <v>#REF!</v>
      </c>
      <c r="AS383" s="47" t="e">
        <f>IF([1]!Email_TaskV2[[#This Row],[Aging_Start_Testing]]="Testing not started yet","Testing not started yet",[1]!Email_TaskV2[[#This Row],[Aging]]-[1]!Email_TaskV2[[#This Row],[Aging_Start_Testing]])</f>
        <v>#REF!</v>
      </c>
      <c r="AT383" s="47" t="e">
        <f ca="1">IF(AND([1]!Email_TaskV2[[#This Row],[Status]]="ON PROGRESS",[1]!Email_TaskV2[[#This Row],[Type]]="RFI"),TODAY()-[1]!Email_TaskV2[[#This Row],[Tanggal nodin RFS/RFI]],0)</f>
        <v>#REF!</v>
      </c>
      <c r="AU383" s="47" t="e">
        <f>IF([1]!Email_TaskV2[[#This Row],[Aging]]&gt;7,"Warning","")</f>
        <v>#REF!</v>
      </c>
      <c r="AV383" s="48"/>
      <c r="AW383" s="48"/>
      <c r="AX383" s="48"/>
      <c r="AY383" s="48" t="e">
        <f>IF(AND([1]!Email_TaskV2[[#This Row],[Status]]="ON PROGRESS",[1]!Email_TaskV2[[#This Row],[Type]]="RFS"),"YES","")</f>
        <v>#REF!</v>
      </c>
      <c r="AZ383" s="16" t="e">
        <f>IF(AND([1]!Email_TaskV2[[#This Row],[Status]]="ON PROGRESS",[1]!Email_TaskV2[[#This Row],[Type]]="RFI"),"YES","")</f>
        <v>#REF!</v>
      </c>
      <c r="BA383" s="48" t="e">
        <f>IF([1]!Email_TaskV2[[#This Row],[Nomor Nodin RFS/RFI]]="","",DAY([1]!Email_TaskV2[[#This Row],[Tanggal nodin RFS/RFI]]))</f>
        <v>#REF!</v>
      </c>
      <c r="BB383" s="54" t="e">
        <f>IF([1]!Email_TaskV2[[#This Row],[Nomor Nodin RFS/RFI]]="","",TEXT([1]!Email_TaskV2[[#This Row],[Tanggal nodin RFS/RFI]],"MMM"))</f>
        <v>#REF!</v>
      </c>
      <c r="BC383" s="49" t="e">
        <f>IF([1]!Email_TaskV2[[#This Row],[Nodin BO]]="","No","Yes")</f>
        <v>#REF!</v>
      </c>
      <c r="BD383" s="50" t="e">
        <f>YEAR([1]!Email_TaskV2[[#This Row],[Tanggal nodin RFS/RFI]])</f>
        <v>#REF!</v>
      </c>
      <c r="BE383" s="56" t="e">
        <f>IF([1]!Email_TaskV2[[#This Row],[Month]]="",13,MONTH([1]!Email_TaskV2[[#This Row],[Tanggal nodin RFS/RFI]]))</f>
        <v>#REF!</v>
      </c>
    </row>
    <row r="384" spans="1:57" ht="15" customHeight="1" x14ac:dyDescent="0.3">
      <c r="A384" s="51">
        <v>383</v>
      </c>
      <c r="B384" s="32" t="s">
        <v>2251</v>
      </c>
      <c r="C384" s="34">
        <v>45015</v>
      </c>
      <c r="D384" s="86" t="s">
        <v>2252</v>
      </c>
      <c r="E384" s="32" t="s">
        <v>55</v>
      </c>
      <c r="F384" s="83" t="s">
        <v>78</v>
      </c>
      <c r="G384" s="35">
        <v>45019</v>
      </c>
      <c r="H384" s="35">
        <v>45021</v>
      </c>
      <c r="I384" s="32" t="s">
        <v>2535</v>
      </c>
      <c r="J384" s="35">
        <v>45021</v>
      </c>
      <c r="K384" s="37" t="s">
        <v>2536</v>
      </c>
      <c r="L384" s="39">
        <f t="shared" si="49"/>
        <v>6</v>
      </c>
      <c r="M384" s="39">
        <f t="shared" si="50"/>
        <v>2</v>
      </c>
      <c r="N384" s="40" t="s">
        <v>498</v>
      </c>
      <c r="O384" s="40" t="s">
        <v>135</v>
      </c>
      <c r="P384" s="40" t="e">
        <f>VLOOKUP([1]!Email_TaskV2[[#This Row],[PIC Dev]],[1]Organization!C:D,2,FALSE)</f>
        <v>#REF!</v>
      </c>
      <c r="Q384" s="40"/>
      <c r="R384" s="32">
        <v>149</v>
      </c>
      <c r="S384" s="32" t="s">
        <v>75</v>
      </c>
      <c r="T384" s="32" t="s">
        <v>2173</v>
      </c>
      <c r="U384" s="37" t="s">
        <v>2422</v>
      </c>
      <c r="V384" s="41">
        <v>45006</v>
      </c>
      <c r="W384" s="32" t="s">
        <v>169</v>
      </c>
      <c r="X384" s="32" t="s">
        <v>2174</v>
      </c>
      <c r="Y384" s="32" t="s">
        <v>2175</v>
      </c>
      <c r="Z384" s="32" t="s">
        <v>58</v>
      </c>
      <c r="AA384" s="32" t="s">
        <v>59</v>
      </c>
      <c r="AB384" s="32" t="s">
        <v>119</v>
      </c>
      <c r="AC384" s="43" t="s">
        <v>71</v>
      </c>
      <c r="AD384" s="44" t="s">
        <v>103</v>
      </c>
      <c r="AE384" s="44"/>
      <c r="AF384" s="44"/>
      <c r="AG384" s="32"/>
      <c r="AH384" s="32"/>
      <c r="AI384" s="39" t="s">
        <v>62</v>
      </c>
      <c r="AJ384" s="46" t="str">
        <f t="shared" si="51"/>
        <v>(FUT Simulator)</v>
      </c>
      <c r="AK384" s="46"/>
      <c r="AL384" s="46"/>
      <c r="AM384" s="46">
        <v>3</v>
      </c>
      <c r="AN384" s="46"/>
      <c r="AO384" s="46"/>
      <c r="AP384" s="46"/>
      <c r="AQ384" s="47" t="e">
        <f ca="1">IF(AND([1]!Email_TaskV2[[#This Row],[Status]]="ON PROGRESS"),TODAY()-[1]!Email_TaskV2[[#This Row],[Tanggal nodin RFS/RFI]],0)</f>
        <v>#REF!</v>
      </c>
      <c r="AR384" s="47" t="e">
        <f ca="1">IF(AND([1]!Email_TaskV2[[#This Row],[Status]]="ON PROGRESS"),IF(TODAY()-[1]!Email_TaskV2[[#This Row],[Start FUT]]&gt;100,"Testing not started yet",TODAY()-[1]!Email_TaskV2[[#This Row],[Start FUT]]),0)</f>
        <v>#REF!</v>
      </c>
      <c r="AS384" s="47" t="e">
        <f>IF([1]!Email_TaskV2[[#This Row],[Aging_Start_Testing]]="Testing not started yet","Testing not started yet",[1]!Email_TaskV2[[#This Row],[Aging]]-[1]!Email_TaskV2[[#This Row],[Aging_Start_Testing]])</f>
        <v>#REF!</v>
      </c>
      <c r="AT384" s="47" t="e">
        <f ca="1">IF(AND([1]!Email_TaskV2[[#This Row],[Status]]="ON PROGRESS",[1]!Email_TaskV2[[#This Row],[Type]]="RFI"),TODAY()-[1]!Email_TaskV2[[#This Row],[Tanggal nodin RFS/RFI]],0)</f>
        <v>#REF!</v>
      </c>
      <c r="AU384" s="47" t="e">
        <f>IF([1]!Email_TaskV2[[#This Row],[Aging]]&gt;7,"Warning","")</f>
        <v>#REF!</v>
      </c>
      <c r="AV384" s="48"/>
      <c r="AW384" s="48"/>
      <c r="AX384" s="48"/>
      <c r="AY384" s="48" t="e">
        <f>IF(AND([1]!Email_TaskV2[[#This Row],[Status]]="ON PROGRESS",[1]!Email_TaskV2[[#This Row],[Type]]="RFS"),"YES","")</f>
        <v>#REF!</v>
      </c>
      <c r="AZ384" s="127" t="e">
        <f>IF(AND([1]!Email_TaskV2[[#This Row],[Status]]="ON PROGRESS",[1]!Email_TaskV2[[#This Row],[Type]]="RFI"),"YES","")</f>
        <v>#REF!</v>
      </c>
      <c r="BA384" s="48" t="e">
        <f>IF([1]!Email_TaskV2[[#This Row],[Nomor Nodin RFS/RFI]]="","",DAY([1]!Email_TaskV2[[#This Row],[Tanggal nodin RFS/RFI]]))</f>
        <v>#REF!</v>
      </c>
      <c r="BB384" s="54" t="e">
        <f>IF([1]!Email_TaskV2[[#This Row],[Nomor Nodin RFS/RFI]]="","",TEXT([1]!Email_TaskV2[[#This Row],[Tanggal nodin RFS/RFI]],"MMM"))</f>
        <v>#REF!</v>
      </c>
      <c r="BC384" s="49" t="e">
        <f>IF([1]!Email_TaskV2[[#This Row],[Nodin BO]]="","No","Yes")</f>
        <v>#REF!</v>
      </c>
      <c r="BD384" s="50" t="e">
        <f>YEAR([1]!Email_TaskV2[[#This Row],[Tanggal nodin RFS/RFI]])</f>
        <v>#REF!</v>
      </c>
      <c r="BE384" s="56" t="e">
        <f>IF([1]!Email_TaskV2[[#This Row],[Month]]="",13,MONTH([1]!Email_TaskV2[[#This Row],[Tanggal nodin RFS/RFI]]))</f>
        <v>#REF!</v>
      </c>
    </row>
    <row r="385" spans="1:57" ht="15" customHeight="1" x14ac:dyDescent="0.3">
      <c r="A385" s="51">
        <v>384</v>
      </c>
      <c r="B385" s="32" t="s">
        <v>2253</v>
      </c>
      <c r="C385" s="34">
        <v>45016</v>
      </c>
      <c r="D385" s="88" t="s">
        <v>2254</v>
      </c>
      <c r="E385" s="61" t="s">
        <v>79</v>
      </c>
      <c r="F385" s="61" t="s">
        <v>80</v>
      </c>
      <c r="G385" s="35">
        <v>45020</v>
      </c>
      <c r="H385" s="35">
        <v>45051</v>
      </c>
      <c r="I385" s="32"/>
      <c r="J385" s="35"/>
      <c r="K385" s="32"/>
      <c r="L385" s="44"/>
      <c r="M385" s="40"/>
      <c r="N385" s="40" t="s">
        <v>133</v>
      </c>
      <c r="O385" s="40" t="s">
        <v>134</v>
      </c>
      <c r="P385" s="40" t="e">
        <f>VLOOKUP([1]!Email_TaskV2[[#This Row],[PIC Dev]],[1]Organization!C:D,2,FALSE)</f>
        <v>#REF!</v>
      </c>
      <c r="Q385" s="52" t="s">
        <v>3030</v>
      </c>
      <c r="R385" s="32"/>
      <c r="S385" s="32" t="s">
        <v>57</v>
      </c>
      <c r="T385" s="32" t="s">
        <v>2255</v>
      </c>
      <c r="U385" s="37" t="s">
        <v>2455</v>
      </c>
      <c r="V385" s="41">
        <v>44979</v>
      </c>
      <c r="W385" s="32" t="s">
        <v>120</v>
      </c>
      <c r="X385" s="32" t="s">
        <v>180</v>
      </c>
      <c r="Y385" s="32" t="s">
        <v>181</v>
      </c>
      <c r="Z385" s="32" t="s">
        <v>58</v>
      </c>
      <c r="AA385" s="32" t="s">
        <v>59</v>
      </c>
      <c r="AB385" s="32" t="s">
        <v>120</v>
      </c>
      <c r="AC385" s="43" t="s">
        <v>71</v>
      </c>
      <c r="AD385" s="44" t="s">
        <v>85</v>
      </c>
      <c r="AE385" s="44"/>
      <c r="AF385" s="44"/>
      <c r="AG385" s="32"/>
      <c r="AH385" s="32"/>
      <c r="AI385" s="81" t="s">
        <v>62</v>
      </c>
      <c r="AJ385" s="126" t="str">
        <f t="shared" si="51"/>
        <v>(FUT Simulator)</v>
      </c>
      <c r="AK385" s="46"/>
      <c r="AL385" s="46"/>
      <c r="AM385" s="46">
        <v>3</v>
      </c>
      <c r="AN385" s="46"/>
      <c r="AO385" s="46"/>
      <c r="AP385" s="46"/>
      <c r="AQ385" s="47" t="e">
        <f ca="1">IF(AND([1]!Email_TaskV2[[#This Row],[Status]]="ON PROGRESS"),TODAY()-[1]!Email_TaskV2[[#This Row],[Tanggal nodin RFS/RFI]],0)</f>
        <v>#REF!</v>
      </c>
      <c r="AR385" s="47" t="e">
        <f ca="1">IF(AND([1]!Email_TaskV2[[#This Row],[Status]]="ON PROGRESS"),IF(TODAY()-[1]!Email_TaskV2[[#This Row],[Start FUT]]&gt;100,"Testing not started yet",TODAY()-[1]!Email_TaskV2[[#This Row],[Start FUT]]),0)</f>
        <v>#REF!</v>
      </c>
      <c r="AS385" s="47" t="e">
        <f>IF([1]!Email_TaskV2[[#This Row],[Aging_Start_Testing]]="Testing not started yet","Testing not started yet",[1]!Email_TaskV2[[#This Row],[Aging]]-[1]!Email_TaskV2[[#This Row],[Aging_Start_Testing]])</f>
        <v>#REF!</v>
      </c>
      <c r="AT385" s="47" t="e">
        <f ca="1">IF(AND([1]!Email_TaskV2[[#This Row],[Status]]="ON PROGRESS",[1]!Email_TaskV2[[#This Row],[Type]]="RFI"),TODAY()-[1]!Email_TaskV2[[#This Row],[Tanggal nodin RFS/RFI]],0)</f>
        <v>#REF!</v>
      </c>
      <c r="AU385" s="47" t="e">
        <f>IF([1]!Email_TaskV2[[#This Row],[Aging]]&gt;7,"Warning","")</f>
        <v>#REF!</v>
      </c>
      <c r="AV385" s="48"/>
      <c r="AW385" s="48"/>
      <c r="AX385" s="48"/>
      <c r="AY385" s="48" t="e">
        <f>IF(AND([1]!Email_TaskV2[[#This Row],[Status]]="ON PROGRESS",[1]!Email_TaskV2[[#This Row],[Type]]="RFS"),"YES","")</f>
        <v>#REF!</v>
      </c>
      <c r="AZ385" s="16" t="e">
        <f>IF(AND([1]!Email_TaskV2[[#This Row],[Status]]="ON PROGRESS",[1]!Email_TaskV2[[#This Row],[Type]]="RFI"),"YES","")</f>
        <v>#REF!</v>
      </c>
      <c r="BA385" s="48" t="e">
        <f>IF([1]!Email_TaskV2[[#This Row],[Nomor Nodin RFS/RFI]]="","",DAY([1]!Email_TaskV2[[#This Row],[Tanggal nodin RFS/RFI]]))</f>
        <v>#REF!</v>
      </c>
      <c r="BB385" s="54" t="e">
        <f>IF([1]!Email_TaskV2[[#This Row],[Nomor Nodin RFS/RFI]]="","",TEXT([1]!Email_TaskV2[[#This Row],[Tanggal nodin RFS/RFI]],"MMM"))</f>
        <v>#REF!</v>
      </c>
      <c r="BC385" s="49" t="e">
        <f>IF([1]!Email_TaskV2[[#This Row],[Nodin BO]]="","No","Yes")</f>
        <v>#REF!</v>
      </c>
      <c r="BD385" s="50" t="e">
        <f>YEAR([1]!Email_TaskV2[[#This Row],[Tanggal nodin RFS/RFI]])</f>
        <v>#REF!</v>
      </c>
      <c r="BE385" s="56" t="e">
        <f>IF([1]!Email_TaskV2[[#This Row],[Month]]="",13,MONTH([1]!Email_TaskV2[[#This Row],[Tanggal nodin RFS/RFI]]))</f>
        <v>#REF!</v>
      </c>
    </row>
    <row r="386" spans="1:57" ht="15" customHeight="1" x14ac:dyDescent="0.3">
      <c r="A386" s="51">
        <v>385</v>
      </c>
      <c r="B386" s="39" t="s">
        <v>2256</v>
      </c>
      <c r="C386" s="114">
        <v>45016</v>
      </c>
      <c r="D386" s="85" t="s">
        <v>2257</v>
      </c>
      <c r="E386" s="39" t="s">
        <v>55</v>
      </c>
      <c r="F386" s="63" t="s">
        <v>90</v>
      </c>
      <c r="G386" s="35">
        <v>45016</v>
      </c>
      <c r="H386" s="35">
        <v>45016</v>
      </c>
      <c r="I386" s="39" t="s">
        <v>2258</v>
      </c>
      <c r="J386" s="35">
        <v>45016</v>
      </c>
      <c r="K386" s="37" t="s">
        <v>2456</v>
      </c>
      <c r="L386" s="39">
        <f t="shared" ref="L386:L391" si="52">H386-C386</f>
        <v>0</v>
      </c>
      <c r="M386" s="39">
        <f t="shared" ref="M386:M391" si="53">J386-G386</f>
        <v>0</v>
      </c>
      <c r="N386" s="40" t="s">
        <v>107</v>
      </c>
      <c r="O386" s="40" t="s">
        <v>108</v>
      </c>
      <c r="P386" s="58" t="e">
        <f>VLOOKUP([1]!Email_TaskV2[[#This Row],[PIC Dev]],[1]Organization!C:D,2,FALSE)</f>
        <v>#REF!</v>
      </c>
      <c r="Q386" s="57" t="s">
        <v>2457</v>
      </c>
      <c r="R386" s="39">
        <v>177</v>
      </c>
      <c r="S386" s="39" t="s">
        <v>57</v>
      </c>
      <c r="T386" s="110" t="s">
        <v>1476</v>
      </c>
      <c r="U386" s="37" t="s">
        <v>1477</v>
      </c>
      <c r="V386" s="37" t="s">
        <v>2458</v>
      </c>
      <c r="W386" s="32" t="s">
        <v>156</v>
      </c>
      <c r="X386" s="32" t="s">
        <v>180</v>
      </c>
      <c r="Y386" s="32" t="s">
        <v>181</v>
      </c>
      <c r="Z386" s="32" t="s">
        <v>58</v>
      </c>
      <c r="AA386" s="32" t="s">
        <v>59</v>
      </c>
      <c r="AB386" s="32" t="s">
        <v>70</v>
      </c>
      <c r="AC386" s="43" t="s">
        <v>71</v>
      </c>
      <c r="AD386" s="44" t="s">
        <v>85</v>
      </c>
      <c r="AE386" s="59"/>
      <c r="AF386" s="59"/>
      <c r="AG386" s="39"/>
      <c r="AH386" s="39"/>
      <c r="AI386" s="39" t="s">
        <v>62</v>
      </c>
      <c r="AJ386" s="46" t="str">
        <f t="shared" si="51"/>
        <v>(Katalon Automation)</v>
      </c>
      <c r="AK386" s="46"/>
      <c r="AL386" s="46"/>
      <c r="AM386" s="46"/>
      <c r="AN386" s="46"/>
      <c r="AO386" s="46"/>
      <c r="AP386" s="46">
        <v>6</v>
      </c>
      <c r="AQ386" s="47" t="e">
        <f ca="1">IF(AND([1]!Email_TaskV2[[#This Row],[Status]]="ON PROGRESS"),TODAY()-[1]!Email_TaskV2[[#This Row],[Tanggal nodin RFS/RFI]],0)</f>
        <v>#REF!</v>
      </c>
      <c r="AR386" s="47" t="e">
        <f ca="1">IF(AND([1]!Email_TaskV2[[#This Row],[Status]]="ON PROGRESS"),IF(TODAY()-[1]!Email_TaskV2[[#This Row],[Start FUT]]&gt;100,"Testing not started yet",TODAY()-[1]!Email_TaskV2[[#This Row],[Start FUT]]),0)</f>
        <v>#REF!</v>
      </c>
      <c r="AS386" s="47" t="e">
        <f>IF([1]!Email_TaskV2[[#This Row],[Aging_Start_Testing]]="Testing not started yet","Testing not started yet",[1]!Email_TaskV2[[#This Row],[Aging]]-[1]!Email_TaskV2[[#This Row],[Aging_Start_Testing]])</f>
        <v>#REF!</v>
      </c>
      <c r="AT386" s="47" t="e">
        <f ca="1">IF(AND([1]!Email_TaskV2[[#This Row],[Status]]="ON PROGRESS",[1]!Email_TaskV2[[#This Row],[Type]]="RFI"),TODAY()-[1]!Email_TaskV2[[#This Row],[Tanggal nodin RFS/RFI]],0)</f>
        <v>#REF!</v>
      </c>
      <c r="AU386" s="47" t="e">
        <f>IF([1]!Email_TaskV2[[#This Row],[Aging]]&gt;7,"Warning","")</f>
        <v>#REF!</v>
      </c>
      <c r="AV386" s="48"/>
      <c r="AW386" s="48"/>
      <c r="AX386" s="48"/>
      <c r="AY386" s="48" t="e">
        <f>IF(AND([1]!Email_TaskV2[[#This Row],[Status]]="ON PROGRESS",[1]!Email_TaskV2[[#This Row],[Type]]="RFS"),"YES","")</f>
        <v>#REF!</v>
      </c>
      <c r="AZ386" s="16" t="e">
        <f>IF(AND([1]!Email_TaskV2[[#This Row],[Status]]="ON PROGRESS",[1]!Email_TaskV2[[#This Row],[Type]]="RFI"),"YES","")</f>
        <v>#REF!</v>
      </c>
      <c r="BA386" s="48" t="e">
        <f>IF([1]!Email_TaskV2[[#This Row],[Nomor Nodin RFS/RFI]]="","",DAY([1]!Email_TaskV2[[#This Row],[Tanggal nodin RFS/RFI]]))</f>
        <v>#REF!</v>
      </c>
      <c r="BB386" s="54" t="e">
        <f>IF([1]!Email_TaskV2[[#This Row],[Nomor Nodin RFS/RFI]]="","",TEXT([1]!Email_TaskV2[[#This Row],[Tanggal nodin RFS/RFI]],"MMM"))</f>
        <v>#REF!</v>
      </c>
      <c r="BC386" s="49" t="e">
        <f>IF([1]!Email_TaskV2[[#This Row],[Nodin BO]]="","No","Yes")</f>
        <v>#REF!</v>
      </c>
      <c r="BD386" s="50" t="e">
        <f>YEAR([1]!Email_TaskV2[[#This Row],[Tanggal nodin RFS/RFI]])</f>
        <v>#REF!</v>
      </c>
      <c r="BE386" s="56" t="e">
        <f>IF([1]!Email_TaskV2[[#This Row],[Month]]="",13,MONTH([1]!Email_TaskV2[[#This Row],[Tanggal nodin RFS/RFI]]))</f>
        <v>#REF!</v>
      </c>
    </row>
    <row r="387" spans="1:57" ht="15" customHeight="1" x14ac:dyDescent="0.3">
      <c r="A387" s="51">
        <v>386</v>
      </c>
      <c r="B387" s="39" t="s">
        <v>2259</v>
      </c>
      <c r="C387" s="114">
        <v>45016</v>
      </c>
      <c r="D387" s="80" t="s">
        <v>2260</v>
      </c>
      <c r="E387" s="39" t="s">
        <v>55</v>
      </c>
      <c r="F387" s="63" t="s">
        <v>90</v>
      </c>
      <c r="G387" s="35">
        <v>45016</v>
      </c>
      <c r="H387" s="35">
        <v>45016</v>
      </c>
      <c r="I387" s="39" t="s">
        <v>2261</v>
      </c>
      <c r="J387" s="36">
        <v>45019</v>
      </c>
      <c r="K387" s="37" t="s">
        <v>2459</v>
      </c>
      <c r="L387" s="39">
        <f t="shared" si="52"/>
        <v>0</v>
      </c>
      <c r="M387" s="39">
        <f t="shared" si="53"/>
        <v>3</v>
      </c>
      <c r="N387" s="40" t="s">
        <v>107</v>
      </c>
      <c r="O387" s="40" t="s">
        <v>108</v>
      </c>
      <c r="P387" s="58" t="e">
        <f>VLOOKUP([1]!Email_TaskV2[[#This Row],[PIC Dev]],[1]Organization!C:D,2,FALSE)</f>
        <v>#REF!</v>
      </c>
      <c r="Q387" s="57" t="s">
        <v>2460</v>
      </c>
      <c r="R387" s="39">
        <v>145</v>
      </c>
      <c r="S387" s="39" t="s">
        <v>57</v>
      </c>
      <c r="T387" s="110" t="s">
        <v>1476</v>
      </c>
      <c r="U387" s="37" t="s">
        <v>1477</v>
      </c>
      <c r="V387" s="37" t="s">
        <v>2458</v>
      </c>
      <c r="W387" s="32" t="s">
        <v>156</v>
      </c>
      <c r="X387" s="32" t="s">
        <v>180</v>
      </c>
      <c r="Y387" s="32" t="s">
        <v>181</v>
      </c>
      <c r="Z387" s="32" t="s">
        <v>58</v>
      </c>
      <c r="AA387" s="32" t="s">
        <v>59</v>
      </c>
      <c r="AB387" s="32" t="s">
        <v>70</v>
      </c>
      <c r="AC387" s="43" t="s">
        <v>71</v>
      </c>
      <c r="AD387" s="44" t="s">
        <v>1909</v>
      </c>
      <c r="AE387" s="59"/>
      <c r="AF387" s="59"/>
      <c r="AG387" s="39"/>
      <c r="AH387" s="39"/>
      <c r="AI387" s="39" t="s">
        <v>62</v>
      </c>
      <c r="AJ387" s="46" t="str">
        <f t="shared" si="51"/>
        <v>(Katalon Automation)</v>
      </c>
      <c r="AK387" s="46"/>
      <c r="AL387" s="46"/>
      <c r="AM387" s="46"/>
      <c r="AN387" s="46"/>
      <c r="AO387" s="46"/>
      <c r="AP387" s="46">
        <v>6</v>
      </c>
      <c r="AQ387" s="47" t="e">
        <f ca="1">IF(AND([1]!Email_TaskV2[[#This Row],[Status]]="ON PROGRESS"),TODAY()-[1]!Email_TaskV2[[#This Row],[Tanggal nodin RFS/RFI]],0)</f>
        <v>#REF!</v>
      </c>
      <c r="AR387" s="47" t="e">
        <f ca="1">IF(AND([1]!Email_TaskV2[[#This Row],[Status]]="ON PROGRESS"),IF(TODAY()-[1]!Email_TaskV2[[#This Row],[Start FUT]]&gt;100,"Testing not started yet",TODAY()-[1]!Email_TaskV2[[#This Row],[Start FUT]]),0)</f>
        <v>#REF!</v>
      </c>
      <c r="AS387" s="47" t="e">
        <f>IF([1]!Email_TaskV2[[#This Row],[Aging_Start_Testing]]="Testing not started yet","Testing not started yet",[1]!Email_TaskV2[[#This Row],[Aging]]-[1]!Email_TaskV2[[#This Row],[Aging_Start_Testing]])</f>
        <v>#REF!</v>
      </c>
      <c r="AT387" s="47" t="e">
        <f ca="1">IF(AND([1]!Email_TaskV2[[#This Row],[Status]]="ON PROGRESS",[1]!Email_TaskV2[[#This Row],[Type]]="RFI"),TODAY()-[1]!Email_TaskV2[[#This Row],[Tanggal nodin RFS/RFI]],0)</f>
        <v>#REF!</v>
      </c>
      <c r="AU387" s="47" t="e">
        <f>IF([1]!Email_TaskV2[[#This Row],[Aging]]&gt;7,"Warning","")</f>
        <v>#REF!</v>
      </c>
      <c r="AV387" s="48"/>
      <c r="AW387" s="48"/>
      <c r="AX387" s="48"/>
      <c r="AY387" s="48" t="e">
        <f>IF(AND([1]!Email_TaskV2[[#This Row],[Status]]="ON PROGRESS",[1]!Email_TaskV2[[#This Row],[Type]]="RFS"),"YES","")</f>
        <v>#REF!</v>
      </c>
      <c r="AZ387" s="16" t="e">
        <f>IF(AND([1]!Email_TaskV2[[#This Row],[Status]]="ON PROGRESS",[1]!Email_TaskV2[[#This Row],[Type]]="RFI"),"YES","")</f>
        <v>#REF!</v>
      </c>
      <c r="BA387" s="48" t="e">
        <f>IF([1]!Email_TaskV2[[#This Row],[Nomor Nodin RFS/RFI]]="","",DAY([1]!Email_TaskV2[[#This Row],[Tanggal nodin RFS/RFI]]))</f>
        <v>#REF!</v>
      </c>
      <c r="BB387" s="54" t="e">
        <f>IF([1]!Email_TaskV2[[#This Row],[Nomor Nodin RFS/RFI]]="","",TEXT([1]!Email_TaskV2[[#This Row],[Tanggal nodin RFS/RFI]],"MMM"))</f>
        <v>#REF!</v>
      </c>
      <c r="BC387" s="49" t="e">
        <f>IF([1]!Email_TaskV2[[#This Row],[Nodin BO]]="","No","Yes")</f>
        <v>#REF!</v>
      </c>
      <c r="BD387" s="50" t="e">
        <f>YEAR([1]!Email_TaskV2[[#This Row],[Tanggal nodin RFS/RFI]])</f>
        <v>#REF!</v>
      </c>
      <c r="BE387" s="56" t="e">
        <f>IF([1]!Email_TaskV2[[#This Row],[Month]]="",13,MONTH([1]!Email_TaskV2[[#This Row],[Tanggal nodin RFS/RFI]]))</f>
        <v>#REF!</v>
      </c>
    </row>
    <row r="388" spans="1:57" ht="15" customHeight="1" x14ac:dyDescent="0.3">
      <c r="A388" s="51">
        <v>387</v>
      </c>
      <c r="B388" s="32" t="s">
        <v>2262</v>
      </c>
      <c r="C388" s="34">
        <v>45016</v>
      </c>
      <c r="D388" s="88" t="s">
        <v>2263</v>
      </c>
      <c r="E388" s="32" t="s">
        <v>55</v>
      </c>
      <c r="F388" s="63" t="s">
        <v>90</v>
      </c>
      <c r="G388" s="35">
        <v>45016</v>
      </c>
      <c r="H388" s="35">
        <v>45016</v>
      </c>
      <c r="I388" s="32" t="s">
        <v>2264</v>
      </c>
      <c r="J388" s="35">
        <v>45016</v>
      </c>
      <c r="K388" s="38" t="s">
        <v>2461</v>
      </c>
      <c r="L388" s="39">
        <f t="shared" si="52"/>
        <v>0</v>
      </c>
      <c r="M388" s="39">
        <f t="shared" si="53"/>
        <v>0</v>
      </c>
      <c r="N388" s="40" t="s">
        <v>107</v>
      </c>
      <c r="O388" s="40" t="s">
        <v>108</v>
      </c>
      <c r="P388" s="40" t="e">
        <f>VLOOKUP([1]!Email_TaskV2[[#This Row],[PIC Dev]],[1]Organization!C:D,2,FALSE)</f>
        <v>#REF!</v>
      </c>
      <c r="Q388" s="52" t="s">
        <v>2462</v>
      </c>
      <c r="R388" s="32">
        <v>152</v>
      </c>
      <c r="S388" s="32" t="s">
        <v>57</v>
      </c>
      <c r="T388" s="110" t="s">
        <v>1476</v>
      </c>
      <c r="U388" s="37" t="s">
        <v>1477</v>
      </c>
      <c r="V388" s="37" t="s">
        <v>2458</v>
      </c>
      <c r="W388" s="32" t="s">
        <v>156</v>
      </c>
      <c r="X388" s="32" t="s">
        <v>180</v>
      </c>
      <c r="Y388" s="32" t="s">
        <v>181</v>
      </c>
      <c r="Z388" s="32" t="s">
        <v>58</v>
      </c>
      <c r="AA388" s="32" t="s">
        <v>59</v>
      </c>
      <c r="AB388" s="32" t="s">
        <v>70</v>
      </c>
      <c r="AC388" s="43" t="s">
        <v>71</v>
      </c>
      <c r="AD388" s="109" t="s">
        <v>72</v>
      </c>
      <c r="AE388" s="44"/>
      <c r="AF388" s="44"/>
      <c r="AG388" s="32"/>
      <c r="AH388" s="32"/>
      <c r="AI388" s="39" t="s">
        <v>62</v>
      </c>
      <c r="AJ388" s="46" t="str">
        <f t="shared" si="51"/>
        <v>(Katalon Automation)</v>
      </c>
      <c r="AK388" s="46"/>
      <c r="AL388" s="46"/>
      <c r="AM388" s="46"/>
      <c r="AN388" s="46"/>
      <c r="AO388" s="46"/>
      <c r="AP388" s="46">
        <v>6</v>
      </c>
      <c r="AQ388" s="47" t="e">
        <f ca="1">IF(AND([1]!Email_TaskV2[[#This Row],[Status]]="ON PROGRESS"),TODAY()-[1]!Email_TaskV2[[#This Row],[Tanggal nodin RFS/RFI]],0)</f>
        <v>#REF!</v>
      </c>
      <c r="AR388" s="47" t="e">
        <f ca="1">IF(AND([1]!Email_TaskV2[[#This Row],[Status]]="ON PROGRESS"),IF(TODAY()-[1]!Email_TaskV2[[#This Row],[Start FUT]]&gt;100,"Testing not started yet",TODAY()-[1]!Email_TaskV2[[#This Row],[Start FUT]]),0)</f>
        <v>#REF!</v>
      </c>
      <c r="AS388" s="47" t="e">
        <f>IF([1]!Email_TaskV2[[#This Row],[Aging_Start_Testing]]="Testing not started yet","Testing not started yet",[1]!Email_TaskV2[[#This Row],[Aging]]-[1]!Email_TaskV2[[#This Row],[Aging_Start_Testing]])</f>
        <v>#REF!</v>
      </c>
      <c r="AT388" s="47" t="e">
        <f ca="1">IF(AND([1]!Email_TaskV2[[#This Row],[Status]]="ON PROGRESS",[1]!Email_TaskV2[[#This Row],[Type]]="RFI"),TODAY()-[1]!Email_TaskV2[[#This Row],[Tanggal nodin RFS/RFI]],0)</f>
        <v>#REF!</v>
      </c>
      <c r="AU388" s="47" t="e">
        <f>IF([1]!Email_TaskV2[[#This Row],[Aging]]&gt;7,"Warning","")</f>
        <v>#REF!</v>
      </c>
      <c r="AV388" s="48"/>
      <c r="AW388" s="48"/>
      <c r="AX388" s="48"/>
      <c r="AY388" s="48" t="e">
        <f>IF(AND([1]!Email_TaskV2[[#This Row],[Status]]="ON PROGRESS",[1]!Email_TaskV2[[#This Row],[Type]]="RFS"),"YES","")</f>
        <v>#REF!</v>
      </c>
      <c r="AZ388" s="16" t="e">
        <f>IF(AND([1]!Email_TaskV2[[#This Row],[Status]]="ON PROGRESS",[1]!Email_TaskV2[[#This Row],[Type]]="RFI"),"YES","")</f>
        <v>#REF!</v>
      </c>
      <c r="BA388" s="48" t="e">
        <f>IF([1]!Email_TaskV2[[#This Row],[Nomor Nodin RFS/RFI]]="","",DAY([1]!Email_TaskV2[[#This Row],[Tanggal nodin RFS/RFI]]))</f>
        <v>#REF!</v>
      </c>
      <c r="BB388" s="54" t="e">
        <f>IF([1]!Email_TaskV2[[#This Row],[Nomor Nodin RFS/RFI]]="","",TEXT([1]!Email_TaskV2[[#This Row],[Tanggal nodin RFS/RFI]],"MMM"))</f>
        <v>#REF!</v>
      </c>
      <c r="BC388" s="49" t="e">
        <f>IF([1]!Email_TaskV2[[#This Row],[Nodin BO]]="","No","Yes")</f>
        <v>#REF!</v>
      </c>
      <c r="BD388" s="50" t="e">
        <f>YEAR([1]!Email_TaskV2[[#This Row],[Tanggal nodin RFS/RFI]])</f>
        <v>#REF!</v>
      </c>
      <c r="BE388" s="56" t="e">
        <f>IF([1]!Email_TaskV2[[#This Row],[Month]]="",13,MONTH([1]!Email_TaskV2[[#This Row],[Tanggal nodin RFS/RFI]]))</f>
        <v>#REF!</v>
      </c>
    </row>
    <row r="389" spans="1:57" ht="15" customHeight="1" x14ac:dyDescent="0.3">
      <c r="A389" s="51">
        <v>388</v>
      </c>
      <c r="B389" s="39" t="s">
        <v>2265</v>
      </c>
      <c r="C389" s="34">
        <v>45016</v>
      </c>
      <c r="D389" s="85" t="s">
        <v>2266</v>
      </c>
      <c r="E389" s="39" t="s">
        <v>55</v>
      </c>
      <c r="F389" s="83" t="s">
        <v>78</v>
      </c>
      <c r="G389" s="36">
        <v>45019</v>
      </c>
      <c r="H389" s="36">
        <v>45026</v>
      </c>
      <c r="I389" s="39" t="s">
        <v>2537</v>
      </c>
      <c r="J389" s="36">
        <v>45026</v>
      </c>
      <c r="K389" s="37" t="s">
        <v>2538</v>
      </c>
      <c r="L389" s="39">
        <f t="shared" si="52"/>
        <v>10</v>
      </c>
      <c r="M389" s="39">
        <f t="shared" si="53"/>
        <v>7</v>
      </c>
      <c r="N389" s="40" t="s">
        <v>68</v>
      </c>
      <c r="O389" s="40" t="s">
        <v>69</v>
      </c>
      <c r="P389" s="58" t="e">
        <f>VLOOKUP([1]!Email_TaskV2[[#This Row],[PIC Dev]],[1]Organization!C:D,2,FALSE)</f>
        <v>#REF!</v>
      </c>
      <c r="Q389" s="58"/>
      <c r="R389" s="39">
        <v>162</v>
      </c>
      <c r="S389" s="39" t="s">
        <v>75</v>
      </c>
      <c r="T389" s="39" t="s">
        <v>2267</v>
      </c>
      <c r="U389" s="37" t="s">
        <v>2463</v>
      </c>
      <c r="V389" s="32"/>
      <c r="W389" s="32" t="s">
        <v>139</v>
      </c>
      <c r="X389" s="32"/>
      <c r="Y389" s="32"/>
      <c r="Z389" s="32" t="s">
        <v>58</v>
      </c>
      <c r="AA389" s="32" t="s">
        <v>59</v>
      </c>
      <c r="AB389" s="32" t="s">
        <v>105</v>
      </c>
      <c r="AC389" s="43" t="s">
        <v>71</v>
      </c>
      <c r="AD389" s="44" t="s">
        <v>132</v>
      </c>
      <c r="AE389" s="59"/>
      <c r="AF389" s="59"/>
      <c r="AG389" s="39"/>
      <c r="AH389" s="39"/>
      <c r="AI389" s="39" t="s">
        <v>64</v>
      </c>
      <c r="AJ389" s="46" t="str">
        <f t="shared" si="51"/>
        <v/>
      </c>
      <c r="AK389" s="46"/>
      <c r="AL389" s="46"/>
      <c r="AM389" s="46"/>
      <c r="AN389" s="46"/>
      <c r="AO389" s="46"/>
      <c r="AP389" s="46"/>
      <c r="AQ389" s="47" t="e">
        <f ca="1">IF(AND([1]!Email_TaskV2[[#This Row],[Status]]="ON PROGRESS"),TODAY()-[1]!Email_TaskV2[[#This Row],[Tanggal nodin RFS/RFI]],0)</f>
        <v>#REF!</v>
      </c>
      <c r="AR389" s="47" t="e">
        <f ca="1">IF(AND([1]!Email_TaskV2[[#This Row],[Status]]="ON PROGRESS"),IF(TODAY()-[1]!Email_TaskV2[[#This Row],[Start FUT]]&gt;100,"Testing not started yet",TODAY()-[1]!Email_TaskV2[[#This Row],[Start FUT]]),0)</f>
        <v>#REF!</v>
      </c>
      <c r="AS389" s="47" t="e">
        <f>IF([1]!Email_TaskV2[[#This Row],[Aging_Start_Testing]]="Testing not started yet","Testing not started yet",[1]!Email_TaskV2[[#This Row],[Aging]]-[1]!Email_TaskV2[[#This Row],[Aging_Start_Testing]])</f>
        <v>#REF!</v>
      </c>
      <c r="AT389" s="47" t="e">
        <f ca="1">IF(AND([1]!Email_TaskV2[[#This Row],[Status]]="ON PROGRESS",[1]!Email_TaskV2[[#This Row],[Type]]="RFI"),TODAY()-[1]!Email_TaskV2[[#This Row],[Tanggal nodin RFS/RFI]],0)</f>
        <v>#REF!</v>
      </c>
      <c r="AU389" s="47" t="e">
        <f>IF([1]!Email_TaskV2[[#This Row],[Aging]]&gt;7,"Warning","")</f>
        <v>#REF!</v>
      </c>
      <c r="AV389" s="48"/>
      <c r="AW389" s="48"/>
      <c r="AX389" s="48"/>
      <c r="AY389" s="48" t="e">
        <f>IF(AND([1]!Email_TaskV2[[#This Row],[Status]]="ON PROGRESS",[1]!Email_TaskV2[[#This Row],[Type]]="RFS"),"YES","")</f>
        <v>#REF!</v>
      </c>
      <c r="AZ389" s="48" t="e">
        <f>IF(AND([1]!Email_TaskV2[[#This Row],[Status]]="ON PROGRESS",[1]!Email_TaskV2[[#This Row],[Type]]="RFI"),"YES","")</f>
        <v>#REF!</v>
      </c>
      <c r="BA389" s="48" t="e">
        <f>IF([1]!Email_TaskV2[[#This Row],[Nomor Nodin RFS/RFI]]="","",DAY([1]!Email_TaskV2[[#This Row],[Tanggal nodin RFS/RFI]]))</f>
        <v>#REF!</v>
      </c>
      <c r="BB389" s="54" t="e">
        <f>IF([1]!Email_TaskV2[[#This Row],[Nomor Nodin RFS/RFI]]="","",TEXT([1]!Email_TaskV2[[#This Row],[Tanggal nodin RFS/RFI]],"MMM"))</f>
        <v>#REF!</v>
      </c>
      <c r="BC389" s="49" t="e">
        <f>IF([1]!Email_TaskV2[[#This Row],[Nodin BO]]="","No","Yes")</f>
        <v>#REF!</v>
      </c>
      <c r="BD389" s="50" t="e">
        <f>YEAR([1]!Email_TaskV2[[#This Row],[Tanggal nodin RFS/RFI]])</f>
        <v>#REF!</v>
      </c>
      <c r="BE389" s="56" t="e">
        <f>IF([1]!Email_TaskV2[[#This Row],[Month]]="",13,MONTH([1]!Email_TaskV2[[#This Row],[Tanggal nodin RFS/RFI]]))</f>
        <v>#REF!</v>
      </c>
    </row>
    <row r="390" spans="1:57" ht="15" customHeight="1" x14ac:dyDescent="0.3">
      <c r="A390" s="51">
        <v>389</v>
      </c>
      <c r="B390" s="32" t="s">
        <v>2268</v>
      </c>
      <c r="C390" s="34">
        <v>45016</v>
      </c>
      <c r="D390" s="86" t="s">
        <v>2269</v>
      </c>
      <c r="E390" s="32" t="s">
        <v>55</v>
      </c>
      <c r="F390" s="116" t="s">
        <v>122</v>
      </c>
      <c r="G390" s="35">
        <v>45021</v>
      </c>
      <c r="H390" s="35">
        <v>45030</v>
      </c>
      <c r="I390" s="32" t="s">
        <v>2706</v>
      </c>
      <c r="J390" s="35">
        <v>45030</v>
      </c>
      <c r="K390" s="38" t="s">
        <v>2707</v>
      </c>
      <c r="L390" s="39">
        <f t="shared" si="52"/>
        <v>14</v>
      </c>
      <c r="M390" s="39">
        <f t="shared" si="53"/>
        <v>9</v>
      </c>
      <c r="N390" s="40" t="s">
        <v>68</v>
      </c>
      <c r="O390" s="40" t="s">
        <v>69</v>
      </c>
      <c r="P390" s="40" t="e">
        <f>VLOOKUP([1]!Email_TaskV2[[#This Row],[PIC Dev]],[1]Organization!C:D,2,FALSE)</f>
        <v>#REF!</v>
      </c>
      <c r="Q390" s="52" t="s">
        <v>2708</v>
      </c>
      <c r="R390" s="32">
        <v>120</v>
      </c>
      <c r="S390" s="32" t="s">
        <v>75</v>
      </c>
      <c r="T390" s="32" t="s">
        <v>987</v>
      </c>
      <c r="U390" s="38" t="s">
        <v>988</v>
      </c>
      <c r="V390" s="42">
        <v>44869</v>
      </c>
      <c r="W390" s="32" t="s">
        <v>139</v>
      </c>
      <c r="X390" s="33" t="s">
        <v>162</v>
      </c>
      <c r="Y390" s="32" t="s">
        <v>158</v>
      </c>
      <c r="Z390" s="32" t="s">
        <v>58</v>
      </c>
      <c r="AA390" s="32" t="s">
        <v>59</v>
      </c>
      <c r="AB390" s="32" t="s">
        <v>94</v>
      </c>
      <c r="AC390" s="43" t="s">
        <v>71</v>
      </c>
      <c r="AD390" s="44" t="s">
        <v>150</v>
      </c>
      <c r="AE390" s="44"/>
      <c r="AF390" s="44"/>
      <c r="AG390" s="32"/>
      <c r="AH390" s="32"/>
      <c r="AI390" s="39" t="s">
        <v>64</v>
      </c>
      <c r="AJ390" s="46" t="str">
        <f t="shared" si="51"/>
        <v/>
      </c>
      <c r="AK390" s="46"/>
      <c r="AL390" s="46"/>
      <c r="AM390" s="46"/>
      <c r="AN390" s="46"/>
      <c r="AO390" s="46"/>
      <c r="AP390" s="46"/>
      <c r="AQ390" s="47" t="e">
        <f ca="1">IF(AND([1]!Email_TaskV2[[#This Row],[Status]]="ON PROGRESS"),TODAY()-[1]!Email_TaskV2[[#This Row],[Tanggal nodin RFS/RFI]],0)</f>
        <v>#REF!</v>
      </c>
      <c r="AR390" s="47" t="e">
        <f ca="1">IF(AND([1]!Email_TaskV2[[#This Row],[Status]]="ON PROGRESS"),IF(TODAY()-[1]!Email_TaskV2[[#This Row],[Start FUT]]&gt;100,"Testing not started yet",TODAY()-[1]!Email_TaskV2[[#This Row],[Start FUT]]),0)</f>
        <v>#REF!</v>
      </c>
      <c r="AS390" s="47" t="e">
        <f>IF([1]!Email_TaskV2[[#This Row],[Aging_Start_Testing]]="Testing not started yet","Testing not started yet",[1]!Email_TaskV2[[#This Row],[Aging]]-[1]!Email_TaskV2[[#This Row],[Aging_Start_Testing]])</f>
        <v>#REF!</v>
      </c>
      <c r="AT390" s="47" t="e">
        <f ca="1">IF(AND([1]!Email_TaskV2[[#This Row],[Status]]="ON PROGRESS",[1]!Email_TaskV2[[#This Row],[Type]]="RFI"),TODAY()-[1]!Email_TaskV2[[#This Row],[Tanggal nodin RFS/RFI]],0)</f>
        <v>#REF!</v>
      </c>
      <c r="AU390" s="47" t="e">
        <f>IF([1]!Email_TaskV2[[#This Row],[Aging]]&gt;7,"Warning","")</f>
        <v>#REF!</v>
      </c>
      <c r="AV390" s="48"/>
      <c r="AW390" s="48"/>
      <c r="AX390" s="48"/>
      <c r="AY390" s="48" t="e">
        <f>IF(AND([1]!Email_TaskV2[[#This Row],[Status]]="ON PROGRESS",[1]!Email_TaskV2[[#This Row],[Type]]="RFS"),"YES","")</f>
        <v>#REF!</v>
      </c>
      <c r="AZ390" s="16" t="e">
        <f>IF(AND([1]!Email_TaskV2[[#This Row],[Status]]="ON PROGRESS",[1]!Email_TaskV2[[#This Row],[Type]]="RFI"),"YES","")</f>
        <v>#REF!</v>
      </c>
      <c r="BA390" s="48" t="e">
        <f>IF([1]!Email_TaskV2[[#This Row],[Nomor Nodin RFS/RFI]]="","",DAY([1]!Email_TaskV2[[#This Row],[Tanggal nodin RFS/RFI]]))</f>
        <v>#REF!</v>
      </c>
      <c r="BB390" s="54" t="e">
        <f>IF([1]!Email_TaskV2[[#This Row],[Nomor Nodin RFS/RFI]]="","",TEXT([1]!Email_TaskV2[[#This Row],[Tanggal nodin RFS/RFI]],"MMM"))</f>
        <v>#REF!</v>
      </c>
      <c r="BC390" s="49" t="e">
        <f>IF([1]!Email_TaskV2[[#This Row],[Nodin BO]]="","No","Yes")</f>
        <v>#REF!</v>
      </c>
      <c r="BD390" s="50" t="e">
        <f>YEAR([1]!Email_TaskV2[[#This Row],[Tanggal nodin RFS/RFI]])</f>
        <v>#REF!</v>
      </c>
      <c r="BE390" s="56" t="e">
        <f>IF([1]!Email_TaskV2[[#This Row],[Month]]="",13,MONTH([1]!Email_TaskV2[[#This Row],[Tanggal nodin RFS/RFI]]))</f>
        <v>#REF!</v>
      </c>
    </row>
    <row r="391" spans="1:57" ht="15" customHeight="1" x14ac:dyDescent="0.3">
      <c r="A391" s="51">
        <v>390</v>
      </c>
      <c r="B391" s="39" t="s">
        <v>2270</v>
      </c>
      <c r="C391" s="34">
        <v>45016</v>
      </c>
      <c r="D391" s="85" t="s">
        <v>2271</v>
      </c>
      <c r="E391" s="39" t="s">
        <v>55</v>
      </c>
      <c r="F391" s="77" t="s">
        <v>1121</v>
      </c>
      <c r="G391" s="36">
        <v>45022</v>
      </c>
      <c r="H391" s="36">
        <v>45038</v>
      </c>
      <c r="I391" s="39" t="s">
        <v>2709</v>
      </c>
      <c r="J391" s="36">
        <v>45033</v>
      </c>
      <c r="K391" s="38" t="s">
        <v>2710</v>
      </c>
      <c r="L391" s="39">
        <f t="shared" si="52"/>
        <v>22</v>
      </c>
      <c r="M391" s="39">
        <f t="shared" si="53"/>
        <v>11</v>
      </c>
      <c r="N391" s="40" t="s">
        <v>68</v>
      </c>
      <c r="O391" s="40" t="s">
        <v>69</v>
      </c>
      <c r="P391" s="58" t="e">
        <f>VLOOKUP([1]!Email_TaskV2[[#This Row],[PIC Dev]],[1]Organization!C:D,2,FALSE)</f>
        <v>#REF!</v>
      </c>
      <c r="Q391" s="57" t="s">
        <v>2711</v>
      </c>
      <c r="R391" s="39">
        <v>200</v>
      </c>
      <c r="S391" s="39" t="s">
        <v>75</v>
      </c>
      <c r="T391" s="110" t="s">
        <v>2464</v>
      </c>
      <c r="U391" s="38" t="s">
        <v>2465</v>
      </c>
      <c r="V391" s="38" t="s">
        <v>2466</v>
      </c>
      <c r="W391" s="32" t="s">
        <v>139</v>
      </c>
      <c r="X391" s="38" t="s">
        <v>2467</v>
      </c>
      <c r="Y391" s="38" t="s">
        <v>2468</v>
      </c>
      <c r="Z391" s="32" t="s">
        <v>58</v>
      </c>
      <c r="AA391" s="32" t="s">
        <v>59</v>
      </c>
      <c r="AB391" s="32" t="s">
        <v>70</v>
      </c>
      <c r="AC391" s="43" t="s">
        <v>71</v>
      </c>
      <c r="AD391" s="44" t="s">
        <v>132</v>
      </c>
      <c r="AE391" s="59"/>
      <c r="AF391" s="59"/>
      <c r="AG391" s="39"/>
      <c r="AH391" s="39"/>
      <c r="AI391" s="39" t="s">
        <v>64</v>
      </c>
      <c r="AJ391" s="46" t="str">
        <f t="shared" si="51"/>
        <v/>
      </c>
      <c r="AK391" s="46"/>
      <c r="AL391" s="46"/>
      <c r="AM391" s="46"/>
      <c r="AN391" s="46"/>
      <c r="AO391" s="46"/>
      <c r="AP391" s="46"/>
      <c r="AQ391" s="47" t="e">
        <f ca="1">IF(AND([1]!Email_TaskV2[[#This Row],[Status]]="ON PROGRESS"),TODAY()-[1]!Email_TaskV2[[#This Row],[Tanggal nodin RFS/RFI]],0)</f>
        <v>#REF!</v>
      </c>
      <c r="AR391" s="47" t="e">
        <f ca="1">IF(AND([1]!Email_TaskV2[[#This Row],[Status]]="ON PROGRESS"),IF(TODAY()-[1]!Email_TaskV2[[#This Row],[Start FUT]]&gt;100,"Testing not started yet",TODAY()-[1]!Email_TaskV2[[#This Row],[Start FUT]]),0)</f>
        <v>#REF!</v>
      </c>
      <c r="AS391" s="47" t="e">
        <f>IF([1]!Email_TaskV2[[#This Row],[Aging_Start_Testing]]="Testing not started yet","Testing not started yet",[1]!Email_TaskV2[[#This Row],[Aging]]-[1]!Email_TaskV2[[#This Row],[Aging_Start_Testing]])</f>
        <v>#REF!</v>
      </c>
      <c r="AT391" s="47" t="e">
        <f ca="1">IF(AND([1]!Email_TaskV2[[#This Row],[Status]]="ON PROGRESS",[1]!Email_TaskV2[[#This Row],[Type]]="RFI"),TODAY()-[1]!Email_TaskV2[[#This Row],[Tanggal nodin RFS/RFI]],0)</f>
        <v>#REF!</v>
      </c>
      <c r="AU391" s="47" t="e">
        <f>IF([1]!Email_TaskV2[[#This Row],[Aging]]&gt;7,"Warning","")</f>
        <v>#REF!</v>
      </c>
      <c r="AV391" s="48"/>
      <c r="AW391" s="48"/>
      <c r="AX391" s="48"/>
      <c r="AY391" s="48" t="e">
        <f>IF(AND([1]!Email_TaskV2[[#This Row],[Status]]="ON PROGRESS",[1]!Email_TaskV2[[#This Row],[Type]]="RFS"),"YES","")</f>
        <v>#REF!</v>
      </c>
      <c r="AZ391" s="16" t="e">
        <f>IF(AND([1]!Email_TaskV2[[#This Row],[Status]]="ON PROGRESS",[1]!Email_TaskV2[[#This Row],[Type]]="RFI"),"YES","")</f>
        <v>#REF!</v>
      </c>
      <c r="BA391" s="48" t="e">
        <f>IF([1]!Email_TaskV2[[#This Row],[Nomor Nodin RFS/RFI]]="","",DAY([1]!Email_TaskV2[[#This Row],[Tanggal nodin RFS/RFI]]))</f>
        <v>#REF!</v>
      </c>
      <c r="BB391" s="54" t="e">
        <f>IF([1]!Email_TaskV2[[#This Row],[Nomor Nodin RFS/RFI]]="","",TEXT([1]!Email_TaskV2[[#This Row],[Tanggal nodin RFS/RFI]],"MMM"))</f>
        <v>#REF!</v>
      </c>
      <c r="BC391" s="49" t="e">
        <f>IF([1]!Email_TaskV2[[#This Row],[Nodin BO]]="","No","Yes")</f>
        <v>#REF!</v>
      </c>
      <c r="BD391" s="50" t="e">
        <f>YEAR([1]!Email_TaskV2[[#This Row],[Tanggal nodin RFS/RFI]])</f>
        <v>#REF!</v>
      </c>
      <c r="BE391" s="56" t="e">
        <f>IF([1]!Email_TaskV2[[#This Row],[Month]]="",13,MONTH([1]!Email_TaskV2[[#This Row],[Tanggal nodin RFS/RFI]]))</f>
        <v>#REF!</v>
      </c>
    </row>
    <row r="392" spans="1:57" ht="15" customHeight="1" x14ac:dyDescent="0.3">
      <c r="A392" s="51">
        <v>391</v>
      </c>
      <c r="B392" s="32" t="s">
        <v>2272</v>
      </c>
      <c r="C392" s="34">
        <v>45018</v>
      </c>
      <c r="D392" s="88" t="s">
        <v>2273</v>
      </c>
      <c r="E392" s="61" t="s">
        <v>79</v>
      </c>
      <c r="F392" s="61" t="s">
        <v>80</v>
      </c>
      <c r="G392" s="35">
        <v>45020</v>
      </c>
      <c r="H392" s="35">
        <v>45044</v>
      </c>
      <c r="I392" s="32"/>
      <c r="J392" s="35"/>
      <c r="K392" s="32"/>
      <c r="L392" s="44"/>
      <c r="M392" s="40"/>
      <c r="N392" s="40" t="s">
        <v>138</v>
      </c>
      <c r="O392" s="40" t="s">
        <v>104</v>
      </c>
      <c r="P392" s="40" t="e">
        <f>VLOOKUP([1]!Email_TaskV2[[#This Row],[PIC Dev]],[1]Organization!C:D,2,FALSE)</f>
        <v>#REF!</v>
      </c>
      <c r="Q392" s="52" t="s">
        <v>2712</v>
      </c>
      <c r="R392" s="32"/>
      <c r="S392" s="32" t="s">
        <v>57</v>
      </c>
      <c r="T392" s="32" t="s">
        <v>2274</v>
      </c>
      <c r="U392" s="37" t="s">
        <v>2469</v>
      </c>
      <c r="V392" s="41">
        <v>45220</v>
      </c>
      <c r="W392" s="32" t="s">
        <v>166</v>
      </c>
      <c r="X392" s="32" t="s">
        <v>172</v>
      </c>
      <c r="Y392" s="32" t="s">
        <v>173</v>
      </c>
      <c r="Z392" s="32" t="s">
        <v>58</v>
      </c>
      <c r="AA392" s="32" t="s">
        <v>59</v>
      </c>
      <c r="AB392" s="32" t="s">
        <v>94</v>
      </c>
      <c r="AC392" s="43" t="s">
        <v>84</v>
      </c>
      <c r="AD392" s="44" t="s">
        <v>85</v>
      </c>
      <c r="AE392" s="44"/>
      <c r="AF392" s="44"/>
      <c r="AG392" s="32"/>
      <c r="AH392" s="32"/>
      <c r="AI392" s="81" t="s">
        <v>64</v>
      </c>
      <c r="AJ392" s="126" t="str">
        <f t="shared" si="51"/>
        <v/>
      </c>
      <c r="AK392" s="46"/>
      <c r="AL392" s="46"/>
      <c r="AM392" s="46"/>
      <c r="AN392" s="46"/>
      <c r="AO392" s="46"/>
      <c r="AP392" s="46"/>
      <c r="AQ392" s="47" t="e">
        <f ca="1">IF(AND([1]!Email_TaskV2[[#This Row],[Status]]="ON PROGRESS"),TODAY()-[1]!Email_TaskV2[[#This Row],[Tanggal nodin RFS/RFI]],0)</f>
        <v>#REF!</v>
      </c>
      <c r="AR392" s="47" t="e">
        <f ca="1">IF(AND([1]!Email_TaskV2[[#This Row],[Status]]="ON PROGRESS"),IF(TODAY()-[1]!Email_TaskV2[[#This Row],[Start FUT]]&gt;100,"Testing not started yet",TODAY()-[1]!Email_TaskV2[[#This Row],[Start FUT]]),0)</f>
        <v>#REF!</v>
      </c>
      <c r="AS392" s="47" t="e">
        <f>IF([1]!Email_TaskV2[[#This Row],[Aging_Start_Testing]]="Testing not started yet","Testing not started yet",[1]!Email_TaskV2[[#This Row],[Aging]]-[1]!Email_TaskV2[[#This Row],[Aging_Start_Testing]])</f>
        <v>#REF!</v>
      </c>
      <c r="AT392" s="47" t="e">
        <f ca="1">IF(AND([1]!Email_TaskV2[[#This Row],[Status]]="ON PROGRESS",[1]!Email_TaskV2[[#This Row],[Type]]="RFI"),TODAY()-[1]!Email_TaskV2[[#This Row],[Tanggal nodin RFS/RFI]],0)</f>
        <v>#REF!</v>
      </c>
      <c r="AU392" s="47" t="e">
        <f>IF([1]!Email_TaskV2[[#This Row],[Aging]]&gt;7,"Warning","")</f>
        <v>#REF!</v>
      </c>
      <c r="AV392" s="48"/>
      <c r="AW392" s="48"/>
      <c r="AX392" s="48"/>
      <c r="AY392" s="48" t="e">
        <f>IF(AND([1]!Email_TaskV2[[#This Row],[Status]]="ON PROGRESS",[1]!Email_TaskV2[[#This Row],[Type]]="RFS"),"YES","")</f>
        <v>#REF!</v>
      </c>
      <c r="AZ392" s="16" t="e">
        <f>IF(AND([1]!Email_TaskV2[[#This Row],[Status]]="ON PROGRESS",[1]!Email_TaskV2[[#This Row],[Type]]="RFI"),"YES","")</f>
        <v>#REF!</v>
      </c>
      <c r="BA392" s="48" t="e">
        <f>IF([1]!Email_TaskV2[[#This Row],[Nomor Nodin RFS/RFI]]="","",DAY([1]!Email_TaskV2[[#This Row],[Tanggal nodin RFS/RFI]]))</f>
        <v>#REF!</v>
      </c>
      <c r="BB392" s="54" t="e">
        <f>IF([1]!Email_TaskV2[[#This Row],[Nomor Nodin RFS/RFI]]="","",TEXT([1]!Email_TaskV2[[#This Row],[Tanggal nodin RFS/RFI]],"MMM"))</f>
        <v>#REF!</v>
      </c>
      <c r="BC392" s="49" t="e">
        <f>IF([1]!Email_TaskV2[[#This Row],[Nodin BO]]="","No","Yes")</f>
        <v>#REF!</v>
      </c>
      <c r="BD392" s="50" t="e">
        <f>YEAR([1]!Email_TaskV2[[#This Row],[Tanggal nodin RFS/RFI]])</f>
        <v>#REF!</v>
      </c>
      <c r="BE392" s="56" t="e">
        <f>IF([1]!Email_TaskV2[[#This Row],[Month]]="",13,MONTH([1]!Email_TaskV2[[#This Row],[Tanggal nodin RFS/RFI]]))</f>
        <v>#REF!</v>
      </c>
    </row>
    <row r="393" spans="1:57" ht="15" customHeight="1" x14ac:dyDescent="0.3">
      <c r="A393" s="51">
        <v>392</v>
      </c>
      <c r="B393" s="39" t="s">
        <v>2275</v>
      </c>
      <c r="C393" s="34">
        <v>45018</v>
      </c>
      <c r="D393" s="80" t="s">
        <v>2276</v>
      </c>
      <c r="E393" s="61" t="s">
        <v>79</v>
      </c>
      <c r="F393" s="61" t="s">
        <v>80</v>
      </c>
      <c r="G393" s="35">
        <v>45020</v>
      </c>
      <c r="H393" s="36">
        <v>45044</v>
      </c>
      <c r="I393" s="39"/>
      <c r="J393" s="36"/>
      <c r="K393" s="32"/>
      <c r="L393" s="59"/>
      <c r="M393" s="58"/>
      <c r="N393" s="40" t="s">
        <v>138</v>
      </c>
      <c r="O393" s="40" t="s">
        <v>104</v>
      </c>
      <c r="P393" s="58" t="e">
        <f>VLOOKUP([1]!Email_TaskV2[[#This Row],[PIC Dev]],[1]Organization!C:D,2,FALSE)</f>
        <v>#REF!</v>
      </c>
      <c r="Q393" s="57" t="s">
        <v>2713</v>
      </c>
      <c r="R393" s="39"/>
      <c r="S393" s="39" t="s">
        <v>57</v>
      </c>
      <c r="T393" s="32" t="s">
        <v>2274</v>
      </c>
      <c r="U393" s="37" t="s">
        <v>2469</v>
      </c>
      <c r="V393" s="41">
        <v>45220</v>
      </c>
      <c r="W393" s="32" t="s">
        <v>166</v>
      </c>
      <c r="X393" s="32" t="s">
        <v>172</v>
      </c>
      <c r="Y393" s="32" t="s">
        <v>173</v>
      </c>
      <c r="Z393" s="32" t="s">
        <v>58</v>
      </c>
      <c r="AA393" s="32" t="s">
        <v>59</v>
      </c>
      <c r="AB393" s="32" t="s">
        <v>94</v>
      </c>
      <c r="AC393" s="43" t="s">
        <v>84</v>
      </c>
      <c r="AD393" s="44" t="s">
        <v>72</v>
      </c>
      <c r="AE393" s="59"/>
      <c r="AF393" s="59"/>
      <c r="AG393" s="39"/>
      <c r="AH393" s="39"/>
      <c r="AI393" s="81" t="s">
        <v>64</v>
      </c>
      <c r="AJ393" s="126" t="str">
        <f t="shared" si="51"/>
        <v/>
      </c>
      <c r="AK393" s="46"/>
      <c r="AL393" s="46"/>
      <c r="AM393" s="46"/>
      <c r="AN393" s="46"/>
      <c r="AO393" s="46"/>
      <c r="AP393" s="46"/>
      <c r="AQ393" s="47" t="e">
        <f ca="1">IF(AND([1]!Email_TaskV2[[#This Row],[Status]]="ON PROGRESS"),TODAY()-[1]!Email_TaskV2[[#This Row],[Tanggal nodin RFS/RFI]],0)</f>
        <v>#REF!</v>
      </c>
      <c r="AR393" s="47" t="e">
        <f ca="1">IF(AND([1]!Email_TaskV2[[#This Row],[Status]]="ON PROGRESS"),IF(TODAY()-[1]!Email_TaskV2[[#This Row],[Start FUT]]&gt;100,"Testing not started yet",TODAY()-[1]!Email_TaskV2[[#This Row],[Start FUT]]),0)</f>
        <v>#REF!</v>
      </c>
      <c r="AS393" s="47" t="e">
        <f>IF([1]!Email_TaskV2[[#This Row],[Aging_Start_Testing]]="Testing not started yet","Testing not started yet",[1]!Email_TaskV2[[#This Row],[Aging]]-[1]!Email_TaskV2[[#This Row],[Aging_Start_Testing]])</f>
        <v>#REF!</v>
      </c>
      <c r="AT393" s="47" t="e">
        <f ca="1">IF(AND([1]!Email_TaskV2[[#This Row],[Status]]="ON PROGRESS",[1]!Email_TaskV2[[#This Row],[Type]]="RFI"),TODAY()-[1]!Email_TaskV2[[#This Row],[Tanggal nodin RFS/RFI]],0)</f>
        <v>#REF!</v>
      </c>
      <c r="AU393" s="47" t="e">
        <f>IF([1]!Email_TaskV2[[#This Row],[Aging]]&gt;7,"Warning","")</f>
        <v>#REF!</v>
      </c>
      <c r="AV393" s="48"/>
      <c r="AW393" s="48"/>
      <c r="AX393" s="48"/>
      <c r="AY393" s="48" t="e">
        <f>IF(AND([1]!Email_TaskV2[[#This Row],[Status]]="ON PROGRESS",[1]!Email_TaskV2[[#This Row],[Type]]="RFS"),"YES","")</f>
        <v>#REF!</v>
      </c>
      <c r="AZ393" s="16" t="e">
        <f>IF(AND([1]!Email_TaskV2[[#This Row],[Status]]="ON PROGRESS",[1]!Email_TaskV2[[#This Row],[Type]]="RFI"),"YES","")</f>
        <v>#REF!</v>
      </c>
      <c r="BA393" s="48" t="e">
        <f>IF([1]!Email_TaskV2[[#This Row],[Nomor Nodin RFS/RFI]]="","",DAY([1]!Email_TaskV2[[#This Row],[Tanggal nodin RFS/RFI]]))</f>
        <v>#REF!</v>
      </c>
      <c r="BB393" s="54" t="e">
        <f>IF([1]!Email_TaskV2[[#This Row],[Nomor Nodin RFS/RFI]]="","",TEXT([1]!Email_TaskV2[[#This Row],[Tanggal nodin RFS/RFI]],"MMM"))</f>
        <v>#REF!</v>
      </c>
      <c r="BC393" s="49" t="e">
        <f>IF([1]!Email_TaskV2[[#This Row],[Nodin BO]]="","No","Yes")</f>
        <v>#REF!</v>
      </c>
      <c r="BD393" s="50" t="e">
        <f>YEAR([1]!Email_TaskV2[[#This Row],[Tanggal nodin RFS/RFI]])</f>
        <v>#REF!</v>
      </c>
      <c r="BE393" s="56" t="e">
        <f>IF([1]!Email_TaskV2[[#This Row],[Month]]="",13,MONTH([1]!Email_TaskV2[[#This Row],[Tanggal nodin RFS/RFI]]))</f>
        <v>#REF!</v>
      </c>
    </row>
    <row r="394" spans="1:57" ht="15" customHeight="1" x14ac:dyDescent="0.3">
      <c r="A394" s="51">
        <v>393</v>
      </c>
      <c r="B394" s="32" t="s">
        <v>2277</v>
      </c>
      <c r="C394" s="34">
        <v>45018</v>
      </c>
      <c r="D394" s="86" t="s">
        <v>2278</v>
      </c>
      <c r="E394" s="32" t="s">
        <v>55</v>
      </c>
      <c r="F394" s="32" t="s">
        <v>90</v>
      </c>
      <c r="G394" s="35">
        <v>45018</v>
      </c>
      <c r="H394" s="35">
        <v>45028</v>
      </c>
      <c r="I394" s="32" t="s">
        <v>2539</v>
      </c>
      <c r="J394" s="35">
        <v>45028</v>
      </c>
      <c r="K394" s="38" t="s">
        <v>2540</v>
      </c>
      <c r="L394" s="39">
        <f t="shared" ref="L394:L404" si="54">H394-C394</f>
        <v>10</v>
      </c>
      <c r="M394" s="39">
        <f t="shared" ref="M394:M404" si="55">J394-G394</f>
        <v>10</v>
      </c>
      <c r="N394" s="40" t="s">
        <v>138</v>
      </c>
      <c r="O394" s="40" t="s">
        <v>104</v>
      </c>
      <c r="P394" s="40" t="e">
        <f>VLOOKUP([1]!Email_TaskV2[[#This Row],[PIC Dev]],[1]Organization!C:D,2,FALSE)</f>
        <v>#REF!</v>
      </c>
      <c r="Q394" s="52" t="s">
        <v>2541</v>
      </c>
      <c r="R394" s="32">
        <v>24</v>
      </c>
      <c r="S394" s="32" t="s">
        <v>57</v>
      </c>
      <c r="T394" s="32" t="s">
        <v>1503</v>
      </c>
      <c r="U394" s="38" t="s">
        <v>2470</v>
      </c>
      <c r="V394" s="42">
        <v>44853</v>
      </c>
      <c r="W394" s="32" t="s">
        <v>166</v>
      </c>
      <c r="X394" s="33" t="s">
        <v>1505</v>
      </c>
      <c r="Y394" s="33"/>
      <c r="Z394" s="32" t="s">
        <v>58</v>
      </c>
      <c r="AA394" s="32" t="s">
        <v>59</v>
      </c>
      <c r="AB394" s="32" t="s">
        <v>60</v>
      </c>
      <c r="AC394" s="43" t="s">
        <v>84</v>
      </c>
      <c r="AD394" s="44" t="s">
        <v>72</v>
      </c>
      <c r="AE394" s="44" t="s">
        <v>85</v>
      </c>
      <c r="AF394" s="44"/>
      <c r="AG394" s="32"/>
      <c r="AH394" s="32"/>
      <c r="AI394" s="39" t="s">
        <v>64</v>
      </c>
      <c r="AJ394" s="46" t="str">
        <f t="shared" si="51"/>
        <v/>
      </c>
      <c r="AK394" s="46"/>
      <c r="AL394" s="46"/>
      <c r="AM394" s="46"/>
      <c r="AN394" s="46"/>
      <c r="AO394" s="46"/>
      <c r="AP394" s="46"/>
      <c r="AQ394" s="47" t="e">
        <f ca="1">IF(AND([1]!Email_TaskV2[[#This Row],[Status]]="ON PROGRESS"),TODAY()-[1]!Email_TaskV2[[#This Row],[Tanggal nodin RFS/RFI]],0)</f>
        <v>#REF!</v>
      </c>
      <c r="AR394" s="47" t="e">
        <f ca="1">IF(AND([1]!Email_TaskV2[[#This Row],[Status]]="ON PROGRESS"),IF(TODAY()-[1]!Email_TaskV2[[#This Row],[Start FUT]]&gt;100,"Testing not started yet",TODAY()-[1]!Email_TaskV2[[#This Row],[Start FUT]]),0)</f>
        <v>#REF!</v>
      </c>
      <c r="AS394" s="47" t="e">
        <f>IF([1]!Email_TaskV2[[#This Row],[Aging_Start_Testing]]="Testing not started yet","Testing not started yet",[1]!Email_TaskV2[[#This Row],[Aging]]-[1]!Email_TaskV2[[#This Row],[Aging_Start_Testing]])</f>
        <v>#REF!</v>
      </c>
      <c r="AT394" s="47" t="e">
        <f ca="1">IF(AND([1]!Email_TaskV2[[#This Row],[Status]]="ON PROGRESS",[1]!Email_TaskV2[[#This Row],[Type]]="RFI"),TODAY()-[1]!Email_TaskV2[[#This Row],[Tanggal nodin RFS/RFI]],0)</f>
        <v>#REF!</v>
      </c>
      <c r="AU394" s="47" t="e">
        <f>IF([1]!Email_TaskV2[[#This Row],[Aging]]&gt;7,"Warning","")</f>
        <v>#REF!</v>
      </c>
      <c r="AV394" s="48"/>
      <c r="AW394" s="48"/>
      <c r="AX394" s="48"/>
      <c r="AY394" s="48" t="e">
        <f>IF(AND([1]!Email_TaskV2[[#This Row],[Status]]="ON PROGRESS",[1]!Email_TaskV2[[#This Row],[Type]]="RFS"),"YES","")</f>
        <v>#REF!</v>
      </c>
      <c r="AZ394" s="16" t="e">
        <f>IF(AND([1]!Email_TaskV2[[#This Row],[Status]]="ON PROGRESS",[1]!Email_TaskV2[[#This Row],[Type]]="RFI"),"YES","")</f>
        <v>#REF!</v>
      </c>
      <c r="BA394" s="48" t="e">
        <f>IF([1]!Email_TaskV2[[#This Row],[Nomor Nodin RFS/RFI]]="","",DAY([1]!Email_TaskV2[[#This Row],[Tanggal nodin RFS/RFI]]))</f>
        <v>#REF!</v>
      </c>
      <c r="BB394" s="54" t="e">
        <f>IF([1]!Email_TaskV2[[#This Row],[Nomor Nodin RFS/RFI]]="","",TEXT([1]!Email_TaskV2[[#This Row],[Tanggal nodin RFS/RFI]],"MMM"))</f>
        <v>#REF!</v>
      </c>
      <c r="BC394" s="49" t="e">
        <f>IF([1]!Email_TaskV2[[#This Row],[Nodin BO]]="","No","Yes")</f>
        <v>#REF!</v>
      </c>
      <c r="BD394" s="50" t="e">
        <f>YEAR([1]!Email_TaskV2[[#This Row],[Tanggal nodin RFS/RFI]])</f>
        <v>#REF!</v>
      </c>
      <c r="BE394" s="56" t="e">
        <f>IF([1]!Email_TaskV2[[#This Row],[Month]]="",13,MONTH([1]!Email_TaskV2[[#This Row],[Tanggal nodin RFS/RFI]]))</f>
        <v>#REF!</v>
      </c>
    </row>
    <row r="395" spans="1:57" ht="15" customHeight="1" x14ac:dyDescent="0.3">
      <c r="A395" s="51">
        <v>394</v>
      </c>
      <c r="B395" s="39" t="s">
        <v>2279</v>
      </c>
      <c r="C395" s="114">
        <v>45019</v>
      </c>
      <c r="D395" s="107" t="s">
        <v>2280</v>
      </c>
      <c r="E395" s="39" t="s">
        <v>55</v>
      </c>
      <c r="F395" s="116" t="s">
        <v>122</v>
      </c>
      <c r="G395" s="36">
        <v>45026</v>
      </c>
      <c r="H395" s="36">
        <v>45033</v>
      </c>
      <c r="I395" s="39" t="s">
        <v>2714</v>
      </c>
      <c r="J395" s="36">
        <v>45033</v>
      </c>
      <c r="K395" s="37" t="s">
        <v>2715</v>
      </c>
      <c r="L395" s="39">
        <f t="shared" si="54"/>
        <v>14</v>
      </c>
      <c r="M395" s="39">
        <f t="shared" si="55"/>
        <v>7</v>
      </c>
      <c r="N395" s="40" t="s">
        <v>87</v>
      </c>
      <c r="O395" s="40" t="s">
        <v>88</v>
      </c>
      <c r="P395" s="58" t="e">
        <f>VLOOKUP([1]!Email_TaskV2[[#This Row],[PIC Dev]],[1]Organization!C:D,2,FALSE)</f>
        <v>#REF!</v>
      </c>
      <c r="Q395" s="57" t="s">
        <v>2716</v>
      </c>
      <c r="R395" s="39">
        <v>154</v>
      </c>
      <c r="S395" s="39" t="s">
        <v>75</v>
      </c>
      <c r="T395" s="39" t="s">
        <v>2281</v>
      </c>
      <c r="U395" s="37" t="s">
        <v>2471</v>
      </c>
      <c r="V395" s="41">
        <v>45014</v>
      </c>
      <c r="W395" s="32" t="s">
        <v>190</v>
      </c>
      <c r="X395" s="32" t="s">
        <v>1837</v>
      </c>
      <c r="Y395" s="32" t="s">
        <v>1838</v>
      </c>
      <c r="Z395" s="32" t="s">
        <v>58</v>
      </c>
      <c r="AA395" s="32" t="s">
        <v>59</v>
      </c>
      <c r="AB395" s="32" t="s">
        <v>60</v>
      </c>
      <c r="AC395" s="43" t="s">
        <v>61</v>
      </c>
      <c r="AD395" s="44" t="s">
        <v>93</v>
      </c>
      <c r="AE395" s="59"/>
      <c r="AF395" s="59"/>
      <c r="AG395" s="39"/>
      <c r="AH395" s="39"/>
      <c r="AI395" s="39" t="s">
        <v>110</v>
      </c>
      <c r="AJ395" s="46" t="str">
        <f t="shared" si="51"/>
        <v>(Sigos Automation)</v>
      </c>
      <c r="AK395" s="46">
        <v>1</v>
      </c>
      <c r="AL395" s="46"/>
      <c r="AM395" s="46"/>
      <c r="AN395" s="46"/>
      <c r="AO395" s="46"/>
      <c r="AP395" s="46"/>
      <c r="AQ395" s="47" t="e">
        <f ca="1">IF(AND([1]!Email_TaskV2[[#This Row],[Status]]="ON PROGRESS"),TODAY()-[1]!Email_TaskV2[[#This Row],[Tanggal nodin RFS/RFI]],0)</f>
        <v>#REF!</v>
      </c>
      <c r="AR395" s="47" t="e">
        <f ca="1">IF(AND([1]!Email_TaskV2[[#This Row],[Status]]="ON PROGRESS"),IF(TODAY()-[1]!Email_TaskV2[[#This Row],[Start FUT]]&gt;100,"Testing not started yet",TODAY()-[1]!Email_TaskV2[[#This Row],[Start FUT]]),0)</f>
        <v>#REF!</v>
      </c>
      <c r="AS395" s="47" t="e">
        <f>IF([1]!Email_TaskV2[[#This Row],[Aging_Start_Testing]]="Testing not started yet","Testing not started yet",[1]!Email_TaskV2[[#This Row],[Aging]]-[1]!Email_TaskV2[[#This Row],[Aging_Start_Testing]])</f>
        <v>#REF!</v>
      </c>
      <c r="AT395" s="47" t="e">
        <f ca="1">IF(AND([1]!Email_TaskV2[[#This Row],[Status]]="ON PROGRESS",[1]!Email_TaskV2[[#This Row],[Type]]="RFI"),TODAY()-[1]!Email_TaskV2[[#This Row],[Tanggal nodin RFS/RFI]],0)</f>
        <v>#REF!</v>
      </c>
      <c r="AU395" s="47" t="e">
        <f>IF([1]!Email_TaskV2[[#This Row],[Aging]]&gt;7,"Warning","")</f>
        <v>#REF!</v>
      </c>
      <c r="AV395" s="127"/>
      <c r="AW395" s="127"/>
      <c r="AX395" s="127"/>
      <c r="AY395" s="48" t="e">
        <f>IF(AND([1]!Email_TaskV2[[#This Row],[Status]]="ON PROGRESS",[1]!Email_TaskV2[[#This Row],[Type]]="RFS"),"YES","")</f>
        <v>#REF!</v>
      </c>
      <c r="AZ395" s="127" t="e">
        <f>IF(AND([1]!Email_TaskV2[[#This Row],[Status]]="ON PROGRESS",[1]!Email_TaskV2[[#This Row],[Type]]="RFI"),"YES","")</f>
        <v>#REF!</v>
      </c>
      <c r="BA395" s="48" t="e">
        <f>IF([1]!Email_TaskV2[[#This Row],[Nomor Nodin RFS/RFI]]="","",DAY([1]!Email_TaskV2[[#This Row],[Tanggal nodin RFS/RFI]]))</f>
        <v>#REF!</v>
      </c>
      <c r="BB395" s="54" t="e">
        <f>IF([1]!Email_TaskV2[[#This Row],[Nomor Nodin RFS/RFI]]="","",TEXT([1]!Email_TaskV2[[#This Row],[Tanggal nodin RFS/RFI]],"MMM"))</f>
        <v>#REF!</v>
      </c>
      <c r="BC395" s="128" t="e">
        <f>IF([1]!Email_TaskV2[[#This Row],[Nodin BO]]="","No","Yes")</f>
        <v>#REF!</v>
      </c>
      <c r="BD395" s="129" t="e">
        <f>YEAR([1]!Email_TaskV2[[#This Row],[Tanggal nodin RFS/RFI]])</f>
        <v>#REF!</v>
      </c>
      <c r="BE395" s="56" t="e">
        <f>IF([1]!Email_TaskV2[[#This Row],[Month]]="",13,MONTH([1]!Email_TaskV2[[#This Row],[Tanggal nodin RFS/RFI]]))</f>
        <v>#REF!</v>
      </c>
    </row>
    <row r="396" spans="1:57" ht="15" customHeight="1" x14ac:dyDescent="0.3">
      <c r="A396" s="51">
        <v>395</v>
      </c>
      <c r="B396" s="32" t="s">
        <v>2282</v>
      </c>
      <c r="C396" s="34">
        <v>45019</v>
      </c>
      <c r="D396" s="86" t="s">
        <v>2283</v>
      </c>
      <c r="E396" s="32" t="s">
        <v>55</v>
      </c>
      <c r="F396" s="63" t="s">
        <v>78</v>
      </c>
      <c r="G396" s="35">
        <v>45020</v>
      </c>
      <c r="H396" s="35">
        <v>45028</v>
      </c>
      <c r="I396" s="32" t="s">
        <v>2717</v>
      </c>
      <c r="J396" s="35">
        <v>45028</v>
      </c>
      <c r="K396" s="33" t="s">
        <v>2718</v>
      </c>
      <c r="L396" s="39">
        <f t="shared" si="54"/>
        <v>9</v>
      </c>
      <c r="M396" s="39">
        <f t="shared" si="55"/>
        <v>8</v>
      </c>
      <c r="N396" s="40" t="s">
        <v>87</v>
      </c>
      <c r="O396" s="40" t="s">
        <v>88</v>
      </c>
      <c r="P396" s="40" t="e">
        <f>VLOOKUP([1]!Email_TaskV2[[#This Row],[PIC Dev]],[1]Organization!C:D,2,FALSE)</f>
        <v>#REF!</v>
      </c>
      <c r="Q396" s="40"/>
      <c r="R396" s="32">
        <v>201</v>
      </c>
      <c r="S396" s="32" t="s">
        <v>75</v>
      </c>
      <c r="T396" s="32" t="s">
        <v>2284</v>
      </c>
      <c r="U396" s="38" t="s">
        <v>2472</v>
      </c>
      <c r="V396" s="41">
        <v>45014</v>
      </c>
      <c r="W396" s="32" t="s">
        <v>190</v>
      </c>
      <c r="X396" s="33" t="s">
        <v>159</v>
      </c>
      <c r="Y396" s="32" t="s">
        <v>154</v>
      </c>
      <c r="Z396" s="32" t="s">
        <v>58</v>
      </c>
      <c r="AA396" s="32" t="s">
        <v>59</v>
      </c>
      <c r="AB396" s="32" t="s">
        <v>60</v>
      </c>
      <c r="AC396" s="43" t="s">
        <v>61</v>
      </c>
      <c r="AD396" s="44" t="s">
        <v>106</v>
      </c>
      <c r="AE396" s="44"/>
      <c r="AF396" s="44"/>
      <c r="AG396" s="32"/>
      <c r="AH396" s="32"/>
      <c r="AI396" s="39" t="s">
        <v>64</v>
      </c>
      <c r="AJ396" s="46" t="str">
        <f t="shared" si="51"/>
        <v/>
      </c>
      <c r="AK396" s="46"/>
      <c r="AL396" s="46"/>
      <c r="AM396" s="46"/>
      <c r="AN396" s="46"/>
      <c r="AO396" s="46"/>
      <c r="AP396" s="46"/>
      <c r="AQ396" s="47" t="e">
        <f ca="1">IF(AND([1]!Email_TaskV2[[#This Row],[Status]]="ON PROGRESS"),TODAY()-[1]!Email_TaskV2[[#This Row],[Tanggal nodin RFS/RFI]],0)</f>
        <v>#REF!</v>
      </c>
      <c r="AR396" s="47" t="e">
        <f ca="1">IF(AND([1]!Email_TaskV2[[#This Row],[Status]]="ON PROGRESS"),IF(TODAY()-[1]!Email_TaskV2[[#This Row],[Start FUT]]&gt;100,"Testing not started yet",TODAY()-[1]!Email_TaskV2[[#This Row],[Start FUT]]),0)</f>
        <v>#REF!</v>
      </c>
      <c r="AS396" s="47" t="e">
        <f>IF([1]!Email_TaskV2[[#This Row],[Aging_Start_Testing]]="Testing not started yet","Testing not started yet",[1]!Email_TaskV2[[#This Row],[Aging]]-[1]!Email_TaskV2[[#This Row],[Aging_Start_Testing]])</f>
        <v>#REF!</v>
      </c>
      <c r="AT396" s="47" t="e">
        <f ca="1">IF(AND([1]!Email_TaskV2[[#This Row],[Status]]="ON PROGRESS",[1]!Email_TaskV2[[#This Row],[Type]]="RFI"),TODAY()-[1]!Email_TaskV2[[#This Row],[Tanggal nodin RFS/RFI]],0)</f>
        <v>#REF!</v>
      </c>
      <c r="AU396" s="47" t="e">
        <f>IF([1]!Email_TaskV2[[#This Row],[Aging]]&gt;7,"Warning","")</f>
        <v>#REF!</v>
      </c>
      <c r="AV396" s="127"/>
      <c r="AW396" s="127"/>
      <c r="AX396" s="127"/>
      <c r="AY396" s="48" t="e">
        <f>IF(AND([1]!Email_TaskV2[[#This Row],[Status]]="ON PROGRESS",[1]!Email_TaskV2[[#This Row],[Type]]="RFS"),"YES","")</f>
        <v>#REF!</v>
      </c>
      <c r="AZ396" s="127" t="e">
        <f>IF(AND([1]!Email_TaskV2[[#This Row],[Status]]="ON PROGRESS",[1]!Email_TaskV2[[#This Row],[Type]]="RFI"),"YES","")</f>
        <v>#REF!</v>
      </c>
      <c r="BA396" s="48" t="e">
        <f>IF([1]!Email_TaskV2[[#This Row],[Nomor Nodin RFS/RFI]]="","",DAY([1]!Email_TaskV2[[#This Row],[Tanggal nodin RFS/RFI]]))</f>
        <v>#REF!</v>
      </c>
      <c r="BB396" s="54" t="e">
        <f>IF([1]!Email_TaskV2[[#This Row],[Nomor Nodin RFS/RFI]]="","",TEXT([1]!Email_TaskV2[[#This Row],[Tanggal nodin RFS/RFI]],"MMM"))</f>
        <v>#REF!</v>
      </c>
      <c r="BC396" s="128" t="e">
        <f>IF([1]!Email_TaskV2[[#This Row],[Nodin BO]]="","No","Yes")</f>
        <v>#REF!</v>
      </c>
      <c r="BD396" s="129" t="e">
        <f>YEAR([1]!Email_TaskV2[[#This Row],[Tanggal nodin RFS/RFI]])</f>
        <v>#REF!</v>
      </c>
      <c r="BE396" s="56" t="e">
        <f>IF([1]!Email_TaskV2[[#This Row],[Month]]="",13,MONTH([1]!Email_TaskV2[[#This Row],[Tanggal nodin RFS/RFI]]))</f>
        <v>#REF!</v>
      </c>
    </row>
    <row r="397" spans="1:57" ht="15" customHeight="1" x14ac:dyDescent="0.3">
      <c r="A397" s="51">
        <v>396</v>
      </c>
      <c r="B397" s="39" t="s">
        <v>2285</v>
      </c>
      <c r="C397" s="114">
        <v>45019</v>
      </c>
      <c r="D397" s="80" t="s">
        <v>2286</v>
      </c>
      <c r="E397" s="39" t="s">
        <v>55</v>
      </c>
      <c r="F397" s="77" t="s">
        <v>1121</v>
      </c>
      <c r="G397" s="36">
        <v>45021</v>
      </c>
      <c r="H397" s="36">
        <v>45028</v>
      </c>
      <c r="I397" s="39" t="s">
        <v>2719</v>
      </c>
      <c r="J397" s="36">
        <v>45029</v>
      </c>
      <c r="K397" s="37" t="s">
        <v>2720</v>
      </c>
      <c r="L397" s="39">
        <f t="shared" si="54"/>
        <v>9</v>
      </c>
      <c r="M397" s="39">
        <f t="shared" si="55"/>
        <v>8</v>
      </c>
      <c r="N397" s="40" t="s">
        <v>87</v>
      </c>
      <c r="O397" s="40" t="s">
        <v>88</v>
      </c>
      <c r="P397" s="58" t="e">
        <f>VLOOKUP([1]!Email_TaskV2[[#This Row],[PIC Dev]],[1]Organization!C:D,2,FALSE)</f>
        <v>#REF!</v>
      </c>
      <c r="Q397" s="57" t="s">
        <v>2721</v>
      </c>
      <c r="R397" s="39">
        <v>36</v>
      </c>
      <c r="S397" s="39" t="s">
        <v>75</v>
      </c>
      <c r="T397" s="39" t="s">
        <v>2287</v>
      </c>
      <c r="U397" s="37" t="s">
        <v>2473</v>
      </c>
      <c r="V397" s="41">
        <v>45019</v>
      </c>
      <c r="W397" s="32" t="s">
        <v>190</v>
      </c>
      <c r="X397" s="32" t="s">
        <v>1837</v>
      </c>
      <c r="Y397" s="32" t="s">
        <v>1838</v>
      </c>
      <c r="Z397" s="32" t="s">
        <v>58</v>
      </c>
      <c r="AA397" s="32" t="s">
        <v>59</v>
      </c>
      <c r="AB397" s="32" t="s">
        <v>60</v>
      </c>
      <c r="AC397" s="43" t="s">
        <v>61</v>
      </c>
      <c r="AD397" s="44" t="s">
        <v>93</v>
      </c>
      <c r="AE397" s="59"/>
      <c r="AF397" s="59"/>
      <c r="AG397" s="39"/>
      <c r="AH397" s="39"/>
      <c r="AI397" s="39" t="s">
        <v>110</v>
      </c>
      <c r="AJ397" s="46" t="str">
        <f t="shared" si="51"/>
        <v>(Sigos Automation)</v>
      </c>
      <c r="AK397" s="46">
        <v>1</v>
      </c>
      <c r="AL397" s="46"/>
      <c r="AM397" s="46"/>
      <c r="AN397" s="46"/>
      <c r="AO397" s="46"/>
      <c r="AP397" s="46"/>
      <c r="AQ397" s="47" t="e">
        <f ca="1">IF(AND([1]!Email_TaskV2[[#This Row],[Status]]="ON PROGRESS"),TODAY()-[1]!Email_TaskV2[[#This Row],[Tanggal nodin RFS/RFI]],0)</f>
        <v>#REF!</v>
      </c>
      <c r="AR397" s="47" t="e">
        <f ca="1">IF(AND([1]!Email_TaskV2[[#This Row],[Status]]="ON PROGRESS"),IF(TODAY()-[1]!Email_TaskV2[[#This Row],[Start FUT]]&gt;100,"Testing not started yet",TODAY()-[1]!Email_TaskV2[[#This Row],[Start FUT]]),0)</f>
        <v>#REF!</v>
      </c>
      <c r="AS397" s="47" t="e">
        <f>IF([1]!Email_TaskV2[[#This Row],[Aging_Start_Testing]]="Testing not started yet","Testing not started yet",[1]!Email_TaskV2[[#This Row],[Aging]]-[1]!Email_TaskV2[[#This Row],[Aging_Start_Testing]])</f>
        <v>#REF!</v>
      </c>
      <c r="AT397" s="47" t="e">
        <f ca="1">IF(AND([1]!Email_TaskV2[[#This Row],[Status]]="ON PROGRESS",[1]!Email_TaskV2[[#This Row],[Type]]="RFI"),TODAY()-[1]!Email_TaskV2[[#This Row],[Tanggal nodin RFS/RFI]],0)</f>
        <v>#REF!</v>
      </c>
      <c r="AU397" s="47" t="e">
        <f>IF([1]!Email_TaskV2[[#This Row],[Aging]]&gt;7,"Warning","")</f>
        <v>#REF!</v>
      </c>
      <c r="AV397" s="127"/>
      <c r="AW397" s="127"/>
      <c r="AX397" s="127"/>
      <c r="AY397" s="48" t="e">
        <f>IF(AND([1]!Email_TaskV2[[#This Row],[Status]]="ON PROGRESS",[1]!Email_TaskV2[[#This Row],[Type]]="RFS"),"YES","")</f>
        <v>#REF!</v>
      </c>
      <c r="AZ397" s="127" t="e">
        <f>IF(AND([1]!Email_TaskV2[[#This Row],[Status]]="ON PROGRESS",[1]!Email_TaskV2[[#This Row],[Type]]="RFI"),"YES","")</f>
        <v>#REF!</v>
      </c>
      <c r="BA397" s="48" t="e">
        <f>IF([1]!Email_TaskV2[[#This Row],[Nomor Nodin RFS/RFI]]="","",DAY([1]!Email_TaskV2[[#This Row],[Tanggal nodin RFS/RFI]]))</f>
        <v>#REF!</v>
      </c>
      <c r="BB397" s="54" t="e">
        <f>IF([1]!Email_TaskV2[[#This Row],[Nomor Nodin RFS/RFI]]="","",TEXT([1]!Email_TaskV2[[#This Row],[Tanggal nodin RFS/RFI]],"MMM"))</f>
        <v>#REF!</v>
      </c>
      <c r="BC397" s="128" t="e">
        <f>IF([1]!Email_TaskV2[[#This Row],[Nodin BO]]="","No","Yes")</f>
        <v>#REF!</v>
      </c>
      <c r="BD397" s="129" t="e">
        <f>YEAR([1]!Email_TaskV2[[#This Row],[Tanggal nodin RFS/RFI]])</f>
        <v>#REF!</v>
      </c>
      <c r="BE397" s="56" t="e">
        <f>IF([1]!Email_TaskV2[[#This Row],[Month]]="",13,MONTH([1]!Email_TaskV2[[#This Row],[Tanggal nodin RFS/RFI]]))</f>
        <v>#REF!</v>
      </c>
    </row>
    <row r="398" spans="1:57" ht="15" customHeight="1" x14ac:dyDescent="0.3">
      <c r="A398" s="51">
        <v>397</v>
      </c>
      <c r="B398" s="32" t="s">
        <v>2288</v>
      </c>
      <c r="C398" s="34">
        <v>45019</v>
      </c>
      <c r="D398" s="92" t="s">
        <v>2289</v>
      </c>
      <c r="E398" s="32" t="s">
        <v>55</v>
      </c>
      <c r="F398" s="63" t="s">
        <v>78</v>
      </c>
      <c r="G398" s="35">
        <v>45020</v>
      </c>
      <c r="H398" s="35">
        <v>45022</v>
      </c>
      <c r="I398" s="32" t="s">
        <v>2542</v>
      </c>
      <c r="J398" s="35">
        <v>45022</v>
      </c>
      <c r="K398" s="37" t="s">
        <v>2543</v>
      </c>
      <c r="L398" s="39">
        <f t="shared" si="54"/>
        <v>3</v>
      </c>
      <c r="M398" s="39">
        <f t="shared" si="55"/>
        <v>2</v>
      </c>
      <c r="N398" s="40" t="s">
        <v>87</v>
      </c>
      <c r="O398" s="40" t="s">
        <v>88</v>
      </c>
      <c r="P398" s="40" t="e">
        <f>VLOOKUP([1]!Email_TaskV2[[#This Row],[PIC Dev]],[1]Organization!C:D,2,FALSE)</f>
        <v>#REF!</v>
      </c>
      <c r="Q398" s="40"/>
      <c r="R398" s="32">
        <v>66</v>
      </c>
      <c r="S398" s="32" t="s">
        <v>75</v>
      </c>
      <c r="T398" s="32" t="s">
        <v>2290</v>
      </c>
      <c r="U398" s="37" t="s">
        <v>2474</v>
      </c>
      <c r="V398" s="41">
        <v>45019</v>
      </c>
      <c r="W398" s="32" t="s">
        <v>190</v>
      </c>
      <c r="X398" s="32" t="s">
        <v>2291</v>
      </c>
      <c r="Y398" s="32" t="s">
        <v>2292</v>
      </c>
      <c r="Z398" s="32" t="s">
        <v>58</v>
      </c>
      <c r="AA398" s="32" t="s">
        <v>59</v>
      </c>
      <c r="AB398" s="32" t="s">
        <v>60</v>
      </c>
      <c r="AC398" s="43" t="s">
        <v>61</v>
      </c>
      <c r="AD398" s="44" t="s">
        <v>106</v>
      </c>
      <c r="AE398" s="44"/>
      <c r="AF398" s="44"/>
      <c r="AG398" s="32"/>
      <c r="AH398" s="32"/>
      <c r="AI398" s="39" t="s">
        <v>64</v>
      </c>
      <c r="AJ398" s="46" t="str">
        <f t="shared" si="51"/>
        <v/>
      </c>
      <c r="AK398" s="46"/>
      <c r="AL398" s="46"/>
      <c r="AM398" s="46"/>
      <c r="AN398" s="46"/>
      <c r="AO398" s="46"/>
      <c r="AP398" s="46"/>
      <c r="AQ398" s="47" t="e">
        <f ca="1">IF(AND([1]!Email_TaskV2[[#This Row],[Status]]="ON PROGRESS"),TODAY()-[1]!Email_TaskV2[[#This Row],[Tanggal nodin RFS/RFI]],0)</f>
        <v>#REF!</v>
      </c>
      <c r="AR398" s="47" t="e">
        <f ca="1">IF(AND([1]!Email_TaskV2[[#This Row],[Status]]="ON PROGRESS"),IF(TODAY()-[1]!Email_TaskV2[[#This Row],[Start FUT]]&gt;100,"Testing not started yet",TODAY()-[1]!Email_TaskV2[[#This Row],[Start FUT]]),0)</f>
        <v>#REF!</v>
      </c>
      <c r="AS398" s="47" t="e">
        <f>IF([1]!Email_TaskV2[[#This Row],[Aging_Start_Testing]]="Testing not started yet","Testing not started yet",[1]!Email_TaskV2[[#This Row],[Aging]]-[1]!Email_TaskV2[[#This Row],[Aging_Start_Testing]])</f>
        <v>#REF!</v>
      </c>
      <c r="AT398" s="47" t="e">
        <f ca="1">IF(AND([1]!Email_TaskV2[[#This Row],[Status]]="ON PROGRESS",[1]!Email_TaskV2[[#This Row],[Type]]="RFI"),TODAY()-[1]!Email_TaskV2[[#This Row],[Tanggal nodin RFS/RFI]],0)</f>
        <v>#REF!</v>
      </c>
      <c r="AU398" s="47" t="e">
        <f>IF([1]!Email_TaskV2[[#This Row],[Aging]]&gt;7,"Warning","")</f>
        <v>#REF!</v>
      </c>
      <c r="AV398" s="127"/>
      <c r="AW398" s="127"/>
      <c r="AX398" s="127"/>
      <c r="AY398" s="16" t="e">
        <f>IF(AND([1]!Email_TaskV2[[#This Row],[Status]]="ON PROGRESS",[1]!Email_TaskV2[[#This Row],[Type]]="RFS"),"YES","")</f>
        <v>#REF!</v>
      </c>
      <c r="AZ398" s="127" t="e">
        <f>IF(AND([1]!Email_TaskV2[[#This Row],[Status]]="ON PROGRESS",[1]!Email_TaskV2[[#This Row],[Type]]="RFI"),"YES","")</f>
        <v>#REF!</v>
      </c>
      <c r="BA398" s="16" t="e">
        <f>IF([1]!Email_TaskV2[[#This Row],[Nomor Nodin RFS/RFI]]="","",DAY([1]!Email_TaskV2[[#This Row],[Tanggal nodin RFS/RFI]]))</f>
        <v>#REF!</v>
      </c>
      <c r="BB398" s="20" t="e">
        <f>IF([1]!Email_TaskV2[[#This Row],[Nomor Nodin RFS/RFI]]="","",TEXT([1]!Email_TaskV2[[#This Row],[Tanggal nodin RFS/RFI]],"MMM"))</f>
        <v>#REF!</v>
      </c>
      <c r="BC398" s="128" t="e">
        <f>IF([1]!Email_TaskV2[[#This Row],[Nodin BO]]="","No","Yes")</f>
        <v>#REF!</v>
      </c>
      <c r="BD398" s="129" t="e">
        <f>YEAR([1]!Email_TaskV2[[#This Row],[Tanggal nodin RFS/RFI]])</f>
        <v>#REF!</v>
      </c>
      <c r="BE398" s="17" t="e">
        <f>IF([1]!Email_TaskV2[[#This Row],[Month]]="",13,MONTH([1]!Email_TaskV2[[#This Row],[Tanggal nodin RFS/RFI]]))</f>
        <v>#REF!</v>
      </c>
    </row>
    <row r="399" spans="1:57" ht="15" customHeight="1" x14ac:dyDescent="0.3">
      <c r="A399" s="51">
        <v>398</v>
      </c>
      <c r="B399" s="32" t="s">
        <v>2293</v>
      </c>
      <c r="C399" s="34">
        <v>45019</v>
      </c>
      <c r="D399" s="86" t="s">
        <v>2294</v>
      </c>
      <c r="E399" s="32" t="s">
        <v>55</v>
      </c>
      <c r="F399" s="32" t="s">
        <v>90</v>
      </c>
      <c r="G399" s="35">
        <v>45020</v>
      </c>
      <c r="H399" s="35">
        <v>45026</v>
      </c>
      <c r="I399" s="32" t="s">
        <v>2544</v>
      </c>
      <c r="J399" s="35">
        <v>45026</v>
      </c>
      <c r="K399" s="37" t="s">
        <v>2545</v>
      </c>
      <c r="L399" s="39">
        <f t="shared" si="54"/>
        <v>7</v>
      </c>
      <c r="M399" s="39">
        <f t="shared" si="55"/>
        <v>6</v>
      </c>
      <c r="N399" s="40" t="s">
        <v>1407</v>
      </c>
      <c r="O399" s="40" t="s">
        <v>137</v>
      </c>
      <c r="P399" s="40" t="e">
        <f>VLOOKUP([1]!Email_TaskV2[[#This Row],[PIC Dev]],[1]Organization!C:D,2,FALSE)</f>
        <v>#REF!</v>
      </c>
      <c r="Q399" s="52" t="s">
        <v>2546</v>
      </c>
      <c r="R399" s="32">
        <v>149</v>
      </c>
      <c r="S399" s="32" t="s">
        <v>57</v>
      </c>
      <c r="T399" s="32" t="s">
        <v>2295</v>
      </c>
      <c r="U399" s="37" t="s">
        <v>2475</v>
      </c>
      <c r="V399" s="41">
        <v>44993</v>
      </c>
      <c r="W399" s="32" t="s">
        <v>166</v>
      </c>
      <c r="X399" s="32" t="s">
        <v>182</v>
      </c>
      <c r="Y399" s="32" t="s">
        <v>183</v>
      </c>
      <c r="Z399" s="32" t="s">
        <v>58</v>
      </c>
      <c r="AA399" s="32" t="s">
        <v>59</v>
      </c>
      <c r="AB399" s="32" t="s">
        <v>60</v>
      </c>
      <c r="AC399" s="43" t="s">
        <v>71</v>
      </c>
      <c r="AD399" s="44" t="s">
        <v>85</v>
      </c>
      <c r="AE399" s="44"/>
      <c r="AF399" s="44"/>
      <c r="AG399" s="32"/>
      <c r="AH399" s="32"/>
      <c r="AI399" s="39" t="s">
        <v>62</v>
      </c>
      <c r="AJ399" s="46" t="str">
        <f t="shared" si="51"/>
        <v>(FUT Simulator)</v>
      </c>
      <c r="AK399" s="46"/>
      <c r="AL399" s="46"/>
      <c r="AM399" s="46">
        <v>3</v>
      </c>
      <c r="AN399" s="46"/>
      <c r="AO399" s="46"/>
      <c r="AP399" s="46"/>
      <c r="AQ399" s="47" t="e">
        <f ca="1">IF(AND([1]!Email_TaskV2[[#This Row],[Status]]="ON PROGRESS"),TODAY()-[1]!Email_TaskV2[[#This Row],[Tanggal nodin RFS/RFI]],0)</f>
        <v>#REF!</v>
      </c>
      <c r="AR399" s="47" t="e">
        <f ca="1">IF(AND([1]!Email_TaskV2[[#This Row],[Status]]="ON PROGRESS"),IF(TODAY()-[1]!Email_TaskV2[[#This Row],[Start FUT]]&gt;100,"Testing not started yet",TODAY()-[1]!Email_TaskV2[[#This Row],[Start FUT]]),0)</f>
        <v>#REF!</v>
      </c>
      <c r="AS399" s="47" t="e">
        <f>IF([1]!Email_TaskV2[[#This Row],[Aging_Start_Testing]]="Testing not started yet","Testing not started yet",[1]!Email_TaskV2[[#This Row],[Aging]]-[1]!Email_TaskV2[[#This Row],[Aging_Start_Testing]])</f>
        <v>#REF!</v>
      </c>
      <c r="AT399" s="47" t="e">
        <f ca="1">IF(AND([1]!Email_TaskV2[[#This Row],[Status]]="ON PROGRESS",[1]!Email_TaskV2[[#This Row],[Type]]="RFI"),TODAY()-[1]!Email_TaskV2[[#This Row],[Tanggal nodin RFS/RFI]],0)</f>
        <v>#REF!</v>
      </c>
      <c r="AU399" s="47" t="e">
        <f>IF([1]!Email_TaskV2[[#This Row],[Aging]]&gt;7,"Warning","")</f>
        <v>#REF!</v>
      </c>
      <c r="AV399" s="127"/>
      <c r="AW399" s="127"/>
      <c r="AX399" s="127"/>
      <c r="AY399" s="48" t="e">
        <f>IF(AND([1]!Email_TaskV2[[#This Row],[Status]]="ON PROGRESS",[1]!Email_TaskV2[[#This Row],[Type]]="RFS"),"YES","")</f>
        <v>#REF!</v>
      </c>
      <c r="AZ399" s="127" t="e">
        <f>IF(AND([1]!Email_TaskV2[[#This Row],[Status]]="ON PROGRESS",[1]!Email_TaskV2[[#This Row],[Type]]="RFI"),"YES","")</f>
        <v>#REF!</v>
      </c>
      <c r="BA399" s="48" t="e">
        <f>IF([1]!Email_TaskV2[[#This Row],[Nomor Nodin RFS/RFI]]="","",DAY([1]!Email_TaskV2[[#This Row],[Tanggal nodin RFS/RFI]]))</f>
        <v>#REF!</v>
      </c>
      <c r="BB399" s="54" t="e">
        <f>IF([1]!Email_TaskV2[[#This Row],[Nomor Nodin RFS/RFI]]="","",TEXT([1]!Email_TaskV2[[#This Row],[Tanggal nodin RFS/RFI]],"MMM"))</f>
        <v>#REF!</v>
      </c>
      <c r="BC399" s="128" t="e">
        <f>IF([1]!Email_TaskV2[[#This Row],[Nodin BO]]="","No","Yes")</f>
        <v>#REF!</v>
      </c>
      <c r="BD399" s="129" t="e">
        <f>YEAR([1]!Email_TaskV2[[#This Row],[Tanggal nodin RFS/RFI]])</f>
        <v>#REF!</v>
      </c>
      <c r="BE399" s="56" t="e">
        <f>IF([1]!Email_TaskV2[[#This Row],[Month]]="",13,MONTH([1]!Email_TaskV2[[#This Row],[Tanggal nodin RFS/RFI]]))</f>
        <v>#REF!</v>
      </c>
    </row>
    <row r="400" spans="1:57" ht="15" customHeight="1" x14ac:dyDescent="0.3">
      <c r="A400" s="51">
        <v>399</v>
      </c>
      <c r="B400" s="32" t="s">
        <v>2296</v>
      </c>
      <c r="C400" s="34">
        <v>45019</v>
      </c>
      <c r="D400" s="86" t="s">
        <v>2297</v>
      </c>
      <c r="E400" s="32" t="s">
        <v>55</v>
      </c>
      <c r="F400" s="32" t="s">
        <v>90</v>
      </c>
      <c r="G400" s="35">
        <v>45021</v>
      </c>
      <c r="H400" s="35">
        <v>45026</v>
      </c>
      <c r="I400" s="32" t="s">
        <v>2547</v>
      </c>
      <c r="J400" s="35">
        <v>45026</v>
      </c>
      <c r="K400" s="37" t="s">
        <v>2548</v>
      </c>
      <c r="L400" s="39">
        <f t="shared" si="54"/>
        <v>7</v>
      </c>
      <c r="M400" s="39">
        <f t="shared" si="55"/>
        <v>5</v>
      </c>
      <c r="N400" s="40" t="s">
        <v>87</v>
      </c>
      <c r="O400" s="40" t="s">
        <v>88</v>
      </c>
      <c r="P400" s="40" t="e">
        <f>VLOOKUP([1]!Email_TaskV2[[#This Row],[PIC Dev]],[1]Organization!C:D,2,FALSE)</f>
        <v>#REF!</v>
      </c>
      <c r="Q400" s="52" t="s">
        <v>2549</v>
      </c>
      <c r="R400" s="32">
        <v>48</v>
      </c>
      <c r="S400" s="32" t="s">
        <v>57</v>
      </c>
      <c r="T400" s="32" t="s">
        <v>2298</v>
      </c>
      <c r="U400" s="37" t="s">
        <v>2476</v>
      </c>
      <c r="V400" s="41">
        <v>45013</v>
      </c>
      <c r="W400" s="32" t="s">
        <v>190</v>
      </c>
      <c r="X400" s="32" t="s">
        <v>2477</v>
      </c>
      <c r="Y400" s="32" t="s">
        <v>195</v>
      </c>
      <c r="Z400" s="32" t="s">
        <v>58</v>
      </c>
      <c r="AA400" s="32" t="s">
        <v>59</v>
      </c>
      <c r="AB400" s="32" t="s">
        <v>60</v>
      </c>
      <c r="AC400" s="43" t="s">
        <v>61</v>
      </c>
      <c r="AD400" s="44" t="s">
        <v>140</v>
      </c>
      <c r="AE400" s="44"/>
      <c r="AF400" s="44"/>
      <c r="AG400" s="32"/>
      <c r="AH400" s="32"/>
      <c r="AI400" s="39" t="s">
        <v>62</v>
      </c>
      <c r="AJ400" s="46" t="str">
        <f t="shared" si="51"/>
        <v>(FUT Simulator)</v>
      </c>
      <c r="AK400" s="46"/>
      <c r="AL400" s="46"/>
      <c r="AM400" s="46">
        <v>3</v>
      </c>
      <c r="AN400" s="46"/>
      <c r="AO400" s="46"/>
      <c r="AP400" s="46"/>
      <c r="AQ400" s="47" t="e">
        <f ca="1">IF(AND([1]!Email_TaskV2[[#This Row],[Status]]="ON PROGRESS"),TODAY()-[1]!Email_TaskV2[[#This Row],[Tanggal nodin RFS/RFI]],0)</f>
        <v>#REF!</v>
      </c>
      <c r="AR400" s="47" t="e">
        <f ca="1">IF(AND([1]!Email_TaskV2[[#This Row],[Status]]="ON PROGRESS"),IF(TODAY()-[1]!Email_TaskV2[[#This Row],[Start FUT]]&gt;100,"Testing not started yet",TODAY()-[1]!Email_TaskV2[[#This Row],[Start FUT]]),0)</f>
        <v>#REF!</v>
      </c>
      <c r="AS400" s="47" t="e">
        <f>IF([1]!Email_TaskV2[[#This Row],[Aging_Start_Testing]]="Testing not started yet","Testing not started yet",[1]!Email_TaskV2[[#This Row],[Aging]]-[1]!Email_TaskV2[[#This Row],[Aging_Start_Testing]])</f>
        <v>#REF!</v>
      </c>
      <c r="AT400" s="47" t="e">
        <f ca="1">IF(AND([1]!Email_TaskV2[[#This Row],[Status]]="ON PROGRESS",[1]!Email_TaskV2[[#This Row],[Type]]="RFI"),TODAY()-[1]!Email_TaskV2[[#This Row],[Tanggal nodin RFS/RFI]],0)</f>
        <v>#REF!</v>
      </c>
      <c r="AU400" s="47" t="e">
        <f>IF([1]!Email_TaskV2[[#This Row],[Aging]]&gt;7,"Warning","")</f>
        <v>#REF!</v>
      </c>
      <c r="AV400" s="127"/>
      <c r="AW400" s="127"/>
      <c r="AX400" s="127"/>
      <c r="AY400" s="48" t="e">
        <f>IF(AND([1]!Email_TaskV2[[#This Row],[Status]]="ON PROGRESS",[1]!Email_TaskV2[[#This Row],[Type]]="RFS"),"YES","")</f>
        <v>#REF!</v>
      </c>
      <c r="AZ400" s="127" t="e">
        <f>IF(AND([1]!Email_TaskV2[[#This Row],[Status]]="ON PROGRESS",[1]!Email_TaskV2[[#This Row],[Type]]="RFI"),"YES","")</f>
        <v>#REF!</v>
      </c>
      <c r="BA400" s="48" t="e">
        <f>IF([1]!Email_TaskV2[[#This Row],[Nomor Nodin RFS/RFI]]="","",DAY([1]!Email_TaskV2[[#This Row],[Tanggal nodin RFS/RFI]]))</f>
        <v>#REF!</v>
      </c>
      <c r="BB400" s="54" t="e">
        <f>IF([1]!Email_TaskV2[[#This Row],[Nomor Nodin RFS/RFI]]="","",TEXT([1]!Email_TaskV2[[#This Row],[Tanggal nodin RFS/RFI]],"MMM"))</f>
        <v>#REF!</v>
      </c>
      <c r="BC400" s="128" t="e">
        <f>IF([1]!Email_TaskV2[[#This Row],[Nodin BO]]="","No","Yes")</f>
        <v>#REF!</v>
      </c>
      <c r="BD400" s="129" t="e">
        <f>YEAR([1]!Email_TaskV2[[#This Row],[Tanggal nodin RFS/RFI]])</f>
        <v>#REF!</v>
      </c>
      <c r="BE400" s="56" t="e">
        <f>IF([1]!Email_TaskV2[[#This Row],[Month]]="",13,MONTH([1]!Email_TaskV2[[#This Row],[Tanggal nodin RFS/RFI]]))</f>
        <v>#REF!</v>
      </c>
    </row>
    <row r="401" spans="1:57" ht="15" customHeight="1" x14ac:dyDescent="0.3">
      <c r="A401" s="51">
        <v>400</v>
      </c>
      <c r="B401" s="32" t="s">
        <v>2299</v>
      </c>
      <c r="C401" s="34">
        <v>45019</v>
      </c>
      <c r="D401" s="86" t="s">
        <v>2300</v>
      </c>
      <c r="E401" s="32" t="s">
        <v>55</v>
      </c>
      <c r="F401" s="32" t="s">
        <v>78</v>
      </c>
      <c r="G401" s="35">
        <v>45021</v>
      </c>
      <c r="H401" s="35">
        <v>45022</v>
      </c>
      <c r="I401" s="32" t="s">
        <v>2550</v>
      </c>
      <c r="J401" s="35">
        <v>45022</v>
      </c>
      <c r="K401" s="37" t="s">
        <v>2551</v>
      </c>
      <c r="L401" s="39">
        <f t="shared" si="54"/>
        <v>3</v>
      </c>
      <c r="M401" s="39">
        <f t="shared" si="55"/>
        <v>1</v>
      </c>
      <c r="N401" s="40" t="s">
        <v>87</v>
      </c>
      <c r="O401" s="40" t="s">
        <v>88</v>
      </c>
      <c r="P401" s="40" t="e">
        <f>VLOOKUP([1]!Email_TaskV2[[#This Row],[PIC Dev]],[1]Organization!C:D,2,FALSE)</f>
        <v>#REF!</v>
      </c>
      <c r="Q401" s="40"/>
      <c r="R401" s="32">
        <v>189</v>
      </c>
      <c r="S401" s="32" t="s">
        <v>75</v>
      </c>
      <c r="T401" s="32" t="s">
        <v>2301</v>
      </c>
      <c r="U401" s="37" t="s">
        <v>2478</v>
      </c>
      <c r="V401" s="41">
        <v>45016</v>
      </c>
      <c r="W401" s="32" t="s">
        <v>190</v>
      </c>
      <c r="X401" s="32" t="s">
        <v>199</v>
      </c>
      <c r="Y401" s="32" t="s">
        <v>200</v>
      </c>
      <c r="Z401" s="32" t="s">
        <v>58</v>
      </c>
      <c r="AA401" s="32" t="s">
        <v>59</v>
      </c>
      <c r="AB401" s="32" t="s">
        <v>60</v>
      </c>
      <c r="AC401" s="43" t="s">
        <v>61</v>
      </c>
      <c r="AD401" s="44" t="s">
        <v>103</v>
      </c>
      <c r="AE401" s="44"/>
      <c r="AF401" s="44"/>
      <c r="AG401" s="32"/>
      <c r="AH401" s="32"/>
      <c r="AI401" s="39" t="s">
        <v>64</v>
      </c>
      <c r="AJ401" s="46" t="str">
        <f t="shared" si="51"/>
        <v/>
      </c>
      <c r="AK401" s="46"/>
      <c r="AL401" s="46"/>
      <c r="AM401" s="46"/>
      <c r="AN401" s="46"/>
      <c r="AO401" s="46"/>
      <c r="AP401" s="46"/>
      <c r="AQ401" s="47" t="e">
        <f ca="1">IF(AND([1]!Email_TaskV2[[#This Row],[Status]]="ON PROGRESS"),TODAY()-[1]!Email_TaskV2[[#This Row],[Tanggal nodin RFS/RFI]],0)</f>
        <v>#REF!</v>
      </c>
      <c r="AR401" s="47" t="e">
        <f ca="1">IF(AND([1]!Email_TaskV2[[#This Row],[Status]]="ON PROGRESS"),IF(TODAY()-[1]!Email_TaskV2[[#This Row],[Start FUT]]&gt;100,"Testing not started yet",TODAY()-[1]!Email_TaskV2[[#This Row],[Start FUT]]),0)</f>
        <v>#REF!</v>
      </c>
      <c r="AS401" s="47" t="e">
        <f>IF([1]!Email_TaskV2[[#This Row],[Aging_Start_Testing]]="Testing not started yet","Testing not started yet",[1]!Email_TaskV2[[#This Row],[Aging]]-[1]!Email_TaskV2[[#This Row],[Aging_Start_Testing]])</f>
        <v>#REF!</v>
      </c>
      <c r="AT401" s="47" t="e">
        <f ca="1">IF(AND([1]!Email_TaskV2[[#This Row],[Status]]="ON PROGRESS",[1]!Email_TaskV2[[#This Row],[Type]]="RFI"),TODAY()-[1]!Email_TaskV2[[#This Row],[Tanggal nodin RFS/RFI]],0)</f>
        <v>#REF!</v>
      </c>
      <c r="AU401" s="47" t="e">
        <f>IF([1]!Email_TaskV2[[#This Row],[Aging]]&gt;7,"Warning","")</f>
        <v>#REF!</v>
      </c>
      <c r="AV401" s="48"/>
      <c r="AW401" s="48"/>
      <c r="AX401" s="48"/>
      <c r="AY401" s="48" t="e">
        <f>IF(AND([1]!Email_TaskV2[[#This Row],[Status]]="ON PROGRESS",[1]!Email_TaskV2[[#This Row],[Type]]="RFS"),"YES","")</f>
        <v>#REF!</v>
      </c>
      <c r="AZ401" s="127" t="e">
        <f>IF(AND([1]!Email_TaskV2[[#This Row],[Status]]="ON PROGRESS",[1]!Email_TaskV2[[#This Row],[Type]]="RFI"),"YES","")</f>
        <v>#REF!</v>
      </c>
      <c r="BA401" s="48" t="e">
        <f>IF([1]!Email_TaskV2[[#This Row],[Nomor Nodin RFS/RFI]]="","",DAY([1]!Email_TaskV2[[#This Row],[Tanggal nodin RFS/RFI]]))</f>
        <v>#REF!</v>
      </c>
      <c r="BB401" s="54" t="e">
        <f>IF([1]!Email_TaskV2[[#This Row],[Nomor Nodin RFS/RFI]]="","",TEXT([1]!Email_TaskV2[[#This Row],[Tanggal nodin RFS/RFI]],"MMM"))</f>
        <v>#REF!</v>
      </c>
      <c r="BC401" s="49" t="e">
        <f>IF([1]!Email_TaskV2[[#This Row],[Nodin BO]]="","No","Yes")</f>
        <v>#REF!</v>
      </c>
      <c r="BD401" s="50" t="e">
        <f>YEAR([1]!Email_TaskV2[[#This Row],[Tanggal nodin RFS/RFI]])</f>
        <v>#REF!</v>
      </c>
      <c r="BE401" s="56" t="e">
        <f>IF([1]!Email_TaskV2[[#This Row],[Month]]="",13,MONTH([1]!Email_TaskV2[[#This Row],[Tanggal nodin RFS/RFI]]))</f>
        <v>#REF!</v>
      </c>
    </row>
    <row r="402" spans="1:57" ht="15" customHeight="1" x14ac:dyDescent="0.3">
      <c r="A402" s="51">
        <v>401</v>
      </c>
      <c r="B402" s="32" t="s">
        <v>2302</v>
      </c>
      <c r="C402" s="34">
        <v>45019</v>
      </c>
      <c r="D402" s="88" t="s">
        <v>2303</v>
      </c>
      <c r="E402" s="32" t="s">
        <v>55</v>
      </c>
      <c r="F402" s="32" t="s">
        <v>90</v>
      </c>
      <c r="G402" s="35">
        <v>45019</v>
      </c>
      <c r="H402" s="35">
        <v>45022</v>
      </c>
      <c r="I402" s="32" t="s">
        <v>2552</v>
      </c>
      <c r="J402" s="35">
        <v>45022</v>
      </c>
      <c r="K402" s="37" t="s">
        <v>2553</v>
      </c>
      <c r="L402" s="39">
        <f t="shared" si="54"/>
        <v>3</v>
      </c>
      <c r="M402" s="39">
        <f t="shared" si="55"/>
        <v>3</v>
      </c>
      <c r="N402" s="40" t="s">
        <v>498</v>
      </c>
      <c r="O402" s="40" t="s">
        <v>135</v>
      </c>
      <c r="P402" s="40" t="e">
        <f>VLOOKUP([1]!Email_TaskV2[[#This Row],[PIC Dev]],[1]Organization!C:D,2,FALSE)</f>
        <v>#REF!</v>
      </c>
      <c r="Q402" s="52" t="s">
        <v>2554</v>
      </c>
      <c r="R402" s="32">
        <v>32</v>
      </c>
      <c r="S402" s="32" t="s">
        <v>57</v>
      </c>
      <c r="T402" s="32" t="s">
        <v>2304</v>
      </c>
      <c r="U402" s="37" t="s">
        <v>2479</v>
      </c>
      <c r="V402" s="41">
        <v>44957</v>
      </c>
      <c r="W402" s="32" t="s">
        <v>169</v>
      </c>
      <c r="X402" t="s">
        <v>186</v>
      </c>
      <c r="Y402" s="32" t="s">
        <v>187</v>
      </c>
      <c r="Z402" s="32" t="s">
        <v>58</v>
      </c>
      <c r="AA402" s="32" t="s">
        <v>59</v>
      </c>
      <c r="AB402" s="32" t="s">
        <v>119</v>
      </c>
      <c r="AC402" s="43" t="s">
        <v>71</v>
      </c>
      <c r="AD402" s="59" t="s">
        <v>1604</v>
      </c>
      <c r="AE402" s="44" t="s">
        <v>95</v>
      </c>
      <c r="AF402" s="44"/>
      <c r="AG402" s="32"/>
      <c r="AH402" s="32"/>
      <c r="AI402" s="39" t="s">
        <v>64</v>
      </c>
      <c r="AJ402" s="46" t="str">
        <f t="shared" si="51"/>
        <v/>
      </c>
      <c r="AK402" s="46"/>
      <c r="AL402" s="46"/>
      <c r="AM402" s="46"/>
      <c r="AN402" s="46"/>
      <c r="AO402" s="46"/>
      <c r="AP402" s="46"/>
      <c r="AQ402" s="47" t="e">
        <f ca="1">IF(AND([1]!Email_TaskV2[[#This Row],[Status]]="ON PROGRESS"),TODAY()-[1]!Email_TaskV2[[#This Row],[Tanggal nodin RFS/RFI]],0)</f>
        <v>#REF!</v>
      </c>
      <c r="AR402" s="47" t="e">
        <f ca="1">IF(AND([1]!Email_TaskV2[[#This Row],[Status]]="ON PROGRESS"),IF(TODAY()-[1]!Email_TaskV2[[#This Row],[Start FUT]]&gt;100,"Testing not started yet",TODAY()-[1]!Email_TaskV2[[#This Row],[Start FUT]]),0)</f>
        <v>#REF!</v>
      </c>
      <c r="AS402" s="47" t="e">
        <f>IF([1]!Email_TaskV2[[#This Row],[Aging_Start_Testing]]="Testing not started yet","Testing not started yet",[1]!Email_TaskV2[[#This Row],[Aging]]-[1]!Email_TaskV2[[#This Row],[Aging_Start_Testing]])</f>
        <v>#REF!</v>
      </c>
      <c r="AT402" s="47" t="e">
        <f ca="1">IF(AND([1]!Email_TaskV2[[#This Row],[Status]]="ON PROGRESS",[1]!Email_TaskV2[[#This Row],[Type]]="RFI"),TODAY()-[1]!Email_TaskV2[[#This Row],[Tanggal nodin RFS/RFI]],0)</f>
        <v>#REF!</v>
      </c>
      <c r="AU402" s="47" t="e">
        <f>IF([1]!Email_TaskV2[[#This Row],[Aging]]&gt;7,"Warning","")</f>
        <v>#REF!</v>
      </c>
      <c r="AV402" s="48"/>
      <c r="AW402" s="48"/>
      <c r="AX402" s="48"/>
      <c r="AY402" s="48" t="e">
        <f>IF(AND([1]!Email_TaskV2[[#This Row],[Status]]="ON PROGRESS",[1]!Email_TaskV2[[#This Row],[Type]]="RFS"),"YES","")</f>
        <v>#REF!</v>
      </c>
      <c r="AZ402" s="16" t="e">
        <f>IF(AND([1]!Email_TaskV2[[#This Row],[Status]]="ON PROGRESS",[1]!Email_TaskV2[[#This Row],[Type]]="RFI"),"YES","")</f>
        <v>#REF!</v>
      </c>
      <c r="BA402" s="48" t="e">
        <f>IF([1]!Email_TaskV2[[#This Row],[Nomor Nodin RFS/RFI]]="","",DAY([1]!Email_TaskV2[[#This Row],[Tanggal nodin RFS/RFI]]))</f>
        <v>#REF!</v>
      </c>
      <c r="BB402" s="54" t="e">
        <f>IF([1]!Email_TaskV2[[#This Row],[Nomor Nodin RFS/RFI]]="","",TEXT([1]!Email_TaskV2[[#This Row],[Tanggal nodin RFS/RFI]],"MMM"))</f>
        <v>#REF!</v>
      </c>
      <c r="BC402" s="49" t="e">
        <f>IF([1]!Email_TaskV2[[#This Row],[Nodin BO]]="","No","Yes")</f>
        <v>#REF!</v>
      </c>
      <c r="BD402" s="50" t="e">
        <f>YEAR([1]!Email_TaskV2[[#This Row],[Tanggal nodin RFS/RFI]])</f>
        <v>#REF!</v>
      </c>
      <c r="BE402" s="56" t="e">
        <f>IF([1]!Email_TaskV2[[#This Row],[Month]]="",13,MONTH([1]!Email_TaskV2[[#This Row],[Tanggal nodin RFS/RFI]]))</f>
        <v>#REF!</v>
      </c>
    </row>
    <row r="403" spans="1:57" ht="15" customHeight="1" x14ac:dyDescent="0.3">
      <c r="A403" s="51">
        <v>402</v>
      </c>
      <c r="B403" s="32" t="s">
        <v>2305</v>
      </c>
      <c r="C403" s="34">
        <v>45020</v>
      </c>
      <c r="D403" s="86" t="s">
        <v>2306</v>
      </c>
      <c r="E403" s="32" t="s">
        <v>55</v>
      </c>
      <c r="F403" s="32" t="s">
        <v>90</v>
      </c>
      <c r="G403" s="35">
        <v>45020</v>
      </c>
      <c r="H403" s="35">
        <v>45027</v>
      </c>
      <c r="I403" s="32" t="s">
        <v>2555</v>
      </c>
      <c r="J403" s="35">
        <v>45027</v>
      </c>
      <c r="K403" s="37" t="s">
        <v>2556</v>
      </c>
      <c r="L403" s="39">
        <f t="shared" si="54"/>
        <v>7</v>
      </c>
      <c r="M403" s="39">
        <f t="shared" si="55"/>
        <v>7</v>
      </c>
      <c r="N403" s="40" t="s">
        <v>111</v>
      </c>
      <c r="O403" s="40" t="s">
        <v>112</v>
      </c>
      <c r="P403" s="40" t="e">
        <f>VLOOKUP([1]!Email_TaskV2[[#This Row],[PIC Dev]],[1]Organization!C:D,2,FALSE)</f>
        <v>#REF!</v>
      </c>
      <c r="Q403" s="52" t="s">
        <v>2557</v>
      </c>
      <c r="R403" s="32">
        <v>26</v>
      </c>
      <c r="S403" s="32" t="s">
        <v>57</v>
      </c>
      <c r="T403" s="32" t="s">
        <v>2307</v>
      </c>
      <c r="U403" s="37" t="s">
        <v>2480</v>
      </c>
      <c r="V403" s="41">
        <v>45014</v>
      </c>
      <c r="W403" s="32" t="s">
        <v>113</v>
      </c>
      <c r="X403" s="32" t="s">
        <v>160</v>
      </c>
      <c r="Y403" s="32" t="s">
        <v>161</v>
      </c>
      <c r="Z403" s="32" t="s">
        <v>58</v>
      </c>
      <c r="AA403" s="32" t="s">
        <v>59</v>
      </c>
      <c r="AB403" s="32" t="s">
        <v>113</v>
      </c>
      <c r="AC403" s="43" t="s">
        <v>71</v>
      </c>
      <c r="AD403" s="59" t="s">
        <v>1909</v>
      </c>
      <c r="AE403" s="44"/>
      <c r="AF403" s="44"/>
      <c r="AG403" s="32"/>
      <c r="AH403" s="32"/>
      <c r="AI403" s="39" t="s">
        <v>64</v>
      </c>
      <c r="AJ403" s="46" t="str">
        <f t="shared" si="51"/>
        <v/>
      </c>
      <c r="AK403" s="46"/>
      <c r="AL403" s="46"/>
      <c r="AM403" s="46"/>
      <c r="AN403" s="46"/>
      <c r="AO403" s="46"/>
      <c r="AP403" s="46"/>
      <c r="AQ403" s="47" t="e">
        <f ca="1">IF(AND([1]!Email_TaskV2[[#This Row],[Status]]="ON PROGRESS"),TODAY()-[1]!Email_TaskV2[[#This Row],[Tanggal nodin RFS/RFI]],0)</f>
        <v>#REF!</v>
      </c>
      <c r="AR403" s="47" t="e">
        <f ca="1">IF(AND([1]!Email_TaskV2[[#This Row],[Status]]="ON PROGRESS"),IF(TODAY()-[1]!Email_TaskV2[[#This Row],[Start FUT]]&gt;100,"Testing not started yet",TODAY()-[1]!Email_TaskV2[[#This Row],[Start FUT]]),0)</f>
        <v>#REF!</v>
      </c>
      <c r="AS403" s="47" t="e">
        <f>IF([1]!Email_TaskV2[[#This Row],[Aging_Start_Testing]]="Testing not started yet","Testing not started yet",[1]!Email_TaskV2[[#This Row],[Aging]]-[1]!Email_TaskV2[[#This Row],[Aging_Start_Testing]])</f>
        <v>#REF!</v>
      </c>
      <c r="AT403" s="47" t="e">
        <f ca="1">IF(AND([1]!Email_TaskV2[[#This Row],[Status]]="ON PROGRESS",[1]!Email_TaskV2[[#This Row],[Type]]="RFI"),TODAY()-[1]!Email_TaskV2[[#This Row],[Tanggal nodin RFS/RFI]],0)</f>
        <v>#REF!</v>
      </c>
      <c r="AU403" s="47" t="e">
        <f>IF([1]!Email_TaskV2[[#This Row],[Aging]]&gt;7,"Warning","")</f>
        <v>#REF!</v>
      </c>
      <c r="AV403" s="48"/>
      <c r="AW403" s="48"/>
      <c r="AX403" s="48"/>
      <c r="AY403" s="48" t="e">
        <f>IF(AND([1]!Email_TaskV2[[#This Row],[Status]]="ON PROGRESS",[1]!Email_TaskV2[[#This Row],[Type]]="RFS"),"YES","")</f>
        <v>#REF!</v>
      </c>
      <c r="AZ403" s="127" t="e">
        <f>IF(AND([1]!Email_TaskV2[[#This Row],[Status]]="ON PROGRESS",[1]!Email_TaskV2[[#This Row],[Type]]="RFI"),"YES","")</f>
        <v>#REF!</v>
      </c>
      <c r="BA403" s="48" t="e">
        <f>IF([1]!Email_TaskV2[[#This Row],[Nomor Nodin RFS/RFI]]="","",DAY([1]!Email_TaskV2[[#This Row],[Tanggal nodin RFS/RFI]]))</f>
        <v>#REF!</v>
      </c>
      <c r="BB403" s="54" t="e">
        <f>IF([1]!Email_TaskV2[[#This Row],[Nomor Nodin RFS/RFI]]="","",TEXT([1]!Email_TaskV2[[#This Row],[Tanggal nodin RFS/RFI]],"MMM"))</f>
        <v>#REF!</v>
      </c>
      <c r="BC403" s="49" t="e">
        <f>IF([1]!Email_TaskV2[[#This Row],[Nodin BO]]="","No","Yes")</f>
        <v>#REF!</v>
      </c>
      <c r="BD403" s="50" t="e">
        <f>YEAR([1]!Email_TaskV2[[#This Row],[Tanggal nodin RFS/RFI]])</f>
        <v>#REF!</v>
      </c>
      <c r="BE403" s="56" t="e">
        <f>IF([1]!Email_TaskV2[[#This Row],[Month]]="",13,MONTH([1]!Email_TaskV2[[#This Row],[Tanggal nodin RFS/RFI]]))</f>
        <v>#REF!</v>
      </c>
    </row>
    <row r="404" spans="1:57" ht="15" customHeight="1" x14ac:dyDescent="0.3">
      <c r="A404" s="51">
        <v>403</v>
      </c>
      <c r="B404" s="32" t="s">
        <v>2308</v>
      </c>
      <c r="C404" s="34">
        <v>45020</v>
      </c>
      <c r="D404" s="88" t="s">
        <v>2309</v>
      </c>
      <c r="E404" s="32" t="s">
        <v>55</v>
      </c>
      <c r="F404" s="32" t="s">
        <v>90</v>
      </c>
      <c r="G404" s="35">
        <v>45022</v>
      </c>
      <c r="H404" s="35">
        <v>45026</v>
      </c>
      <c r="I404" s="32" t="s">
        <v>2558</v>
      </c>
      <c r="J404" s="35">
        <v>45027</v>
      </c>
      <c r="K404" s="37" t="s">
        <v>2559</v>
      </c>
      <c r="L404" s="39">
        <f t="shared" si="54"/>
        <v>6</v>
      </c>
      <c r="M404" s="39">
        <f t="shared" si="55"/>
        <v>5</v>
      </c>
      <c r="N404" s="40" t="s">
        <v>133</v>
      </c>
      <c r="O404" s="40" t="s">
        <v>134</v>
      </c>
      <c r="P404" s="40" t="e">
        <f>VLOOKUP([1]!Email_TaskV2[[#This Row],[PIC Dev]],[1]Organization!C:D,2,FALSE)</f>
        <v>#REF!</v>
      </c>
      <c r="Q404" s="52" t="s">
        <v>2560</v>
      </c>
      <c r="R404" s="32">
        <v>21</v>
      </c>
      <c r="S404" s="32" t="s">
        <v>75</v>
      </c>
      <c r="T404" s="32" t="s">
        <v>2310</v>
      </c>
      <c r="U404" s="37" t="s">
        <v>2481</v>
      </c>
      <c r="V404" s="41">
        <v>45019</v>
      </c>
      <c r="W404" s="32" t="s">
        <v>120</v>
      </c>
      <c r="X404" s="32" t="s">
        <v>170</v>
      </c>
      <c r="Y404" s="32" t="s">
        <v>171</v>
      </c>
      <c r="Z404" s="32" t="s">
        <v>58</v>
      </c>
      <c r="AA404" s="32" t="s">
        <v>59</v>
      </c>
      <c r="AB404" s="32" t="s">
        <v>120</v>
      </c>
      <c r="AC404" s="43" t="s">
        <v>71</v>
      </c>
      <c r="AD404" s="44" t="s">
        <v>132</v>
      </c>
      <c r="AE404" s="44"/>
      <c r="AF404" s="44"/>
      <c r="AG404" s="32"/>
      <c r="AH404" s="32"/>
      <c r="AI404" s="39" t="s">
        <v>64</v>
      </c>
      <c r="AJ404" s="46" t="str">
        <f t="shared" si="51"/>
        <v/>
      </c>
      <c r="AK404" s="46"/>
      <c r="AL404" s="46"/>
      <c r="AM404" s="46"/>
      <c r="AN404" s="46"/>
      <c r="AO404" s="46"/>
      <c r="AP404" s="46"/>
      <c r="AQ404" s="47" t="e">
        <f ca="1">IF(AND([1]!Email_TaskV2[[#This Row],[Status]]="ON PROGRESS"),TODAY()-[1]!Email_TaskV2[[#This Row],[Tanggal nodin RFS/RFI]],0)</f>
        <v>#REF!</v>
      </c>
      <c r="AR404" s="47" t="e">
        <f ca="1">IF(AND([1]!Email_TaskV2[[#This Row],[Status]]="ON PROGRESS"),IF(TODAY()-[1]!Email_TaskV2[[#This Row],[Start FUT]]&gt;100,"Testing not started yet",TODAY()-[1]!Email_TaskV2[[#This Row],[Start FUT]]),0)</f>
        <v>#REF!</v>
      </c>
      <c r="AS404" s="47" t="e">
        <f>IF([1]!Email_TaskV2[[#This Row],[Aging_Start_Testing]]="Testing not started yet","Testing not started yet",[1]!Email_TaskV2[[#This Row],[Aging]]-[1]!Email_TaskV2[[#This Row],[Aging_Start_Testing]])</f>
        <v>#REF!</v>
      </c>
      <c r="AT404" s="47" t="e">
        <f ca="1">IF(AND([1]!Email_TaskV2[[#This Row],[Status]]="ON PROGRESS",[1]!Email_TaskV2[[#This Row],[Type]]="RFI"),TODAY()-[1]!Email_TaskV2[[#This Row],[Tanggal nodin RFS/RFI]],0)</f>
        <v>#REF!</v>
      </c>
      <c r="AU404" s="47" t="e">
        <f>IF([1]!Email_TaskV2[[#This Row],[Aging]]&gt;7,"Warning","")</f>
        <v>#REF!</v>
      </c>
      <c r="AV404" s="48"/>
      <c r="AW404" s="48"/>
      <c r="AX404" s="48"/>
      <c r="AY404" s="48" t="e">
        <f>IF(AND([1]!Email_TaskV2[[#This Row],[Status]]="ON PROGRESS",[1]!Email_TaskV2[[#This Row],[Type]]="RFS"),"YES","")</f>
        <v>#REF!</v>
      </c>
      <c r="AZ404" s="16" t="e">
        <f>IF(AND([1]!Email_TaskV2[[#This Row],[Status]]="ON PROGRESS",[1]!Email_TaskV2[[#This Row],[Type]]="RFI"),"YES","")</f>
        <v>#REF!</v>
      </c>
      <c r="BA404" s="48" t="e">
        <f>IF([1]!Email_TaskV2[[#This Row],[Nomor Nodin RFS/RFI]]="","",DAY([1]!Email_TaskV2[[#This Row],[Tanggal nodin RFS/RFI]]))</f>
        <v>#REF!</v>
      </c>
      <c r="BB404" s="54" t="e">
        <f>IF([1]!Email_TaskV2[[#This Row],[Nomor Nodin RFS/RFI]]="","",TEXT([1]!Email_TaskV2[[#This Row],[Tanggal nodin RFS/RFI]],"MMM"))</f>
        <v>#REF!</v>
      </c>
      <c r="BC404" s="49" t="e">
        <f>IF([1]!Email_TaskV2[[#This Row],[Nodin BO]]="","No","Yes")</f>
        <v>#REF!</v>
      </c>
      <c r="BD404" s="50" t="e">
        <f>YEAR([1]!Email_TaskV2[[#This Row],[Tanggal nodin RFS/RFI]])</f>
        <v>#REF!</v>
      </c>
      <c r="BE404" s="56" t="e">
        <f>IF([1]!Email_TaskV2[[#This Row],[Month]]="",13,MONTH([1]!Email_TaskV2[[#This Row],[Tanggal nodin RFS/RFI]]))</f>
        <v>#REF!</v>
      </c>
    </row>
    <row r="405" spans="1:57" ht="15" customHeight="1" x14ac:dyDescent="0.3">
      <c r="A405" s="51">
        <v>404</v>
      </c>
      <c r="B405" s="32" t="s">
        <v>2311</v>
      </c>
      <c r="C405" s="34">
        <v>45020</v>
      </c>
      <c r="D405" s="86" t="s">
        <v>2312</v>
      </c>
      <c r="E405" s="61" t="s">
        <v>79</v>
      </c>
      <c r="F405" s="61" t="s">
        <v>80</v>
      </c>
      <c r="G405" s="35">
        <v>45022</v>
      </c>
      <c r="H405" s="35">
        <v>45044</v>
      </c>
      <c r="I405" s="32"/>
      <c r="J405" s="35"/>
      <c r="K405" s="32"/>
      <c r="L405" s="44"/>
      <c r="M405" s="40"/>
      <c r="N405" s="40" t="s">
        <v>87</v>
      </c>
      <c r="O405" s="40" t="s">
        <v>88</v>
      </c>
      <c r="P405" s="40" t="e">
        <f>VLOOKUP([1]!Email_TaskV2[[#This Row],[PIC Dev]],[1]Organization!C:D,2,FALSE)</f>
        <v>#REF!</v>
      </c>
      <c r="Q405" s="40" t="s">
        <v>2722</v>
      </c>
      <c r="R405" s="32"/>
      <c r="S405" s="32" t="s">
        <v>57</v>
      </c>
      <c r="T405" s="32" t="s">
        <v>2313</v>
      </c>
      <c r="U405" s="37" t="s">
        <v>2482</v>
      </c>
      <c r="V405" s="41">
        <v>45006</v>
      </c>
      <c r="W405" s="32" t="s">
        <v>190</v>
      </c>
      <c r="X405" s="32" t="s">
        <v>1837</v>
      </c>
      <c r="Y405" s="32" t="s">
        <v>1838</v>
      </c>
      <c r="Z405" s="32" t="s">
        <v>58</v>
      </c>
      <c r="AA405" s="32" t="s">
        <v>59</v>
      </c>
      <c r="AB405" s="32" t="s">
        <v>60</v>
      </c>
      <c r="AC405" s="43" t="s">
        <v>61</v>
      </c>
      <c r="AD405" s="44" t="s">
        <v>86</v>
      </c>
      <c r="AE405" s="44"/>
      <c r="AF405" s="44"/>
      <c r="AG405" s="32"/>
      <c r="AH405" s="32"/>
      <c r="AI405" s="81" t="s">
        <v>62</v>
      </c>
      <c r="AJ405" s="126" t="str">
        <f t="shared" si="51"/>
        <v>(FUT Simulator)</v>
      </c>
      <c r="AK405" s="46"/>
      <c r="AL405" s="46"/>
      <c r="AM405" s="46">
        <v>3</v>
      </c>
      <c r="AN405" s="46"/>
      <c r="AO405" s="46"/>
      <c r="AP405" s="46"/>
      <c r="AQ405" s="47" t="e">
        <f ca="1">IF(AND([1]!Email_TaskV2[[#This Row],[Status]]="ON PROGRESS"),TODAY()-[1]!Email_TaskV2[[#This Row],[Tanggal nodin RFS/RFI]],0)</f>
        <v>#REF!</v>
      </c>
      <c r="AR405" s="47" t="e">
        <f ca="1">IF(AND([1]!Email_TaskV2[[#This Row],[Status]]="ON PROGRESS"),IF(TODAY()-[1]!Email_TaskV2[[#This Row],[Start FUT]]&gt;100,"Testing not started yet",TODAY()-[1]!Email_TaskV2[[#This Row],[Start FUT]]),0)</f>
        <v>#REF!</v>
      </c>
      <c r="AS405" s="47" t="e">
        <f>IF([1]!Email_TaskV2[[#This Row],[Aging_Start_Testing]]="Testing not started yet","Testing not started yet",[1]!Email_TaskV2[[#This Row],[Aging]]-[1]!Email_TaskV2[[#This Row],[Aging_Start_Testing]])</f>
        <v>#REF!</v>
      </c>
      <c r="AT405" s="47" t="e">
        <f ca="1">IF(AND([1]!Email_TaskV2[[#This Row],[Status]]="ON PROGRESS",[1]!Email_TaskV2[[#This Row],[Type]]="RFI"),TODAY()-[1]!Email_TaskV2[[#This Row],[Tanggal nodin RFS/RFI]],0)</f>
        <v>#REF!</v>
      </c>
      <c r="AU405" s="47" t="e">
        <f>IF([1]!Email_TaskV2[[#This Row],[Aging]]&gt;7,"Warning","")</f>
        <v>#REF!</v>
      </c>
      <c r="AV405" s="48"/>
      <c r="AW405" s="48"/>
      <c r="AX405" s="48"/>
      <c r="AY405" s="48" t="e">
        <f>IF(AND([1]!Email_TaskV2[[#This Row],[Status]]="ON PROGRESS",[1]!Email_TaskV2[[#This Row],[Type]]="RFS"),"YES","")</f>
        <v>#REF!</v>
      </c>
      <c r="AZ405" s="16" t="e">
        <f>IF(AND([1]!Email_TaskV2[[#This Row],[Status]]="ON PROGRESS",[1]!Email_TaskV2[[#This Row],[Type]]="RFI"),"YES","")</f>
        <v>#REF!</v>
      </c>
      <c r="BA405" s="48" t="e">
        <f>IF([1]!Email_TaskV2[[#This Row],[Nomor Nodin RFS/RFI]]="","",DAY([1]!Email_TaskV2[[#This Row],[Tanggal nodin RFS/RFI]]))</f>
        <v>#REF!</v>
      </c>
      <c r="BB405" s="54" t="e">
        <f>IF([1]!Email_TaskV2[[#This Row],[Nomor Nodin RFS/RFI]]="","",TEXT([1]!Email_TaskV2[[#This Row],[Tanggal nodin RFS/RFI]],"MMM"))</f>
        <v>#REF!</v>
      </c>
      <c r="BC405" s="49" t="e">
        <f>IF([1]!Email_TaskV2[[#This Row],[Nodin BO]]="","No","Yes")</f>
        <v>#REF!</v>
      </c>
      <c r="BD405" s="50" t="e">
        <f>YEAR([1]!Email_TaskV2[[#This Row],[Tanggal nodin RFS/RFI]])</f>
        <v>#REF!</v>
      </c>
      <c r="BE405" s="56" t="e">
        <f>IF([1]!Email_TaskV2[[#This Row],[Month]]="",13,MONTH([1]!Email_TaskV2[[#This Row],[Tanggal nodin RFS/RFI]]))</f>
        <v>#REF!</v>
      </c>
    </row>
    <row r="406" spans="1:57" ht="15" customHeight="1" x14ac:dyDescent="0.3">
      <c r="A406" s="51">
        <v>405</v>
      </c>
      <c r="B406" s="32" t="s">
        <v>2314</v>
      </c>
      <c r="C406" s="34">
        <v>45020</v>
      </c>
      <c r="D406" s="86" t="s">
        <v>2315</v>
      </c>
      <c r="E406" s="61" t="s">
        <v>79</v>
      </c>
      <c r="F406" s="61" t="s">
        <v>80</v>
      </c>
      <c r="G406" s="35">
        <v>45029</v>
      </c>
      <c r="H406" s="35">
        <v>45048</v>
      </c>
      <c r="I406" s="32"/>
      <c r="J406" s="35"/>
      <c r="K406" s="32"/>
      <c r="L406" s="44"/>
      <c r="M406" s="40"/>
      <c r="N406" s="40" t="s">
        <v>73</v>
      </c>
      <c r="O406" s="40" t="s">
        <v>74</v>
      </c>
      <c r="P406" s="40" t="e">
        <f>VLOOKUP([1]!Email_TaskV2[[#This Row],[PIC Dev]],[1]Organization!C:D,2,FALSE)</f>
        <v>#REF!</v>
      </c>
      <c r="Q406" s="52" t="s">
        <v>3031</v>
      </c>
      <c r="R406" s="32"/>
      <c r="S406" s="32" t="s">
        <v>57</v>
      </c>
      <c r="T406" s="32" t="s">
        <v>2316</v>
      </c>
      <c r="U406" s="37" t="s">
        <v>2484</v>
      </c>
      <c r="V406" s="41">
        <v>44957</v>
      </c>
      <c r="W406" s="32" t="s">
        <v>176</v>
      </c>
      <c r="X406" s="32" t="s">
        <v>209</v>
      </c>
      <c r="Y406" s="32" t="s">
        <v>210</v>
      </c>
      <c r="Z406" s="32" t="s">
        <v>58</v>
      </c>
      <c r="AA406" s="32" t="s">
        <v>59</v>
      </c>
      <c r="AB406" s="32" t="s">
        <v>76</v>
      </c>
      <c r="AC406" s="43" t="s">
        <v>84</v>
      </c>
      <c r="AD406" s="44" t="s">
        <v>1909</v>
      </c>
      <c r="AE406" s="44"/>
      <c r="AF406" s="44"/>
      <c r="AG406" s="32"/>
      <c r="AH406" s="32"/>
      <c r="AI406" s="81" t="s">
        <v>64</v>
      </c>
      <c r="AJ406" s="126" t="str">
        <f t="shared" si="51"/>
        <v/>
      </c>
      <c r="AK406" s="46"/>
      <c r="AL406" s="46"/>
      <c r="AM406" s="46"/>
      <c r="AN406" s="46"/>
      <c r="AO406" s="46"/>
      <c r="AP406" s="46"/>
      <c r="AQ406" s="47" t="e">
        <f ca="1">IF(AND([1]!Email_TaskV2[[#This Row],[Status]]="ON PROGRESS"),TODAY()-[1]!Email_TaskV2[[#This Row],[Tanggal nodin RFS/RFI]],0)</f>
        <v>#REF!</v>
      </c>
      <c r="AR406" s="47" t="e">
        <f ca="1">IF(AND([1]!Email_TaskV2[[#This Row],[Status]]="ON PROGRESS"),IF(TODAY()-[1]!Email_TaskV2[[#This Row],[Start FUT]]&gt;100,"Testing not started yet",TODAY()-[1]!Email_TaskV2[[#This Row],[Start FUT]]),0)</f>
        <v>#REF!</v>
      </c>
      <c r="AS406" s="47" t="e">
        <f>IF([1]!Email_TaskV2[[#This Row],[Aging_Start_Testing]]="Testing not started yet","Testing not started yet",[1]!Email_TaskV2[[#This Row],[Aging]]-[1]!Email_TaskV2[[#This Row],[Aging_Start_Testing]])</f>
        <v>#REF!</v>
      </c>
      <c r="AT406" s="47" t="e">
        <f ca="1">IF(AND([1]!Email_TaskV2[[#This Row],[Status]]="ON PROGRESS",[1]!Email_TaskV2[[#This Row],[Type]]="RFI"),TODAY()-[1]!Email_TaskV2[[#This Row],[Tanggal nodin RFS/RFI]],0)</f>
        <v>#REF!</v>
      </c>
      <c r="AU406" s="47" t="e">
        <f>IF([1]!Email_TaskV2[[#This Row],[Aging]]&gt;7,"Warning","")</f>
        <v>#REF!</v>
      </c>
      <c r="AV406" s="48"/>
      <c r="AW406" s="48"/>
      <c r="AX406" s="48"/>
      <c r="AY406" s="48" t="e">
        <f>IF(AND([1]!Email_TaskV2[[#This Row],[Status]]="ON PROGRESS",[1]!Email_TaskV2[[#This Row],[Type]]="RFS"),"YES","")</f>
        <v>#REF!</v>
      </c>
      <c r="AZ406" s="127" t="e">
        <f>IF(AND([1]!Email_TaskV2[[#This Row],[Status]]="ON PROGRESS",[1]!Email_TaskV2[[#This Row],[Type]]="RFI"),"YES","")</f>
        <v>#REF!</v>
      </c>
      <c r="BA406" s="48" t="e">
        <f>IF([1]!Email_TaskV2[[#This Row],[Nomor Nodin RFS/RFI]]="","",DAY([1]!Email_TaskV2[[#This Row],[Tanggal nodin RFS/RFI]]))</f>
        <v>#REF!</v>
      </c>
      <c r="BB406" s="54" t="e">
        <f>IF([1]!Email_TaskV2[[#This Row],[Nomor Nodin RFS/RFI]]="","",TEXT([1]!Email_TaskV2[[#This Row],[Tanggal nodin RFS/RFI]],"MMM"))</f>
        <v>#REF!</v>
      </c>
      <c r="BC406" s="49" t="e">
        <f>IF([1]!Email_TaskV2[[#This Row],[Nodin BO]]="","No","Yes")</f>
        <v>#REF!</v>
      </c>
      <c r="BD406" s="50" t="e">
        <f>YEAR([1]!Email_TaskV2[[#This Row],[Tanggal nodin RFS/RFI]])</f>
        <v>#REF!</v>
      </c>
      <c r="BE406" s="56" t="e">
        <f>IF([1]!Email_TaskV2[[#This Row],[Month]]="",13,MONTH([1]!Email_TaskV2[[#This Row],[Tanggal nodin RFS/RFI]]))</f>
        <v>#REF!</v>
      </c>
    </row>
    <row r="407" spans="1:57" ht="15" customHeight="1" x14ac:dyDescent="0.3">
      <c r="A407" s="51">
        <v>406</v>
      </c>
      <c r="B407" s="32" t="s">
        <v>2317</v>
      </c>
      <c r="C407" s="34">
        <v>45020</v>
      </c>
      <c r="D407" s="88" t="s">
        <v>2318</v>
      </c>
      <c r="E407" s="32" t="s">
        <v>55</v>
      </c>
      <c r="F407" s="32" t="s">
        <v>90</v>
      </c>
      <c r="G407" s="35">
        <v>45020</v>
      </c>
      <c r="H407" s="35">
        <v>45030</v>
      </c>
      <c r="I407" s="32" t="s">
        <v>2723</v>
      </c>
      <c r="J407" s="35">
        <v>45030</v>
      </c>
      <c r="K407" s="32" t="s">
        <v>2724</v>
      </c>
      <c r="L407" s="39">
        <f>H407-C407</f>
        <v>10</v>
      </c>
      <c r="M407" s="39">
        <f>J407-G407</f>
        <v>10</v>
      </c>
      <c r="N407" s="40" t="s">
        <v>107</v>
      </c>
      <c r="O407" s="40" t="s">
        <v>108</v>
      </c>
      <c r="P407" s="40" t="e">
        <f>VLOOKUP([1]!Email_TaskV2[[#This Row],[PIC Dev]],[1]Organization!C:D,2,FALSE)</f>
        <v>#REF!</v>
      </c>
      <c r="Q407" s="52" t="s">
        <v>2725</v>
      </c>
      <c r="R407" s="32">
        <v>25</v>
      </c>
      <c r="S407" s="32" t="s">
        <v>57</v>
      </c>
      <c r="T407" s="37" t="s">
        <v>1476</v>
      </c>
      <c r="U407" s="37" t="s">
        <v>1477</v>
      </c>
      <c r="V407" s="37" t="s">
        <v>2485</v>
      </c>
      <c r="W407" s="32" t="s">
        <v>156</v>
      </c>
      <c r="X407" s="32" t="s">
        <v>180</v>
      </c>
      <c r="Y407" s="32" t="s">
        <v>181</v>
      </c>
      <c r="Z407" s="32" t="s">
        <v>58</v>
      </c>
      <c r="AA407" s="32" t="s">
        <v>59</v>
      </c>
      <c r="AB407" s="32" t="s">
        <v>70</v>
      </c>
      <c r="AC407" s="43" t="s">
        <v>71</v>
      </c>
      <c r="AD407" s="44" t="s">
        <v>85</v>
      </c>
      <c r="AE407" s="44" t="s">
        <v>1909</v>
      </c>
      <c r="AF407" s="44"/>
      <c r="AG407" s="32"/>
      <c r="AH407" s="32"/>
      <c r="AI407" s="39" t="s">
        <v>64</v>
      </c>
      <c r="AJ407" s="46" t="str">
        <f t="shared" si="51"/>
        <v/>
      </c>
      <c r="AK407" s="46"/>
      <c r="AL407" s="46"/>
      <c r="AM407" s="46"/>
      <c r="AN407" s="46"/>
      <c r="AO407" s="46"/>
      <c r="AP407" s="46"/>
      <c r="AQ407" s="47" t="e">
        <f ca="1">IF(AND([1]!Email_TaskV2[[#This Row],[Status]]="ON PROGRESS"),TODAY()-[1]!Email_TaskV2[[#This Row],[Tanggal nodin RFS/RFI]],0)</f>
        <v>#REF!</v>
      </c>
      <c r="AR407" s="47" t="e">
        <f ca="1">IF(AND([1]!Email_TaskV2[[#This Row],[Status]]="ON PROGRESS"),IF(TODAY()-[1]!Email_TaskV2[[#This Row],[Start FUT]]&gt;100,"Testing not started yet",TODAY()-[1]!Email_TaskV2[[#This Row],[Start FUT]]),0)</f>
        <v>#REF!</v>
      </c>
      <c r="AS407" s="47" t="e">
        <f>IF([1]!Email_TaskV2[[#This Row],[Aging_Start_Testing]]="Testing not started yet","Testing not started yet",[1]!Email_TaskV2[[#This Row],[Aging]]-[1]!Email_TaskV2[[#This Row],[Aging_Start_Testing]])</f>
        <v>#REF!</v>
      </c>
      <c r="AT407" s="47" t="e">
        <f ca="1">IF(AND([1]!Email_TaskV2[[#This Row],[Status]]="ON PROGRESS",[1]!Email_TaskV2[[#This Row],[Type]]="RFI"),TODAY()-[1]!Email_TaskV2[[#This Row],[Tanggal nodin RFS/RFI]],0)</f>
        <v>#REF!</v>
      </c>
      <c r="AU407" s="47" t="e">
        <f>IF([1]!Email_TaskV2[[#This Row],[Aging]]&gt;7,"Warning","")</f>
        <v>#REF!</v>
      </c>
      <c r="AV407" s="48"/>
      <c r="AW407" s="48"/>
      <c r="AX407" s="48"/>
      <c r="AY407" s="48" t="e">
        <f>IF(AND([1]!Email_TaskV2[[#This Row],[Status]]="ON PROGRESS",[1]!Email_TaskV2[[#This Row],[Type]]="RFS"),"YES","")</f>
        <v>#REF!</v>
      </c>
      <c r="AZ407" s="127" t="e">
        <f>IF(AND([1]!Email_TaskV2[[#This Row],[Status]]="ON PROGRESS",[1]!Email_TaskV2[[#This Row],[Type]]="RFI"),"YES","")</f>
        <v>#REF!</v>
      </c>
      <c r="BA407" s="48" t="e">
        <f>IF([1]!Email_TaskV2[[#This Row],[Nomor Nodin RFS/RFI]]="","",DAY([1]!Email_TaskV2[[#This Row],[Tanggal nodin RFS/RFI]]))</f>
        <v>#REF!</v>
      </c>
      <c r="BB407" s="54" t="e">
        <f>IF([1]!Email_TaskV2[[#This Row],[Nomor Nodin RFS/RFI]]="","",TEXT([1]!Email_TaskV2[[#This Row],[Tanggal nodin RFS/RFI]],"MMM"))</f>
        <v>#REF!</v>
      </c>
      <c r="BC407" s="49" t="e">
        <f>IF([1]!Email_TaskV2[[#This Row],[Nodin BO]]="","No","Yes")</f>
        <v>#REF!</v>
      </c>
      <c r="BD407" s="50" t="e">
        <f>YEAR([1]!Email_TaskV2[[#This Row],[Tanggal nodin RFS/RFI]])</f>
        <v>#REF!</v>
      </c>
      <c r="BE407" s="56" t="e">
        <f>IF([1]!Email_TaskV2[[#This Row],[Month]]="",13,MONTH([1]!Email_TaskV2[[#This Row],[Tanggal nodin RFS/RFI]]))</f>
        <v>#REF!</v>
      </c>
    </row>
    <row r="408" spans="1:57" ht="15" customHeight="1" x14ac:dyDescent="0.3">
      <c r="A408" s="51">
        <v>407</v>
      </c>
      <c r="B408" s="32" t="s">
        <v>2319</v>
      </c>
      <c r="C408" s="34">
        <v>45020</v>
      </c>
      <c r="D408" s="88" t="s">
        <v>2320</v>
      </c>
      <c r="E408" s="32" t="s">
        <v>55</v>
      </c>
      <c r="F408" s="63" t="s">
        <v>78</v>
      </c>
      <c r="G408" s="35">
        <v>45022</v>
      </c>
      <c r="H408" s="35">
        <v>45027</v>
      </c>
      <c r="I408" s="32" t="s">
        <v>2561</v>
      </c>
      <c r="J408" s="35">
        <v>45027</v>
      </c>
      <c r="K408" s="37" t="s">
        <v>2562</v>
      </c>
      <c r="L408" s="39">
        <f>H408-C408</f>
        <v>7</v>
      </c>
      <c r="M408" s="39">
        <f>J408-G408</f>
        <v>5</v>
      </c>
      <c r="N408" s="40" t="s">
        <v>73</v>
      </c>
      <c r="O408" s="40" t="s">
        <v>74</v>
      </c>
      <c r="P408" s="40" t="e">
        <f>VLOOKUP([1]!Email_TaskV2[[#This Row],[PIC Dev]],[1]Organization!C:D,2,FALSE)</f>
        <v>#REF!</v>
      </c>
      <c r="Q408" s="40"/>
      <c r="R408" s="32">
        <v>58</v>
      </c>
      <c r="S408" s="32" t="s">
        <v>75</v>
      </c>
      <c r="T408" s="32"/>
      <c r="U408" s="32"/>
      <c r="V408" s="32"/>
      <c r="W408" s="32" t="s">
        <v>176</v>
      </c>
      <c r="X408" s="32"/>
      <c r="Y408" s="32"/>
      <c r="Z408" s="32" t="s">
        <v>58</v>
      </c>
      <c r="AA408" s="32" t="s">
        <v>59</v>
      </c>
      <c r="AB408" s="32" t="s">
        <v>76</v>
      </c>
      <c r="AC408" s="43" t="s">
        <v>71</v>
      </c>
      <c r="AD408" s="44" t="s">
        <v>150</v>
      </c>
      <c r="AE408" s="44"/>
      <c r="AF408" s="44"/>
      <c r="AG408" s="32"/>
      <c r="AH408" s="32"/>
      <c r="AI408" s="39" t="s">
        <v>110</v>
      </c>
      <c r="AJ408" s="46" t="str">
        <f t="shared" si="51"/>
        <v>(Sigos Automation)</v>
      </c>
      <c r="AK408" s="46">
        <v>1</v>
      </c>
      <c r="AL408" s="46"/>
      <c r="AM408" s="46"/>
      <c r="AN408" s="46"/>
      <c r="AO408" s="46"/>
      <c r="AP408" s="46"/>
      <c r="AQ408" s="47" t="e">
        <f ca="1">IF(AND([1]!Email_TaskV2[[#This Row],[Status]]="ON PROGRESS"),TODAY()-[1]!Email_TaskV2[[#This Row],[Tanggal nodin RFS/RFI]],0)</f>
        <v>#REF!</v>
      </c>
      <c r="AR408" s="47" t="e">
        <f ca="1">IF(AND([1]!Email_TaskV2[[#This Row],[Status]]="ON PROGRESS"),IF(TODAY()-[1]!Email_TaskV2[[#This Row],[Start FUT]]&gt;100,"Testing not started yet",TODAY()-[1]!Email_TaskV2[[#This Row],[Start FUT]]),0)</f>
        <v>#REF!</v>
      </c>
      <c r="AS408" s="47" t="e">
        <f>IF([1]!Email_TaskV2[[#This Row],[Aging_Start_Testing]]="Testing not started yet","Testing not started yet",[1]!Email_TaskV2[[#This Row],[Aging]]-[1]!Email_TaskV2[[#This Row],[Aging_Start_Testing]])</f>
        <v>#REF!</v>
      </c>
      <c r="AT408" s="47" t="e">
        <f ca="1">IF(AND([1]!Email_TaskV2[[#This Row],[Status]]="ON PROGRESS",[1]!Email_TaskV2[[#This Row],[Type]]="RFI"),TODAY()-[1]!Email_TaskV2[[#This Row],[Tanggal nodin RFS/RFI]],0)</f>
        <v>#REF!</v>
      </c>
      <c r="AU408" s="47" t="e">
        <f>IF([1]!Email_TaskV2[[#This Row],[Aging]]&gt;7,"Warning","")</f>
        <v>#REF!</v>
      </c>
      <c r="AV408" s="48"/>
      <c r="AW408" s="48"/>
      <c r="AX408" s="48"/>
      <c r="AY408" s="48" t="e">
        <f>IF(AND([1]!Email_TaskV2[[#This Row],[Status]]="ON PROGRESS",[1]!Email_TaskV2[[#This Row],[Type]]="RFS"),"YES","")</f>
        <v>#REF!</v>
      </c>
      <c r="AZ408" s="127" t="e">
        <f>IF(AND([1]!Email_TaskV2[[#This Row],[Status]]="ON PROGRESS",[1]!Email_TaskV2[[#This Row],[Type]]="RFI"),"YES","")</f>
        <v>#REF!</v>
      </c>
      <c r="BA408" s="48" t="e">
        <f>IF([1]!Email_TaskV2[[#This Row],[Nomor Nodin RFS/RFI]]="","",DAY([1]!Email_TaskV2[[#This Row],[Tanggal nodin RFS/RFI]]))</f>
        <v>#REF!</v>
      </c>
      <c r="BB408" s="54" t="e">
        <f>IF([1]!Email_TaskV2[[#This Row],[Nomor Nodin RFS/RFI]]="","",TEXT([1]!Email_TaskV2[[#This Row],[Tanggal nodin RFS/RFI]],"MMM"))</f>
        <v>#REF!</v>
      </c>
      <c r="BC408" s="49" t="e">
        <f>IF([1]!Email_TaskV2[[#This Row],[Nodin BO]]="","No","Yes")</f>
        <v>#REF!</v>
      </c>
      <c r="BD408" s="50" t="e">
        <f>YEAR([1]!Email_TaskV2[[#This Row],[Tanggal nodin RFS/RFI]])</f>
        <v>#REF!</v>
      </c>
      <c r="BE408" s="56" t="e">
        <f>IF([1]!Email_TaskV2[[#This Row],[Month]]="",13,MONTH([1]!Email_TaskV2[[#This Row],[Tanggal nodin RFS/RFI]]))</f>
        <v>#REF!</v>
      </c>
    </row>
    <row r="409" spans="1:57" ht="15" customHeight="1" x14ac:dyDescent="0.3">
      <c r="A409" s="51">
        <v>408</v>
      </c>
      <c r="B409" s="32" t="s">
        <v>2321</v>
      </c>
      <c r="C409" s="34">
        <v>45020</v>
      </c>
      <c r="D409" s="86" t="s">
        <v>2322</v>
      </c>
      <c r="E409" s="32" t="s">
        <v>55</v>
      </c>
      <c r="F409" s="63" t="s">
        <v>78</v>
      </c>
      <c r="G409" s="35">
        <v>45021</v>
      </c>
      <c r="H409" s="35">
        <v>45022</v>
      </c>
      <c r="I409" s="32" t="s">
        <v>2563</v>
      </c>
      <c r="J409" s="35">
        <v>45022</v>
      </c>
      <c r="K409" s="32" t="s">
        <v>2564</v>
      </c>
      <c r="L409" s="39">
        <f>H409-C409</f>
        <v>2</v>
      </c>
      <c r="M409" s="39">
        <f>J409-G409</f>
        <v>1</v>
      </c>
      <c r="N409" s="40" t="s">
        <v>87</v>
      </c>
      <c r="O409" s="40" t="s">
        <v>88</v>
      </c>
      <c r="P409" s="40" t="e">
        <f>VLOOKUP([1]!Email_TaskV2[[#This Row],[PIC Dev]],[1]Organization!C:D,2,FALSE)</f>
        <v>#REF!</v>
      </c>
      <c r="Q409" s="40"/>
      <c r="R409" s="32">
        <v>47</v>
      </c>
      <c r="S409" s="32" t="s">
        <v>75</v>
      </c>
      <c r="T409" s="32" t="s">
        <v>2323</v>
      </c>
      <c r="U409" s="37" t="s">
        <v>2486</v>
      </c>
      <c r="V409" s="41">
        <v>45020</v>
      </c>
      <c r="W409" s="32" t="s">
        <v>190</v>
      </c>
      <c r="X409" s="32" t="s">
        <v>2487</v>
      </c>
      <c r="Y409" s="32" t="s">
        <v>192</v>
      </c>
      <c r="Z409" s="32" t="s">
        <v>58</v>
      </c>
      <c r="AA409" s="32" t="s">
        <v>59</v>
      </c>
      <c r="AB409" s="32" t="s">
        <v>60</v>
      </c>
      <c r="AC409" s="43" t="s">
        <v>61</v>
      </c>
      <c r="AD409" s="44" t="s">
        <v>106</v>
      </c>
      <c r="AE409" s="44"/>
      <c r="AF409" s="44"/>
      <c r="AG409" s="32"/>
      <c r="AH409" s="32"/>
      <c r="AI409" s="39" t="s">
        <v>64</v>
      </c>
      <c r="AJ409" s="46" t="str">
        <f t="shared" si="51"/>
        <v/>
      </c>
      <c r="AK409" s="46"/>
      <c r="AL409" s="46"/>
      <c r="AM409" s="46"/>
      <c r="AN409" s="46"/>
      <c r="AO409" s="46"/>
      <c r="AP409" s="46"/>
      <c r="AQ409" s="47" t="e">
        <f ca="1">IF(AND([1]!Email_TaskV2[[#This Row],[Status]]="ON PROGRESS"),TODAY()-[1]!Email_TaskV2[[#This Row],[Tanggal nodin RFS/RFI]],0)</f>
        <v>#REF!</v>
      </c>
      <c r="AR409" s="47" t="e">
        <f ca="1">IF(AND([1]!Email_TaskV2[[#This Row],[Status]]="ON PROGRESS"),IF(TODAY()-[1]!Email_TaskV2[[#This Row],[Start FUT]]&gt;100,"Testing not started yet",TODAY()-[1]!Email_TaskV2[[#This Row],[Start FUT]]),0)</f>
        <v>#REF!</v>
      </c>
      <c r="AS409" s="47" t="e">
        <f>IF([1]!Email_TaskV2[[#This Row],[Aging_Start_Testing]]="Testing not started yet","Testing not started yet",[1]!Email_TaskV2[[#This Row],[Aging]]-[1]!Email_TaskV2[[#This Row],[Aging_Start_Testing]])</f>
        <v>#REF!</v>
      </c>
      <c r="AT409" s="47" t="e">
        <f ca="1">IF(AND([1]!Email_TaskV2[[#This Row],[Status]]="ON PROGRESS",[1]!Email_TaskV2[[#This Row],[Type]]="RFI"),TODAY()-[1]!Email_TaskV2[[#This Row],[Tanggal nodin RFS/RFI]],0)</f>
        <v>#REF!</v>
      </c>
      <c r="AU409" s="47" t="e">
        <f>IF([1]!Email_TaskV2[[#This Row],[Aging]]&gt;7,"Warning","")</f>
        <v>#REF!</v>
      </c>
      <c r="AV409" s="48"/>
      <c r="AW409" s="48"/>
      <c r="AX409" s="48"/>
      <c r="AY409" s="48" t="e">
        <f>IF(AND([1]!Email_TaskV2[[#This Row],[Status]]="ON PROGRESS",[1]!Email_TaskV2[[#This Row],[Type]]="RFS"),"YES","")</f>
        <v>#REF!</v>
      </c>
      <c r="AZ409" s="16" t="e">
        <f>IF(AND([1]!Email_TaskV2[[#This Row],[Status]]="ON PROGRESS",[1]!Email_TaskV2[[#This Row],[Type]]="RFI"),"YES","")</f>
        <v>#REF!</v>
      </c>
      <c r="BA409" s="48" t="e">
        <f>IF([1]!Email_TaskV2[[#This Row],[Nomor Nodin RFS/RFI]]="","",DAY([1]!Email_TaskV2[[#This Row],[Tanggal nodin RFS/RFI]]))</f>
        <v>#REF!</v>
      </c>
      <c r="BB409" s="54" t="e">
        <f>IF([1]!Email_TaskV2[[#This Row],[Nomor Nodin RFS/RFI]]="","",TEXT([1]!Email_TaskV2[[#This Row],[Tanggal nodin RFS/RFI]],"MMM"))</f>
        <v>#REF!</v>
      </c>
      <c r="BC409" s="49" t="e">
        <f>IF([1]!Email_TaskV2[[#This Row],[Nodin BO]]="","No","Yes")</f>
        <v>#REF!</v>
      </c>
      <c r="BD409" s="50" t="e">
        <f>YEAR([1]!Email_TaskV2[[#This Row],[Tanggal nodin RFS/RFI]])</f>
        <v>#REF!</v>
      </c>
      <c r="BE409" s="56" t="e">
        <f>IF([1]!Email_TaskV2[[#This Row],[Month]]="",13,MONTH([1]!Email_TaskV2[[#This Row],[Tanggal nodin RFS/RFI]]))</f>
        <v>#REF!</v>
      </c>
    </row>
    <row r="410" spans="1:57" ht="15" customHeight="1" x14ac:dyDescent="0.3">
      <c r="A410" s="51">
        <v>409</v>
      </c>
      <c r="B410" s="32" t="s">
        <v>2324</v>
      </c>
      <c r="C410" s="34">
        <v>45021</v>
      </c>
      <c r="D410" s="86" t="s">
        <v>2325</v>
      </c>
      <c r="E410" s="32" t="s">
        <v>55</v>
      </c>
      <c r="F410" s="32" t="s">
        <v>90</v>
      </c>
      <c r="G410" s="35">
        <v>45022</v>
      </c>
      <c r="H410" s="35">
        <v>45024</v>
      </c>
      <c r="I410" s="32" t="s">
        <v>2565</v>
      </c>
      <c r="J410" s="35">
        <v>45026</v>
      </c>
      <c r="K410" s="37" t="s">
        <v>2566</v>
      </c>
      <c r="L410" s="39">
        <f>H410-C410</f>
        <v>3</v>
      </c>
      <c r="M410" s="39">
        <f>J410-G410</f>
        <v>4</v>
      </c>
      <c r="N410" s="40" t="s">
        <v>87</v>
      </c>
      <c r="O410" s="40" t="s">
        <v>88</v>
      </c>
      <c r="P410" s="40" t="e">
        <f>VLOOKUP([1]!Email_TaskV2[[#This Row],[PIC Dev]],[1]Organization!C:D,2,FALSE)</f>
        <v>#REF!</v>
      </c>
      <c r="Q410" s="52" t="s">
        <v>2567</v>
      </c>
      <c r="R410" s="32">
        <v>732</v>
      </c>
      <c r="S410" s="32" t="s">
        <v>57</v>
      </c>
      <c r="T410" s="32" t="s">
        <v>2326</v>
      </c>
      <c r="U410" s="32" t="s">
        <v>2327</v>
      </c>
      <c r="V410" s="41">
        <v>45019</v>
      </c>
      <c r="W410" s="32" t="s">
        <v>190</v>
      </c>
      <c r="X410" s="32" t="s">
        <v>2488</v>
      </c>
      <c r="Y410" s="32" t="s">
        <v>154</v>
      </c>
      <c r="Z410" s="32" t="s">
        <v>58</v>
      </c>
      <c r="AA410" s="32" t="s">
        <v>59</v>
      </c>
      <c r="AB410" s="32" t="s">
        <v>101</v>
      </c>
      <c r="AC410" s="43" t="s">
        <v>61</v>
      </c>
      <c r="AD410" s="44" t="s">
        <v>141</v>
      </c>
      <c r="AE410" s="44" t="s">
        <v>91</v>
      </c>
      <c r="AF410" s="44" t="s">
        <v>140</v>
      </c>
      <c r="AG410" s="32" t="s">
        <v>600</v>
      </c>
      <c r="AH410" s="32"/>
      <c r="AI410" s="39" t="s">
        <v>62</v>
      </c>
      <c r="AJ410" s="46" t="str">
        <f t="shared" si="51"/>
        <v>(FUT Simulator)</v>
      </c>
      <c r="AK410" s="46"/>
      <c r="AL410" s="46"/>
      <c r="AM410" s="46">
        <v>3</v>
      </c>
      <c r="AN410" s="46"/>
      <c r="AO410" s="46"/>
      <c r="AP410" s="46"/>
      <c r="AQ410" s="47" t="e">
        <f ca="1">IF(AND([1]!Email_TaskV2[[#This Row],[Status]]="ON PROGRESS"),TODAY()-[1]!Email_TaskV2[[#This Row],[Tanggal nodin RFS/RFI]],0)</f>
        <v>#REF!</v>
      </c>
      <c r="AR410" s="47" t="e">
        <f ca="1">IF(AND([1]!Email_TaskV2[[#This Row],[Status]]="ON PROGRESS"),IF(TODAY()-[1]!Email_TaskV2[[#This Row],[Start FUT]]&gt;100,"Testing not started yet",TODAY()-[1]!Email_TaskV2[[#This Row],[Start FUT]]),0)</f>
        <v>#REF!</v>
      </c>
      <c r="AS410" s="47" t="e">
        <f>IF([1]!Email_TaskV2[[#This Row],[Aging_Start_Testing]]="Testing not started yet","Testing not started yet",[1]!Email_TaskV2[[#This Row],[Aging]]-[1]!Email_TaskV2[[#This Row],[Aging_Start_Testing]])</f>
        <v>#REF!</v>
      </c>
      <c r="AT410" s="47" t="e">
        <f ca="1">IF(AND([1]!Email_TaskV2[[#This Row],[Status]]="ON PROGRESS",[1]!Email_TaskV2[[#This Row],[Type]]="RFI"),TODAY()-[1]!Email_TaskV2[[#This Row],[Tanggal nodin RFS/RFI]],0)</f>
        <v>#REF!</v>
      </c>
      <c r="AU410" s="47" t="e">
        <f>IF([1]!Email_TaskV2[[#This Row],[Aging]]&gt;7,"Warning","")</f>
        <v>#REF!</v>
      </c>
      <c r="AV410" s="48"/>
      <c r="AW410" s="48"/>
      <c r="AX410" s="48"/>
      <c r="AY410" s="48" t="e">
        <f>IF(AND([1]!Email_TaskV2[[#This Row],[Status]]="ON PROGRESS",[1]!Email_TaskV2[[#This Row],[Type]]="RFS"),"YES","")</f>
        <v>#REF!</v>
      </c>
      <c r="AZ410" s="16" t="e">
        <f>IF(AND([1]!Email_TaskV2[[#This Row],[Status]]="ON PROGRESS",[1]!Email_TaskV2[[#This Row],[Type]]="RFI"),"YES","")</f>
        <v>#REF!</v>
      </c>
      <c r="BA410" s="48" t="e">
        <f>IF([1]!Email_TaskV2[[#This Row],[Nomor Nodin RFS/RFI]]="","",DAY([1]!Email_TaskV2[[#This Row],[Tanggal nodin RFS/RFI]]))</f>
        <v>#REF!</v>
      </c>
      <c r="BB410" s="54" t="e">
        <f>IF([1]!Email_TaskV2[[#This Row],[Nomor Nodin RFS/RFI]]="","",TEXT([1]!Email_TaskV2[[#This Row],[Tanggal nodin RFS/RFI]],"MMM"))</f>
        <v>#REF!</v>
      </c>
      <c r="BC410" s="49" t="e">
        <f>IF([1]!Email_TaskV2[[#This Row],[Nodin BO]]="","No","Yes")</f>
        <v>#REF!</v>
      </c>
      <c r="BD410" s="50" t="e">
        <f>YEAR([1]!Email_TaskV2[[#This Row],[Tanggal nodin RFS/RFI]])</f>
        <v>#REF!</v>
      </c>
      <c r="BE410" s="56" t="e">
        <f>IF([1]!Email_TaskV2[[#This Row],[Month]]="",13,MONTH([1]!Email_TaskV2[[#This Row],[Tanggal nodin RFS/RFI]]))</f>
        <v>#REF!</v>
      </c>
    </row>
    <row r="411" spans="1:57" ht="15" customHeight="1" x14ac:dyDescent="0.3">
      <c r="A411" s="51">
        <v>410</v>
      </c>
      <c r="B411" s="32" t="s">
        <v>2328</v>
      </c>
      <c r="C411" s="34">
        <v>45021</v>
      </c>
      <c r="D411" s="92" t="s">
        <v>2329</v>
      </c>
      <c r="E411" s="61" t="s">
        <v>79</v>
      </c>
      <c r="F411" s="61" t="s">
        <v>2330</v>
      </c>
      <c r="G411" s="35">
        <v>45021</v>
      </c>
      <c r="H411" s="35">
        <v>45021</v>
      </c>
      <c r="I411" s="32"/>
      <c r="J411" s="35"/>
      <c r="K411" s="32"/>
      <c r="L411" s="44"/>
      <c r="M411" s="40"/>
      <c r="N411" s="40" t="s">
        <v>1407</v>
      </c>
      <c r="O411" s="40" t="s">
        <v>137</v>
      </c>
      <c r="P411" s="40" t="e">
        <f>VLOOKUP([1]!Email_TaskV2[[#This Row],[PIC Dev]],[1]Organization!C:D,2,FALSE)</f>
        <v>#REF!</v>
      </c>
      <c r="Q411" s="52" t="s">
        <v>2489</v>
      </c>
      <c r="R411" s="32"/>
      <c r="S411" s="32" t="s">
        <v>75</v>
      </c>
      <c r="T411" s="32" t="s">
        <v>1050</v>
      </c>
      <c r="U411" s="37" t="s">
        <v>1560</v>
      </c>
      <c r="V411" s="41">
        <v>44958</v>
      </c>
      <c r="W411" s="32" t="s">
        <v>166</v>
      </c>
      <c r="X411" s="32" t="s">
        <v>182</v>
      </c>
      <c r="Y411" s="32" t="s">
        <v>183</v>
      </c>
      <c r="Z411" s="32" t="s">
        <v>58</v>
      </c>
      <c r="AA411" s="32" t="s">
        <v>59</v>
      </c>
      <c r="AB411" s="32" t="s">
        <v>60</v>
      </c>
      <c r="AC411" s="43" t="s">
        <v>71</v>
      </c>
      <c r="AD411" s="44" t="s">
        <v>91</v>
      </c>
      <c r="AE411" s="44"/>
      <c r="AF411" s="44"/>
      <c r="AG411" s="32"/>
      <c r="AH411" s="32"/>
      <c r="AI411" s="81" t="s">
        <v>64</v>
      </c>
      <c r="AJ411" s="126" t="str">
        <f t="shared" si="51"/>
        <v/>
      </c>
      <c r="AK411" s="46"/>
      <c r="AL411" s="46"/>
      <c r="AM411" s="46"/>
      <c r="AN411" s="46"/>
      <c r="AO411" s="46"/>
      <c r="AP411" s="46"/>
      <c r="AQ411" s="47" t="e">
        <f ca="1">IF(AND([1]!Email_TaskV2[[#This Row],[Status]]="ON PROGRESS"),TODAY()-[1]!Email_TaskV2[[#This Row],[Tanggal nodin RFS/RFI]],0)</f>
        <v>#REF!</v>
      </c>
      <c r="AR411" s="47" t="e">
        <f ca="1">IF(AND([1]!Email_TaskV2[[#This Row],[Status]]="ON PROGRESS"),IF(TODAY()-[1]!Email_TaskV2[[#This Row],[Start FUT]]&gt;100,"Testing not started yet",TODAY()-[1]!Email_TaskV2[[#This Row],[Start FUT]]),0)</f>
        <v>#REF!</v>
      </c>
      <c r="AS411" s="47" t="e">
        <f>IF([1]!Email_TaskV2[[#This Row],[Aging_Start_Testing]]="Testing not started yet","Testing not started yet",[1]!Email_TaskV2[[#This Row],[Aging]]-[1]!Email_TaskV2[[#This Row],[Aging_Start_Testing]])</f>
        <v>#REF!</v>
      </c>
      <c r="AT411" s="47" t="e">
        <f ca="1">IF(AND([1]!Email_TaskV2[[#This Row],[Status]]="ON PROGRESS",[1]!Email_TaskV2[[#This Row],[Type]]="RFI"),TODAY()-[1]!Email_TaskV2[[#This Row],[Tanggal nodin RFS/RFI]],0)</f>
        <v>#REF!</v>
      </c>
      <c r="AU411" s="47" t="e">
        <f>IF([1]!Email_TaskV2[[#This Row],[Aging]]&gt;7,"Warning","")</f>
        <v>#REF!</v>
      </c>
      <c r="AV411" s="48"/>
      <c r="AW411" s="48"/>
      <c r="AX411" s="48"/>
      <c r="AY411" s="48" t="e">
        <f>IF(AND([1]!Email_TaskV2[[#This Row],[Status]]="ON PROGRESS",[1]!Email_TaskV2[[#This Row],[Type]]="RFS"),"YES","")</f>
        <v>#REF!</v>
      </c>
      <c r="AZ411" s="16" t="e">
        <f>IF(AND([1]!Email_TaskV2[[#This Row],[Status]]="ON PROGRESS",[1]!Email_TaskV2[[#This Row],[Type]]="RFI"),"YES","")</f>
        <v>#REF!</v>
      </c>
      <c r="BA411" s="48" t="e">
        <f>IF([1]!Email_TaskV2[[#This Row],[Nomor Nodin RFS/RFI]]="","",DAY([1]!Email_TaskV2[[#This Row],[Tanggal nodin RFS/RFI]]))</f>
        <v>#REF!</v>
      </c>
      <c r="BB411" s="54" t="e">
        <f>IF([1]!Email_TaskV2[[#This Row],[Nomor Nodin RFS/RFI]]="","",TEXT([1]!Email_TaskV2[[#This Row],[Tanggal nodin RFS/RFI]],"MMM"))</f>
        <v>#REF!</v>
      </c>
      <c r="BC411" s="49" t="e">
        <f>IF([1]!Email_TaskV2[[#This Row],[Nodin BO]]="","No","Yes")</f>
        <v>#REF!</v>
      </c>
      <c r="BD411" s="50" t="e">
        <f>YEAR([1]!Email_TaskV2[[#This Row],[Tanggal nodin RFS/RFI]])</f>
        <v>#REF!</v>
      </c>
      <c r="BE411" s="56" t="e">
        <f>IF([1]!Email_TaskV2[[#This Row],[Month]]="",13,MONTH([1]!Email_TaskV2[[#This Row],[Tanggal nodin RFS/RFI]]))</f>
        <v>#REF!</v>
      </c>
    </row>
    <row r="412" spans="1:57" ht="15" customHeight="1" x14ac:dyDescent="0.3">
      <c r="A412" s="51">
        <v>411</v>
      </c>
      <c r="B412" s="32" t="s">
        <v>2331</v>
      </c>
      <c r="C412" s="34">
        <v>45021</v>
      </c>
      <c r="D412" s="88" t="s">
        <v>2332</v>
      </c>
      <c r="E412" s="61" t="s">
        <v>79</v>
      </c>
      <c r="F412" s="61" t="s">
        <v>80</v>
      </c>
      <c r="G412" s="35">
        <v>45026</v>
      </c>
      <c r="H412" s="35">
        <v>45050</v>
      </c>
      <c r="I412" s="32"/>
      <c r="J412" s="35"/>
      <c r="K412" s="32"/>
      <c r="L412" s="44"/>
      <c r="M412" s="40"/>
      <c r="N412" s="40" t="s">
        <v>133</v>
      </c>
      <c r="O412" s="40" t="s">
        <v>134</v>
      </c>
      <c r="P412" s="40" t="e">
        <f>VLOOKUP([1]!Email_TaskV2[[#This Row],[PIC Dev]],[1]Organization!C:D,2,FALSE)</f>
        <v>#REF!</v>
      </c>
      <c r="Q412" s="52" t="s">
        <v>3030</v>
      </c>
      <c r="R412" s="32"/>
      <c r="S412" s="32" t="s">
        <v>57</v>
      </c>
      <c r="T412" s="32" t="s">
        <v>2333</v>
      </c>
      <c r="U412" s="37" t="s">
        <v>2490</v>
      </c>
      <c r="V412" s="41">
        <v>44964</v>
      </c>
      <c r="W412" s="32" t="s">
        <v>120</v>
      </c>
      <c r="X412" s="32" t="s">
        <v>180</v>
      </c>
      <c r="Y412" s="32" t="s">
        <v>181</v>
      </c>
      <c r="Z412" s="32" t="s">
        <v>58</v>
      </c>
      <c r="AA412" s="32" t="s">
        <v>59</v>
      </c>
      <c r="AB412" s="32" t="s">
        <v>120</v>
      </c>
      <c r="AC412" s="43" t="s">
        <v>71</v>
      </c>
      <c r="AD412" s="44" t="s">
        <v>72</v>
      </c>
      <c r="AE412" s="44" t="s">
        <v>85</v>
      </c>
      <c r="AF412" s="44"/>
      <c r="AG412" s="32"/>
      <c r="AH412" s="32"/>
      <c r="AI412" s="81" t="s">
        <v>62</v>
      </c>
      <c r="AJ412" s="126" t="str">
        <f t="shared" si="51"/>
        <v>(FUT Simulator)</v>
      </c>
      <c r="AK412" s="46"/>
      <c r="AL412" s="46"/>
      <c r="AM412" s="46">
        <v>3</v>
      </c>
      <c r="AN412" s="46"/>
      <c r="AO412" s="46"/>
      <c r="AP412" s="46"/>
      <c r="AQ412" s="47" t="e">
        <f ca="1">IF(AND([1]!Email_TaskV2[[#This Row],[Status]]="ON PROGRESS"),TODAY()-[1]!Email_TaskV2[[#This Row],[Tanggal nodin RFS/RFI]],0)</f>
        <v>#REF!</v>
      </c>
      <c r="AR412" s="47" t="e">
        <f ca="1">IF(AND([1]!Email_TaskV2[[#This Row],[Status]]="ON PROGRESS"),IF(TODAY()-[1]!Email_TaskV2[[#This Row],[Start FUT]]&gt;100,"Testing not started yet",TODAY()-[1]!Email_TaskV2[[#This Row],[Start FUT]]),0)</f>
        <v>#REF!</v>
      </c>
      <c r="AS412" s="47" t="e">
        <f>IF([1]!Email_TaskV2[[#This Row],[Aging_Start_Testing]]="Testing not started yet","Testing not started yet",[1]!Email_TaskV2[[#This Row],[Aging]]-[1]!Email_TaskV2[[#This Row],[Aging_Start_Testing]])</f>
        <v>#REF!</v>
      </c>
      <c r="AT412" s="47" t="e">
        <f ca="1">IF(AND([1]!Email_TaskV2[[#This Row],[Status]]="ON PROGRESS",[1]!Email_TaskV2[[#This Row],[Type]]="RFI"),TODAY()-[1]!Email_TaskV2[[#This Row],[Tanggal nodin RFS/RFI]],0)</f>
        <v>#REF!</v>
      </c>
      <c r="AU412" s="47" t="e">
        <f>IF([1]!Email_TaskV2[[#This Row],[Aging]]&gt;7,"Warning","")</f>
        <v>#REF!</v>
      </c>
      <c r="AV412" s="48"/>
      <c r="AW412" s="48"/>
      <c r="AX412" s="48"/>
      <c r="AY412" s="48" t="e">
        <f>IF(AND([1]!Email_TaskV2[[#This Row],[Status]]="ON PROGRESS",[1]!Email_TaskV2[[#This Row],[Type]]="RFS"),"YES","")</f>
        <v>#REF!</v>
      </c>
      <c r="AZ412" s="16" t="e">
        <f>IF(AND([1]!Email_TaskV2[[#This Row],[Status]]="ON PROGRESS",[1]!Email_TaskV2[[#This Row],[Type]]="RFI"),"YES","")</f>
        <v>#REF!</v>
      </c>
      <c r="BA412" s="48" t="e">
        <f>IF([1]!Email_TaskV2[[#This Row],[Nomor Nodin RFS/RFI]]="","",DAY([1]!Email_TaskV2[[#This Row],[Tanggal nodin RFS/RFI]]))</f>
        <v>#REF!</v>
      </c>
      <c r="BB412" s="54" t="e">
        <f>IF([1]!Email_TaskV2[[#This Row],[Nomor Nodin RFS/RFI]]="","",TEXT([1]!Email_TaskV2[[#This Row],[Tanggal nodin RFS/RFI]],"MMM"))</f>
        <v>#REF!</v>
      </c>
      <c r="BC412" s="49" t="e">
        <f>IF([1]!Email_TaskV2[[#This Row],[Nodin BO]]="","No","Yes")</f>
        <v>#REF!</v>
      </c>
      <c r="BD412" s="50" t="e">
        <f>YEAR([1]!Email_TaskV2[[#This Row],[Tanggal nodin RFS/RFI]])</f>
        <v>#REF!</v>
      </c>
      <c r="BE412" s="56" t="e">
        <f>IF([1]!Email_TaskV2[[#This Row],[Month]]="",13,MONTH([1]!Email_TaskV2[[#This Row],[Tanggal nodin RFS/RFI]]))</f>
        <v>#REF!</v>
      </c>
    </row>
    <row r="413" spans="1:57" ht="15" customHeight="1" x14ac:dyDescent="0.3">
      <c r="A413" s="51">
        <v>412</v>
      </c>
      <c r="B413" s="32" t="s">
        <v>2334</v>
      </c>
      <c r="C413" s="34">
        <v>45021</v>
      </c>
      <c r="D413" s="88" t="s">
        <v>2335</v>
      </c>
      <c r="E413" s="61" t="s">
        <v>79</v>
      </c>
      <c r="F413" s="61" t="s">
        <v>80</v>
      </c>
      <c r="G413" s="35">
        <v>45021</v>
      </c>
      <c r="H413" s="35">
        <v>45055</v>
      </c>
      <c r="I413" s="32"/>
      <c r="J413" s="35"/>
      <c r="K413" s="32"/>
      <c r="L413" s="44"/>
      <c r="M413" s="40"/>
      <c r="N413" s="40" t="s">
        <v>107</v>
      </c>
      <c r="O413" s="40" t="s">
        <v>108</v>
      </c>
      <c r="P413" s="40" t="e">
        <f>VLOOKUP([1]!Email_TaskV2[[#This Row],[PIC Dev]],[1]Organization!C:D,2,FALSE)</f>
        <v>#REF!</v>
      </c>
      <c r="Q413" s="52" t="s">
        <v>3032</v>
      </c>
      <c r="R413" s="32"/>
      <c r="S413" s="32" t="s">
        <v>57</v>
      </c>
      <c r="T413" s="32" t="s">
        <v>2064</v>
      </c>
      <c r="U413" s="32" t="s">
        <v>2336</v>
      </c>
      <c r="V413" s="41">
        <v>45002</v>
      </c>
      <c r="W413" s="32" t="s">
        <v>156</v>
      </c>
      <c r="X413" s="32" t="s">
        <v>205</v>
      </c>
      <c r="Y413" s="32" t="s">
        <v>2491</v>
      </c>
      <c r="Z413" s="32" t="s">
        <v>58</v>
      </c>
      <c r="AA413" s="32" t="s">
        <v>59</v>
      </c>
      <c r="AB413" s="32" t="s">
        <v>94</v>
      </c>
      <c r="AC413" s="43" t="s">
        <v>71</v>
      </c>
      <c r="AD413" s="44" t="s">
        <v>129</v>
      </c>
      <c r="AE413" s="44"/>
      <c r="AF413" s="44"/>
      <c r="AG413" s="32"/>
      <c r="AH413" s="32"/>
      <c r="AI413" s="81" t="s">
        <v>64</v>
      </c>
      <c r="AJ413" s="126" t="str">
        <f t="shared" si="51"/>
        <v/>
      </c>
      <c r="AK413" s="46"/>
      <c r="AL413" s="46"/>
      <c r="AM413" s="46"/>
      <c r="AN413" s="46"/>
      <c r="AO413" s="46"/>
      <c r="AP413" s="46"/>
      <c r="AQ413" s="47" t="e">
        <f ca="1">IF(AND([1]!Email_TaskV2[[#This Row],[Status]]="ON PROGRESS"),TODAY()-[1]!Email_TaskV2[[#This Row],[Tanggal nodin RFS/RFI]],0)</f>
        <v>#REF!</v>
      </c>
      <c r="AR413" s="47" t="e">
        <f ca="1">IF(AND([1]!Email_TaskV2[[#This Row],[Status]]="ON PROGRESS"),IF(TODAY()-[1]!Email_TaskV2[[#This Row],[Start FUT]]&gt;100,"Testing not started yet",TODAY()-[1]!Email_TaskV2[[#This Row],[Start FUT]]),0)</f>
        <v>#REF!</v>
      </c>
      <c r="AS413" s="47" t="e">
        <f>IF([1]!Email_TaskV2[[#This Row],[Aging_Start_Testing]]="Testing not started yet","Testing not started yet",[1]!Email_TaskV2[[#This Row],[Aging]]-[1]!Email_TaskV2[[#This Row],[Aging_Start_Testing]])</f>
        <v>#REF!</v>
      </c>
      <c r="AT413" s="47" t="e">
        <f ca="1">IF(AND([1]!Email_TaskV2[[#This Row],[Status]]="ON PROGRESS",[1]!Email_TaskV2[[#This Row],[Type]]="RFI"),TODAY()-[1]!Email_TaskV2[[#This Row],[Tanggal nodin RFS/RFI]],0)</f>
        <v>#REF!</v>
      </c>
      <c r="AU413" s="47" t="e">
        <f>IF([1]!Email_TaskV2[[#This Row],[Aging]]&gt;7,"Warning","")</f>
        <v>#REF!</v>
      </c>
      <c r="AV413" s="48"/>
      <c r="AW413" s="48"/>
      <c r="AX413" s="48"/>
      <c r="AY413" s="48" t="e">
        <f>IF(AND([1]!Email_TaskV2[[#This Row],[Status]]="ON PROGRESS",[1]!Email_TaskV2[[#This Row],[Type]]="RFS"),"YES","")</f>
        <v>#REF!</v>
      </c>
      <c r="AZ413" s="16" t="e">
        <f>IF(AND([1]!Email_TaskV2[[#This Row],[Status]]="ON PROGRESS",[1]!Email_TaskV2[[#This Row],[Type]]="RFI"),"YES","")</f>
        <v>#REF!</v>
      </c>
      <c r="BA413" s="48" t="e">
        <f>IF([1]!Email_TaskV2[[#This Row],[Nomor Nodin RFS/RFI]]="","",DAY([1]!Email_TaskV2[[#This Row],[Tanggal nodin RFS/RFI]]))</f>
        <v>#REF!</v>
      </c>
      <c r="BB413" s="54" t="e">
        <f>IF([1]!Email_TaskV2[[#This Row],[Nomor Nodin RFS/RFI]]="","",TEXT([1]!Email_TaskV2[[#This Row],[Tanggal nodin RFS/RFI]],"MMM"))</f>
        <v>#REF!</v>
      </c>
      <c r="BC413" s="49" t="e">
        <f>IF([1]!Email_TaskV2[[#This Row],[Nodin BO]]="","No","Yes")</f>
        <v>#REF!</v>
      </c>
      <c r="BD413" s="50" t="e">
        <f>YEAR([1]!Email_TaskV2[[#This Row],[Tanggal nodin RFS/RFI]])</f>
        <v>#REF!</v>
      </c>
      <c r="BE413" s="56" t="e">
        <f>IF([1]!Email_TaskV2[[#This Row],[Month]]="",13,MONTH([1]!Email_TaskV2[[#This Row],[Tanggal nodin RFS/RFI]]))</f>
        <v>#REF!</v>
      </c>
    </row>
    <row r="414" spans="1:57" ht="15" customHeight="1" x14ac:dyDescent="0.3">
      <c r="A414" s="51">
        <v>413</v>
      </c>
      <c r="B414" s="39" t="s">
        <v>2337</v>
      </c>
      <c r="C414" s="114">
        <v>45021</v>
      </c>
      <c r="D414" s="85" t="s">
        <v>2338</v>
      </c>
      <c r="E414" s="39" t="s">
        <v>55</v>
      </c>
      <c r="F414" s="63" t="s">
        <v>78</v>
      </c>
      <c r="G414" s="36">
        <v>45026</v>
      </c>
      <c r="H414" s="36">
        <v>45029</v>
      </c>
      <c r="I414" s="39" t="s">
        <v>2726</v>
      </c>
      <c r="J414" s="36">
        <v>45029</v>
      </c>
      <c r="K414" s="37" t="s">
        <v>2727</v>
      </c>
      <c r="L414" s="39">
        <f t="shared" ref="L414:L425" si="56">H414-C414</f>
        <v>8</v>
      </c>
      <c r="M414" s="39">
        <f t="shared" ref="M414:M425" si="57">J414-G414</f>
        <v>3</v>
      </c>
      <c r="N414" s="40" t="s">
        <v>107</v>
      </c>
      <c r="O414" s="40" t="s">
        <v>108</v>
      </c>
      <c r="P414" s="58" t="e">
        <f>VLOOKUP([1]!Email_TaskV2[[#This Row],[PIC Dev]],[1]Organization!C:D,2,FALSE)</f>
        <v>#REF!</v>
      </c>
      <c r="Q414" s="58"/>
      <c r="R414" s="39">
        <v>75</v>
      </c>
      <c r="S414" s="39" t="s">
        <v>75</v>
      </c>
      <c r="T414" s="39"/>
      <c r="U414" s="32"/>
      <c r="V414" s="32"/>
      <c r="W414" s="32" t="s">
        <v>156</v>
      </c>
      <c r="X414" s="32"/>
      <c r="Y414" s="32"/>
      <c r="Z414" s="32" t="s">
        <v>58</v>
      </c>
      <c r="AA414" s="32" t="s">
        <v>59</v>
      </c>
      <c r="AB414" s="32" t="s">
        <v>70</v>
      </c>
      <c r="AC414" s="43" t="s">
        <v>71</v>
      </c>
      <c r="AD414" s="44" t="s">
        <v>150</v>
      </c>
      <c r="AE414" s="59"/>
      <c r="AF414" s="59"/>
      <c r="AG414" s="39"/>
      <c r="AH414" s="39"/>
      <c r="AI414" s="39" t="s">
        <v>64</v>
      </c>
      <c r="AJ414" s="46" t="str">
        <f t="shared" si="51"/>
        <v/>
      </c>
      <c r="AK414" s="46"/>
      <c r="AL414" s="46"/>
      <c r="AM414" s="46"/>
      <c r="AN414" s="46"/>
      <c r="AO414" s="46"/>
      <c r="AP414" s="46"/>
      <c r="AQ414" s="47" t="e">
        <f ca="1">IF(AND([1]!Email_TaskV2[[#This Row],[Status]]="ON PROGRESS"),TODAY()-[1]!Email_TaskV2[[#This Row],[Tanggal nodin RFS/RFI]],0)</f>
        <v>#REF!</v>
      </c>
      <c r="AR414" s="47" t="e">
        <f ca="1">IF(AND([1]!Email_TaskV2[[#This Row],[Status]]="ON PROGRESS"),IF(TODAY()-[1]!Email_TaskV2[[#This Row],[Start FUT]]&gt;100,"Testing not started yet",TODAY()-[1]!Email_TaskV2[[#This Row],[Start FUT]]),0)</f>
        <v>#REF!</v>
      </c>
      <c r="AS414" s="47" t="e">
        <f>IF([1]!Email_TaskV2[[#This Row],[Aging_Start_Testing]]="Testing not started yet","Testing not started yet",[1]!Email_TaskV2[[#This Row],[Aging]]-[1]!Email_TaskV2[[#This Row],[Aging_Start_Testing]])</f>
        <v>#REF!</v>
      </c>
      <c r="AT414" s="47" t="e">
        <f ca="1">IF(AND([1]!Email_TaskV2[[#This Row],[Status]]="ON PROGRESS",[1]!Email_TaskV2[[#This Row],[Type]]="RFI"),TODAY()-[1]!Email_TaskV2[[#This Row],[Tanggal nodin RFS/RFI]],0)</f>
        <v>#REF!</v>
      </c>
      <c r="AU414" s="47" t="e">
        <f>IF([1]!Email_TaskV2[[#This Row],[Aging]]&gt;7,"Warning","")</f>
        <v>#REF!</v>
      </c>
      <c r="AV414" s="48"/>
      <c r="AW414" s="48"/>
      <c r="AX414" s="48"/>
      <c r="AY414" s="48" t="e">
        <f>IF(AND([1]!Email_TaskV2[[#This Row],[Status]]="ON PROGRESS",[1]!Email_TaskV2[[#This Row],[Type]]="RFS"),"YES","")</f>
        <v>#REF!</v>
      </c>
      <c r="AZ414" s="16" t="e">
        <f>IF(AND([1]!Email_TaskV2[[#This Row],[Status]]="ON PROGRESS",[1]!Email_TaskV2[[#This Row],[Type]]="RFI"),"YES","")</f>
        <v>#REF!</v>
      </c>
      <c r="BA414" s="48" t="e">
        <f>IF([1]!Email_TaskV2[[#This Row],[Nomor Nodin RFS/RFI]]="","",DAY([1]!Email_TaskV2[[#This Row],[Tanggal nodin RFS/RFI]]))</f>
        <v>#REF!</v>
      </c>
      <c r="BB414" s="54" t="e">
        <f>IF([1]!Email_TaskV2[[#This Row],[Nomor Nodin RFS/RFI]]="","",TEXT([1]!Email_TaskV2[[#This Row],[Tanggal nodin RFS/RFI]],"MMM"))</f>
        <v>#REF!</v>
      </c>
      <c r="BC414" s="49" t="e">
        <f>IF([1]!Email_TaskV2[[#This Row],[Nodin BO]]="","No","Yes")</f>
        <v>#REF!</v>
      </c>
      <c r="BD414" s="50" t="e">
        <f>YEAR([1]!Email_TaskV2[[#This Row],[Tanggal nodin RFS/RFI]])</f>
        <v>#REF!</v>
      </c>
      <c r="BE414" s="56" t="e">
        <f>IF([1]!Email_TaskV2[[#This Row],[Month]]="",13,MONTH([1]!Email_TaskV2[[#This Row],[Tanggal nodin RFS/RFI]]))</f>
        <v>#REF!</v>
      </c>
    </row>
    <row r="415" spans="1:57" ht="15" customHeight="1" x14ac:dyDescent="0.3">
      <c r="A415" s="51">
        <v>414</v>
      </c>
      <c r="B415" s="32" t="s">
        <v>2339</v>
      </c>
      <c r="C415" s="34">
        <v>45020</v>
      </c>
      <c r="D415" s="86" t="s">
        <v>2340</v>
      </c>
      <c r="E415" s="32" t="s">
        <v>55</v>
      </c>
      <c r="F415" s="32" t="s">
        <v>78</v>
      </c>
      <c r="G415" s="35">
        <v>45021</v>
      </c>
      <c r="H415" s="35">
        <v>45026</v>
      </c>
      <c r="I415" s="32" t="s">
        <v>2568</v>
      </c>
      <c r="J415" s="35">
        <v>45026</v>
      </c>
      <c r="K415" s="38" t="s">
        <v>2569</v>
      </c>
      <c r="L415" s="39">
        <f t="shared" si="56"/>
        <v>6</v>
      </c>
      <c r="M415" s="39">
        <f t="shared" si="57"/>
        <v>5</v>
      </c>
      <c r="N415" s="40" t="s">
        <v>498</v>
      </c>
      <c r="O415" s="40" t="s">
        <v>135</v>
      </c>
      <c r="P415" s="40" t="e">
        <f>VLOOKUP([1]!Email_TaskV2[[#This Row],[PIC Dev]],[1]Organization!C:D,2,FALSE)</f>
        <v>#REF!</v>
      </c>
      <c r="Q415" s="40"/>
      <c r="R415" s="32">
        <v>301</v>
      </c>
      <c r="S415" s="32" t="s">
        <v>75</v>
      </c>
      <c r="T415" s="32" t="s">
        <v>2341</v>
      </c>
      <c r="U415" s="38" t="s">
        <v>2492</v>
      </c>
      <c r="V415" s="42">
        <v>45012</v>
      </c>
      <c r="W415" s="33" t="s">
        <v>169</v>
      </c>
      <c r="X415" s="33" t="s">
        <v>186</v>
      </c>
      <c r="Y415" s="32" t="s">
        <v>187</v>
      </c>
      <c r="Z415" s="32" t="s">
        <v>58</v>
      </c>
      <c r="AA415" s="32" t="s">
        <v>59</v>
      </c>
      <c r="AB415" s="32" t="s">
        <v>119</v>
      </c>
      <c r="AC415" s="43" t="s">
        <v>71</v>
      </c>
      <c r="AD415" s="44" t="s">
        <v>128</v>
      </c>
      <c r="AE415" s="44"/>
      <c r="AF415" s="44"/>
      <c r="AG415" s="32"/>
      <c r="AH415" s="32"/>
      <c r="AI415" s="39" t="s">
        <v>110</v>
      </c>
      <c r="AJ415" s="46" t="str">
        <f t="shared" si="51"/>
        <v>(Prima Automation)</v>
      </c>
      <c r="AK415" s="46"/>
      <c r="AL415" s="46">
        <v>2</v>
      </c>
      <c r="AM415" s="46"/>
      <c r="AN415" s="46"/>
      <c r="AO415" s="46"/>
      <c r="AP415" s="46"/>
      <c r="AQ415" s="47" t="e">
        <f ca="1">IF(AND([1]!Email_TaskV2[[#This Row],[Status]]="ON PROGRESS"),TODAY()-[1]!Email_TaskV2[[#This Row],[Tanggal nodin RFS/RFI]],0)</f>
        <v>#REF!</v>
      </c>
      <c r="AR415" s="47" t="e">
        <f ca="1">IF(AND([1]!Email_TaskV2[[#This Row],[Status]]="ON PROGRESS"),IF(TODAY()-[1]!Email_TaskV2[[#This Row],[Start FUT]]&gt;100,"Testing not started yet",TODAY()-[1]!Email_TaskV2[[#This Row],[Start FUT]]),0)</f>
        <v>#REF!</v>
      </c>
      <c r="AS415" s="47" t="e">
        <f>IF([1]!Email_TaskV2[[#This Row],[Aging_Start_Testing]]="Testing not started yet","Testing not started yet",[1]!Email_TaskV2[[#This Row],[Aging]]-[1]!Email_TaskV2[[#This Row],[Aging_Start_Testing]])</f>
        <v>#REF!</v>
      </c>
      <c r="AT415" s="47" t="e">
        <f ca="1">IF(AND([1]!Email_TaskV2[[#This Row],[Status]]="ON PROGRESS",[1]!Email_TaskV2[[#This Row],[Type]]="RFI"),TODAY()-[1]!Email_TaskV2[[#This Row],[Tanggal nodin RFS/RFI]],0)</f>
        <v>#REF!</v>
      </c>
      <c r="AU415" s="47" t="e">
        <f>IF([1]!Email_TaskV2[[#This Row],[Aging]]&gt;7,"Warning","")</f>
        <v>#REF!</v>
      </c>
      <c r="AV415" s="48"/>
      <c r="AW415" s="48"/>
      <c r="AX415" s="48"/>
      <c r="AY415" s="48" t="e">
        <f>IF(AND([1]!Email_TaskV2[[#This Row],[Status]]="ON PROGRESS",[1]!Email_TaskV2[[#This Row],[Type]]="RFS"),"YES","")</f>
        <v>#REF!</v>
      </c>
      <c r="AZ415" s="16" t="e">
        <f>IF(AND([1]!Email_TaskV2[[#This Row],[Status]]="ON PROGRESS",[1]!Email_TaskV2[[#This Row],[Type]]="RFI"),"YES","")</f>
        <v>#REF!</v>
      </c>
      <c r="BA415" s="48" t="e">
        <f>IF([1]!Email_TaskV2[[#This Row],[Nomor Nodin RFS/RFI]]="","",DAY([1]!Email_TaskV2[[#This Row],[Tanggal nodin RFS/RFI]]))</f>
        <v>#REF!</v>
      </c>
      <c r="BB415" s="54" t="e">
        <f>IF([1]!Email_TaskV2[[#This Row],[Nomor Nodin RFS/RFI]]="","",TEXT([1]!Email_TaskV2[[#This Row],[Tanggal nodin RFS/RFI]],"MMM"))</f>
        <v>#REF!</v>
      </c>
      <c r="BC415" s="49" t="e">
        <f>IF([1]!Email_TaskV2[[#This Row],[Nodin BO]]="","No","Yes")</f>
        <v>#REF!</v>
      </c>
      <c r="BD415" s="50" t="e">
        <f>YEAR([1]!Email_TaskV2[[#This Row],[Tanggal nodin RFS/RFI]])</f>
        <v>#REF!</v>
      </c>
      <c r="BE415" s="56" t="e">
        <f>IF([1]!Email_TaskV2[[#This Row],[Month]]="",13,MONTH([1]!Email_TaskV2[[#This Row],[Tanggal nodin RFS/RFI]]))</f>
        <v>#REF!</v>
      </c>
    </row>
    <row r="416" spans="1:57" ht="15" customHeight="1" x14ac:dyDescent="0.3">
      <c r="A416" s="51">
        <v>415</v>
      </c>
      <c r="B416" s="32" t="s">
        <v>2342</v>
      </c>
      <c r="C416" s="34">
        <v>45020</v>
      </c>
      <c r="D416" s="88" t="s">
        <v>2343</v>
      </c>
      <c r="E416" s="32" t="s">
        <v>55</v>
      </c>
      <c r="F416" s="32" t="s">
        <v>78</v>
      </c>
      <c r="G416" s="35">
        <v>45020</v>
      </c>
      <c r="H416" s="35">
        <v>45028</v>
      </c>
      <c r="I416" s="32" t="s">
        <v>2728</v>
      </c>
      <c r="J416" s="35">
        <v>45028</v>
      </c>
      <c r="K416" s="37" t="s">
        <v>2729</v>
      </c>
      <c r="L416" s="39">
        <f t="shared" si="56"/>
        <v>8</v>
      </c>
      <c r="M416" s="39">
        <f t="shared" si="57"/>
        <v>8</v>
      </c>
      <c r="N416" s="40" t="s">
        <v>498</v>
      </c>
      <c r="O416" s="40" t="s">
        <v>135</v>
      </c>
      <c r="P416" s="40" t="e">
        <f>VLOOKUP([1]!Email_TaskV2[[#This Row],[PIC Dev]],[1]Organization!C:D,2,FALSE)</f>
        <v>#REF!</v>
      </c>
      <c r="Q416" s="40"/>
      <c r="R416" s="32">
        <v>41</v>
      </c>
      <c r="S416" s="32" t="s">
        <v>57</v>
      </c>
      <c r="T416" s="32" t="s">
        <v>2344</v>
      </c>
      <c r="U416" s="37" t="s">
        <v>2493</v>
      </c>
      <c r="V416" s="41">
        <v>45019</v>
      </c>
      <c r="W416" s="33" t="s">
        <v>169</v>
      </c>
      <c r="X416" s="32" t="s">
        <v>170</v>
      </c>
      <c r="Y416" s="32" t="s">
        <v>171</v>
      </c>
      <c r="Z416" s="32" t="s">
        <v>58</v>
      </c>
      <c r="AA416" s="32" t="s">
        <v>59</v>
      </c>
      <c r="AB416" s="32" t="s">
        <v>119</v>
      </c>
      <c r="AC416" s="43" t="s">
        <v>71</v>
      </c>
      <c r="AD416" s="44" t="s">
        <v>1604</v>
      </c>
      <c r="AE416" s="44" t="s">
        <v>129</v>
      </c>
      <c r="AF416" s="44"/>
      <c r="AG416" s="32"/>
      <c r="AH416" s="32"/>
      <c r="AI416" s="39" t="s">
        <v>64</v>
      </c>
      <c r="AJ416" s="46" t="str">
        <f t="shared" si="51"/>
        <v/>
      </c>
      <c r="AK416" s="46"/>
      <c r="AL416" s="46"/>
      <c r="AM416" s="46"/>
      <c r="AN416" s="46"/>
      <c r="AO416" s="46"/>
      <c r="AP416" s="46"/>
      <c r="AQ416" s="47" t="e">
        <f ca="1">IF(AND([1]!Email_TaskV2[[#This Row],[Status]]="ON PROGRESS"),TODAY()-[1]!Email_TaskV2[[#This Row],[Tanggal nodin RFS/RFI]],0)</f>
        <v>#REF!</v>
      </c>
      <c r="AR416" s="47" t="e">
        <f ca="1">IF(AND([1]!Email_TaskV2[[#This Row],[Status]]="ON PROGRESS"),IF(TODAY()-[1]!Email_TaskV2[[#This Row],[Start FUT]]&gt;100,"Testing not started yet",TODAY()-[1]!Email_TaskV2[[#This Row],[Start FUT]]),0)</f>
        <v>#REF!</v>
      </c>
      <c r="AS416" s="47" t="e">
        <f>IF([1]!Email_TaskV2[[#This Row],[Aging_Start_Testing]]="Testing not started yet","Testing not started yet",[1]!Email_TaskV2[[#This Row],[Aging]]-[1]!Email_TaskV2[[#This Row],[Aging_Start_Testing]])</f>
        <v>#REF!</v>
      </c>
      <c r="AT416" s="47" t="e">
        <f ca="1">IF(AND([1]!Email_TaskV2[[#This Row],[Status]]="ON PROGRESS",[1]!Email_TaskV2[[#This Row],[Type]]="RFI"),TODAY()-[1]!Email_TaskV2[[#This Row],[Tanggal nodin RFS/RFI]],0)</f>
        <v>#REF!</v>
      </c>
      <c r="AU416" s="47" t="e">
        <f>IF([1]!Email_TaskV2[[#This Row],[Aging]]&gt;7,"Warning","")</f>
        <v>#REF!</v>
      </c>
      <c r="AV416" s="48"/>
      <c r="AW416" s="48"/>
      <c r="AX416" s="48"/>
      <c r="AY416" s="48" t="e">
        <f>IF(AND([1]!Email_TaskV2[[#This Row],[Status]]="ON PROGRESS",[1]!Email_TaskV2[[#This Row],[Type]]="RFS"),"YES","")</f>
        <v>#REF!</v>
      </c>
      <c r="AZ416" s="16" t="e">
        <f>IF(AND([1]!Email_TaskV2[[#This Row],[Status]]="ON PROGRESS",[1]!Email_TaskV2[[#This Row],[Type]]="RFI"),"YES","")</f>
        <v>#REF!</v>
      </c>
      <c r="BA416" s="48" t="e">
        <f>IF([1]!Email_TaskV2[[#This Row],[Nomor Nodin RFS/RFI]]="","",DAY([1]!Email_TaskV2[[#This Row],[Tanggal nodin RFS/RFI]]))</f>
        <v>#REF!</v>
      </c>
      <c r="BB416" s="54" t="e">
        <f>IF([1]!Email_TaskV2[[#This Row],[Nomor Nodin RFS/RFI]]="","",TEXT([1]!Email_TaskV2[[#This Row],[Tanggal nodin RFS/RFI]],"MMM"))</f>
        <v>#REF!</v>
      </c>
      <c r="BC416" s="49" t="e">
        <f>IF([1]!Email_TaskV2[[#This Row],[Nodin BO]]="","No","Yes")</f>
        <v>#REF!</v>
      </c>
      <c r="BD416" s="50" t="e">
        <f>YEAR([1]!Email_TaskV2[[#This Row],[Tanggal nodin RFS/RFI]])</f>
        <v>#REF!</v>
      </c>
      <c r="BE416" s="56" t="e">
        <f>IF([1]!Email_TaskV2[[#This Row],[Month]]="",13,MONTH([1]!Email_TaskV2[[#This Row],[Tanggal nodin RFS/RFI]]))</f>
        <v>#REF!</v>
      </c>
    </row>
    <row r="417" spans="1:57" ht="15" customHeight="1" x14ac:dyDescent="0.3">
      <c r="A417" s="51">
        <v>416</v>
      </c>
      <c r="B417" s="32" t="s">
        <v>2345</v>
      </c>
      <c r="C417" s="34">
        <v>45021</v>
      </c>
      <c r="D417" s="86" t="s">
        <v>2346</v>
      </c>
      <c r="E417" s="32" t="s">
        <v>55</v>
      </c>
      <c r="F417" s="32" t="s">
        <v>78</v>
      </c>
      <c r="G417" s="35">
        <v>45022</v>
      </c>
      <c r="H417" s="35">
        <v>45022</v>
      </c>
      <c r="I417" s="32" t="s">
        <v>2570</v>
      </c>
      <c r="J417" s="35">
        <v>45022</v>
      </c>
      <c r="K417" s="37" t="s">
        <v>2571</v>
      </c>
      <c r="L417" s="39">
        <f t="shared" si="56"/>
        <v>1</v>
      </c>
      <c r="M417" s="39">
        <f t="shared" si="57"/>
        <v>0</v>
      </c>
      <c r="N417" s="40" t="s">
        <v>87</v>
      </c>
      <c r="O417" s="40" t="s">
        <v>88</v>
      </c>
      <c r="P417" s="40" t="e">
        <f>VLOOKUP([1]!Email_TaskV2[[#This Row],[PIC Dev]],[1]Organization!C:D,2,FALSE)</f>
        <v>#REF!</v>
      </c>
      <c r="Q417" s="40"/>
      <c r="R417" s="32">
        <v>150</v>
      </c>
      <c r="S417" s="32" t="s">
        <v>75</v>
      </c>
      <c r="T417" s="32" t="s">
        <v>2347</v>
      </c>
      <c r="U417" s="37" t="s">
        <v>2494</v>
      </c>
      <c r="V417" s="41">
        <v>45020</v>
      </c>
      <c r="W417" s="32" t="s">
        <v>190</v>
      </c>
      <c r="X417" s="32" t="s">
        <v>814</v>
      </c>
      <c r="Y417" s="32" t="s">
        <v>815</v>
      </c>
      <c r="Z417" s="32" t="s">
        <v>58</v>
      </c>
      <c r="AA417" s="32" t="s">
        <v>59</v>
      </c>
      <c r="AB417" s="32" t="s">
        <v>118</v>
      </c>
      <c r="AC417" s="43" t="s">
        <v>61</v>
      </c>
      <c r="AD417" s="44" t="s">
        <v>128</v>
      </c>
      <c r="AE417" s="44"/>
      <c r="AF417" s="44"/>
      <c r="AG417" s="32"/>
      <c r="AH417" s="32"/>
      <c r="AI417" s="39" t="s">
        <v>110</v>
      </c>
      <c r="AJ417" s="46" t="str">
        <f t="shared" si="51"/>
        <v>(Cetho Automation)</v>
      </c>
      <c r="AK417" s="46"/>
      <c r="AL417" s="46"/>
      <c r="AM417" s="46"/>
      <c r="AN417" s="46"/>
      <c r="AO417" s="46">
        <v>5</v>
      </c>
      <c r="AP417" s="46"/>
      <c r="AQ417" s="47" t="e">
        <f ca="1">IF(AND([1]!Email_TaskV2[[#This Row],[Status]]="ON PROGRESS"),TODAY()-[1]!Email_TaskV2[[#This Row],[Tanggal nodin RFS/RFI]],0)</f>
        <v>#REF!</v>
      </c>
      <c r="AR417" s="47" t="e">
        <f ca="1">IF(AND([1]!Email_TaskV2[[#This Row],[Status]]="ON PROGRESS"),IF(TODAY()-[1]!Email_TaskV2[[#This Row],[Start FUT]]&gt;100,"Testing not started yet",TODAY()-[1]!Email_TaskV2[[#This Row],[Start FUT]]),0)</f>
        <v>#REF!</v>
      </c>
      <c r="AS417" s="47" t="e">
        <f>IF([1]!Email_TaskV2[[#This Row],[Aging_Start_Testing]]="Testing not started yet","Testing not started yet",[1]!Email_TaskV2[[#This Row],[Aging]]-[1]!Email_TaskV2[[#This Row],[Aging_Start_Testing]])</f>
        <v>#REF!</v>
      </c>
      <c r="AT417" s="47" t="e">
        <f ca="1">IF(AND([1]!Email_TaskV2[[#This Row],[Status]]="ON PROGRESS",[1]!Email_TaskV2[[#This Row],[Type]]="RFI"),TODAY()-[1]!Email_TaskV2[[#This Row],[Tanggal nodin RFS/RFI]],0)</f>
        <v>#REF!</v>
      </c>
      <c r="AU417" s="47" t="e">
        <f>IF([1]!Email_TaskV2[[#This Row],[Aging]]&gt;7,"Warning","")</f>
        <v>#REF!</v>
      </c>
      <c r="AV417" s="48"/>
      <c r="AW417" s="48"/>
      <c r="AX417" s="48"/>
      <c r="AY417" s="48" t="e">
        <f>IF(AND([1]!Email_TaskV2[[#This Row],[Status]]="ON PROGRESS",[1]!Email_TaskV2[[#This Row],[Type]]="RFS"),"YES","")</f>
        <v>#REF!</v>
      </c>
      <c r="AZ417" s="127" t="e">
        <f>IF(AND([1]!Email_TaskV2[[#This Row],[Status]]="ON PROGRESS",[1]!Email_TaskV2[[#This Row],[Type]]="RFI"),"YES","")</f>
        <v>#REF!</v>
      </c>
      <c r="BA417" s="48" t="e">
        <f>IF([1]!Email_TaskV2[[#This Row],[Nomor Nodin RFS/RFI]]="","",DAY([1]!Email_TaskV2[[#This Row],[Tanggal nodin RFS/RFI]]))</f>
        <v>#REF!</v>
      </c>
      <c r="BB417" s="54" t="e">
        <f>IF([1]!Email_TaskV2[[#This Row],[Nomor Nodin RFS/RFI]]="","",TEXT([1]!Email_TaskV2[[#This Row],[Tanggal nodin RFS/RFI]],"MMM"))</f>
        <v>#REF!</v>
      </c>
      <c r="BC417" s="49" t="e">
        <f>IF([1]!Email_TaskV2[[#This Row],[Nodin BO]]="","No","Yes")</f>
        <v>#REF!</v>
      </c>
      <c r="BD417" s="50" t="e">
        <f>YEAR([1]!Email_TaskV2[[#This Row],[Tanggal nodin RFS/RFI]])</f>
        <v>#REF!</v>
      </c>
      <c r="BE417" s="56" t="e">
        <f>IF([1]!Email_TaskV2[[#This Row],[Month]]="",13,MONTH([1]!Email_TaskV2[[#This Row],[Tanggal nodin RFS/RFI]]))</f>
        <v>#REF!</v>
      </c>
    </row>
    <row r="418" spans="1:57" ht="15" customHeight="1" x14ac:dyDescent="0.3">
      <c r="A418" s="51">
        <v>417</v>
      </c>
      <c r="B418" s="32" t="s">
        <v>2348</v>
      </c>
      <c r="C418" s="34">
        <v>45021</v>
      </c>
      <c r="D418" s="86" t="s">
        <v>2349</v>
      </c>
      <c r="E418" s="32" t="s">
        <v>55</v>
      </c>
      <c r="F418" s="32" t="s">
        <v>90</v>
      </c>
      <c r="G418" s="35">
        <v>45022</v>
      </c>
      <c r="H418" s="35">
        <v>45026</v>
      </c>
      <c r="I418" s="32" t="s">
        <v>2572</v>
      </c>
      <c r="J418" s="35">
        <v>45026</v>
      </c>
      <c r="K418" s="37" t="s">
        <v>2573</v>
      </c>
      <c r="L418" s="39">
        <f t="shared" si="56"/>
        <v>5</v>
      </c>
      <c r="M418" s="39">
        <f t="shared" si="57"/>
        <v>4</v>
      </c>
      <c r="N418" s="40" t="s">
        <v>87</v>
      </c>
      <c r="O418" s="40" t="s">
        <v>88</v>
      </c>
      <c r="P418" s="40" t="e">
        <f>VLOOKUP([1]!Email_TaskV2[[#This Row],[PIC Dev]],[1]Organization!C:D,2,FALSE)</f>
        <v>#REF!</v>
      </c>
      <c r="Q418" s="52" t="s">
        <v>2432</v>
      </c>
      <c r="R418" s="32">
        <v>83</v>
      </c>
      <c r="S418" s="32" t="s">
        <v>57</v>
      </c>
      <c r="T418" s="32" t="s">
        <v>2350</v>
      </c>
      <c r="U418" s="37" t="s">
        <v>2495</v>
      </c>
      <c r="V418" s="41">
        <v>45021</v>
      </c>
      <c r="W418" s="32" t="s">
        <v>190</v>
      </c>
      <c r="X418" s="37" t="s">
        <v>1362</v>
      </c>
      <c r="Y418" s="37" t="s">
        <v>1484</v>
      </c>
      <c r="Z418" s="32" t="s">
        <v>58</v>
      </c>
      <c r="AA418" s="32" t="s">
        <v>59</v>
      </c>
      <c r="AB418" s="32" t="s">
        <v>60</v>
      </c>
      <c r="AC418" s="43" t="s">
        <v>61</v>
      </c>
      <c r="AD418" s="44" t="s">
        <v>140</v>
      </c>
      <c r="AE418" s="44" t="s">
        <v>600</v>
      </c>
      <c r="AF418" s="44"/>
      <c r="AG418" s="32"/>
      <c r="AH418" s="32"/>
      <c r="AI418" s="39" t="s">
        <v>62</v>
      </c>
      <c r="AJ418" s="46" t="str">
        <f t="shared" si="51"/>
        <v>(FUT Simulator)</v>
      </c>
      <c r="AK418" s="46"/>
      <c r="AL418" s="46"/>
      <c r="AM418" s="46">
        <v>3</v>
      </c>
      <c r="AN418" s="46"/>
      <c r="AO418" s="46"/>
      <c r="AP418" s="46"/>
      <c r="AQ418" s="47" t="e">
        <f ca="1">IF(AND([1]!Email_TaskV2[[#This Row],[Status]]="ON PROGRESS"),TODAY()-[1]!Email_TaskV2[[#This Row],[Tanggal nodin RFS/RFI]],0)</f>
        <v>#REF!</v>
      </c>
      <c r="AR418" s="47" t="e">
        <f ca="1">IF(AND([1]!Email_TaskV2[[#This Row],[Status]]="ON PROGRESS"),IF(TODAY()-[1]!Email_TaskV2[[#This Row],[Start FUT]]&gt;100,"Testing not started yet",TODAY()-[1]!Email_TaskV2[[#This Row],[Start FUT]]),0)</f>
        <v>#REF!</v>
      </c>
      <c r="AS418" s="47" t="e">
        <f>IF([1]!Email_TaskV2[[#This Row],[Aging_Start_Testing]]="Testing not started yet","Testing not started yet",[1]!Email_TaskV2[[#This Row],[Aging]]-[1]!Email_TaskV2[[#This Row],[Aging_Start_Testing]])</f>
        <v>#REF!</v>
      </c>
      <c r="AT418" s="47" t="e">
        <f ca="1">IF(AND([1]!Email_TaskV2[[#This Row],[Status]]="ON PROGRESS",[1]!Email_TaskV2[[#This Row],[Type]]="RFI"),TODAY()-[1]!Email_TaskV2[[#This Row],[Tanggal nodin RFS/RFI]],0)</f>
        <v>#REF!</v>
      </c>
      <c r="AU418" s="47" t="e">
        <f>IF([1]!Email_TaskV2[[#This Row],[Aging]]&gt;7,"Warning","")</f>
        <v>#REF!</v>
      </c>
      <c r="AV418" s="48"/>
      <c r="AW418" s="48"/>
      <c r="AX418" s="48"/>
      <c r="AY418" s="48" t="e">
        <f>IF(AND([1]!Email_TaskV2[[#This Row],[Status]]="ON PROGRESS",[1]!Email_TaskV2[[#This Row],[Type]]="RFS"),"YES","")</f>
        <v>#REF!</v>
      </c>
      <c r="AZ418" s="127" t="e">
        <f>IF(AND([1]!Email_TaskV2[[#This Row],[Status]]="ON PROGRESS",[1]!Email_TaskV2[[#This Row],[Type]]="RFI"),"YES","")</f>
        <v>#REF!</v>
      </c>
      <c r="BA418" s="48" t="e">
        <f>IF([1]!Email_TaskV2[[#This Row],[Nomor Nodin RFS/RFI]]="","",DAY([1]!Email_TaskV2[[#This Row],[Tanggal nodin RFS/RFI]]))</f>
        <v>#REF!</v>
      </c>
      <c r="BB418" s="54" t="e">
        <f>IF([1]!Email_TaskV2[[#This Row],[Nomor Nodin RFS/RFI]]="","",TEXT([1]!Email_TaskV2[[#This Row],[Tanggal nodin RFS/RFI]],"MMM"))</f>
        <v>#REF!</v>
      </c>
      <c r="BC418" s="49" t="e">
        <f>IF([1]!Email_TaskV2[[#This Row],[Nodin BO]]="","No","Yes")</f>
        <v>#REF!</v>
      </c>
      <c r="BD418" s="50" t="e">
        <f>YEAR([1]!Email_TaskV2[[#This Row],[Tanggal nodin RFS/RFI]])</f>
        <v>#REF!</v>
      </c>
      <c r="BE418" s="56" t="e">
        <f>IF([1]!Email_TaskV2[[#This Row],[Month]]="",13,MONTH([1]!Email_TaskV2[[#This Row],[Tanggal nodin RFS/RFI]]))</f>
        <v>#REF!</v>
      </c>
    </row>
    <row r="419" spans="1:57" ht="15" customHeight="1" x14ac:dyDescent="0.3">
      <c r="A419" s="51">
        <v>418</v>
      </c>
      <c r="B419" s="32" t="s">
        <v>2574</v>
      </c>
      <c r="C419" s="34">
        <v>45021</v>
      </c>
      <c r="D419" s="86" t="s">
        <v>2575</v>
      </c>
      <c r="E419" s="32" t="s">
        <v>55</v>
      </c>
      <c r="F419" s="63" t="s">
        <v>78</v>
      </c>
      <c r="G419" s="35">
        <v>45027</v>
      </c>
      <c r="H419" s="35">
        <v>45029</v>
      </c>
      <c r="I419" s="32" t="s">
        <v>2730</v>
      </c>
      <c r="J419" s="35">
        <v>45030</v>
      </c>
      <c r="K419" s="32" t="s">
        <v>2731</v>
      </c>
      <c r="L419" s="39">
        <f t="shared" si="56"/>
        <v>8</v>
      </c>
      <c r="M419" s="39">
        <f t="shared" si="57"/>
        <v>3</v>
      </c>
      <c r="N419" s="40" t="s">
        <v>87</v>
      </c>
      <c r="O419" s="40" t="s">
        <v>88</v>
      </c>
      <c r="P419" s="40" t="e">
        <f>VLOOKUP([1]!Email_TaskV2[[#This Row],[PIC Dev]],[1]Organization!C:D,2,FALSE)</f>
        <v>#REF!</v>
      </c>
      <c r="Q419" s="40"/>
      <c r="R419" s="32">
        <v>266</v>
      </c>
      <c r="S419" s="32" t="s">
        <v>75</v>
      </c>
      <c r="T419" s="32" t="s">
        <v>2159</v>
      </c>
      <c r="U419" s="37" t="s">
        <v>2576</v>
      </c>
      <c r="V419" s="41">
        <v>45008</v>
      </c>
      <c r="W419" s="32" t="s">
        <v>190</v>
      </c>
      <c r="X419" s="32" t="s">
        <v>206</v>
      </c>
      <c r="Y419" s="32" t="s">
        <v>207</v>
      </c>
      <c r="Z419" s="32" t="s">
        <v>58</v>
      </c>
      <c r="AA419" s="32" t="s">
        <v>59</v>
      </c>
      <c r="AB419" s="32" t="s">
        <v>60</v>
      </c>
      <c r="AC419" s="43" t="s">
        <v>61</v>
      </c>
      <c r="AD419" s="44" t="s">
        <v>128</v>
      </c>
      <c r="AE419" s="44"/>
      <c r="AF419" s="44"/>
      <c r="AG419" s="32"/>
      <c r="AH419" s="32"/>
      <c r="AI419" s="39" t="s">
        <v>110</v>
      </c>
      <c r="AJ419" s="46" t="str">
        <f t="shared" si="51"/>
        <v>(Prima Automation)(Cetho Automation)</v>
      </c>
      <c r="AK419" s="46"/>
      <c r="AL419" s="46">
        <v>2</v>
      </c>
      <c r="AM419" s="46"/>
      <c r="AN419" s="46"/>
      <c r="AO419" s="46">
        <v>5</v>
      </c>
      <c r="AP419" s="46"/>
      <c r="AQ419" s="47" t="e">
        <f ca="1">IF(AND([1]!Email_TaskV2[[#This Row],[Status]]="ON PROGRESS"),TODAY()-[1]!Email_TaskV2[[#This Row],[Tanggal nodin RFS/RFI]],0)</f>
        <v>#REF!</v>
      </c>
      <c r="AR419" s="47" t="e">
        <f ca="1">IF(AND([1]!Email_TaskV2[[#This Row],[Status]]="ON PROGRESS"),IF(TODAY()-[1]!Email_TaskV2[[#This Row],[Start FUT]]&gt;100,"Testing not started yet",TODAY()-[1]!Email_TaskV2[[#This Row],[Start FUT]]),0)</f>
        <v>#REF!</v>
      </c>
      <c r="AS419" s="47" t="e">
        <f>IF([1]!Email_TaskV2[[#This Row],[Aging_Start_Testing]]="Testing not started yet","Testing not started yet",[1]!Email_TaskV2[[#This Row],[Aging]]-[1]!Email_TaskV2[[#This Row],[Aging_Start_Testing]])</f>
        <v>#REF!</v>
      </c>
      <c r="AT419" s="47" t="e">
        <f ca="1">IF(AND([1]!Email_TaskV2[[#This Row],[Status]]="ON PROGRESS",[1]!Email_TaskV2[[#This Row],[Type]]="RFI"),TODAY()-[1]!Email_TaskV2[[#This Row],[Tanggal nodin RFS/RFI]],0)</f>
        <v>#REF!</v>
      </c>
      <c r="AU419" s="47" t="e">
        <f>IF([1]!Email_TaskV2[[#This Row],[Aging]]&gt;7,"Warning","")</f>
        <v>#REF!</v>
      </c>
      <c r="AV419" s="48"/>
      <c r="AW419" s="48"/>
      <c r="AX419" s="48"/>
      <c r="AY419" s="48" t="e">
        <f>IF(AND([1]!Email_TaskV2[[#This Row],[Status]]="ON PROGRESS",[1]!Email_TaskV2[[#This Row],[Type]]="RFS"),"YES","")</f>
        <v>#REF!</v>
      </c>
      <c r="AZ419" s="16" t="e">
        <f>IF(AND([1]!Email_TaskV2[[#This Row],[Status]]="ON PROGRESS",[1]!Email_TaskV2[[#This Row],[Type]]="RFI"),"YES","")</f>
        <v>#REF!</v>
      </c>
      <c r="BA419" s="48" t="e">
        <f>IF([1]!Email_TaskV2[[#This Row],[Nomor Nodin RFS/RFI]]="","",DAY([1]!Email_TaskV2[[#This Row],[Tanggal nodin RFS/RFI]]))</f>
        <v>#REF!</v>
      </c>
      <c r="BB419" s="54" t="e">
        <f>IF([1]!Email_TaskV2[[#This Row],[Nomor Nodin RFS/RFI]]="","",TEXT([1]!Email_TaskV2[[#This Row],[Tanggal nodin RFS/RFI]],"MMM"))</f>
        <v>#REF!</v>
      </c>
      <c r="BC419" s="49" t="e">
        <f>IF([1]!Email_TaskV2[[#This Row],[Nodin BO]]="","No","Yes")</f>
        <v>#REF!</v>
      </c>
      <c r="BD419" s="50" t="e">
        <f>YEAR([1]!Email_TaskV2[[#This Row],[Tanggal nodin RFS/RFI]])</f>
        <v>#REF!</v>
      </c>
      <c r="BE419" s="56" t="e">
        <f>IF([1]!Email_TaskV2[[#This Row],[Month]]="",13,MONTH([1]!Email_TaskV2[[#This Row],[Tanggal nodin RFS/RFI]]))</f>
        <v>#REF!</v>
      </c>
    </row>
    <row r="420" spans="1:57" ht="15" customHeight="1" x14ac:dyDescent="0.3">
      <c r="A420" s="51">
        <v>419</v>
      </c>
      <c r="B420" s="32" t="s">
        <v>2577</v>
      </c>
      <c r="C420" s="34">
        <v>45021</v>
      </c>
      <c r="D420" s="88" t="s">
        <v>2578</v>
      </c>
      <c r="E420" s="32" t="s">
        <v>55</v>
      </c>
      <c r="F420" s="63" t="s">
        <v>78</v>
      </c>
      <c r="G420" s="35">
        <v>45030</v>
      </c>
      <c r="H420" s="35">
        <v>45035</v>
      </c>
      <c r="I420" s="32" t="s">
        <v>2732</v>
      </c>
      <c r="J420" s="35">
        <v>45033</v>
      </c>
      <c r="K420" s="37" t="s">
        <v>2733</v>
      </c>
      <c r="L420" s="39">
        <f t="shared" si="56"/>
        <v>14</v>
      </c>
      <c r="M420" s="39">
        <f t="shared" si="57"/>
        <v>3</v>
      </c>
      <c r="N420" s="40" t="s">
        <v>97</v>
      </c>
      <c r="O420" s="40" t="s">
        <v>98</v>
      </c>
      <c r="P420" s="40" t="e">
        <f>VLOOKUP([1]!Email_TaskV2[[#This Row],[PIC Dev]],[1]Organization!C:D,2,FALSE)</f>
        <v>#REF!</v>
      </c>
      <c r="Q420" s="40"/>
      <c r="R420" s="32">
        <v>38</v>
      </c>
      <c r="S420" s="32" t="s">
        <v>75</v>
      </c>
      <c r="T420" s="32" t="s">
        <v>2579</v>
      </c>
      <c r="U420" s="32" t="s">
        <v>2580</v>
      </c>
      <c r="V420" s="41">
        <v>44965</v>
      </c>
      <c r="W420" s="32" t="s">
        <v>2581</v>
      </c>
      <c r="X420" s="32" t="s">
        <v>2582</v>
      </c>
      <c r="Y420" s="32" t="s">
        <v>2583</v>
      </c>
      <c r="Z420" s="32" t="s">
        <v>58</v>
      </c>
      <c r="AA420" s="32" t="s">
        <v>59</v>
      </c>
      <c r="AB420" s="32" t="s">
        <v>60</v>
      </c>
      <c r="AC420" s="43" t="s">
        <v>71</v>
      </c>
      <c r="AD420" s="44" t="s">
        <v>124</v>
      </c>
      <c r="AE420" s="44"/>
      <c r="AF420" s="44"/>
      <c r="AG420" s="32"/>
      <c r="AH420" s="32"/>
      <c r="AI420" s="39" t="s">
        <v>64</v>
      </c>
      <c r="AJ420" s="46" t="str">
        <f t="shared" si="51"/>
        <v/>
      </c>
      <c r="AK420" s="46"/>
      <c r="AL420" s="46"/>
      <c r="AM420" s="46"/>
      <c r="AN420" s="46"/>
      <c r="AO420" s="46"/>
      <c r="AP420" s="46"/>
      <c r="AQ420" s="47" t="e">
        <f ca="1">IF(AND([1]!Email_TaskV2[[#This Row],[Status]]="ON PROGRESS"),TODAY()-[1]!Email_TaskV2[[#This Row],[Tanggal nodin RFS/RFI]],0)</f>
        <v>#REF!</v>
      </c>
      <c r="AR420" s="47" t="e">
        <f ca="1">IF(AND([1]!Email_TaskV2[[#This Row],[Status]]="ON PROGRESS"),IF(TODAY()-[1]!Email_TaskV2[[#This Row],[Start FUT]]&gt;100,"Testing not started yet",TODAY()-[1]!Email_TaskV2[[#This Row],[Start FUT]]),0)</f>
        <v>#REF!</v>
      </c>
      <c r="AS420" s="47" t="e">
        <f>IF([1]!Email_TaskV2[[#This Row],[Aging_Start_Testing]]="Testing not started yet","Testing not started yet",[1]!Email_TaskV2[[#This Row],[Aging]]-[1]!Email_TaskV2[[#This Row],[Aging_Start_Testing]])</f>
        <v>#REF!</v>
      </c>
      <c r="AT420" s="47" t="e">
        <f ca="1">IF(AND([1]!Email_TaskV2[[#This Row],[Status]]="ON PROGRESS",[1]!Email_TaskV2[[#This Row],[Type]]="RFI"),TODAY()-[1]!Email_TaskV2[[#This Row],[Tanggal nodin RFS/RFI]],0)</f>
        <v>#REF!</v>
      </c>
      <c r="AU420" s="47" t="e">
        <f>IF([1]!Email_TaskV2[[#This Row],[Aging]]&gt;7,"Warning","")</f>
        <v>#REF!</v>
      </c>
      <c r="AV420" s="48"/>
      <c r="AW420" s="48"/>
      <c r="AX420" s="48"/>
      <c r="AY420" s="48" t="e">
        <f>IF(AND([1]!Email_TaskV2[[#This Row],[Status]]="ON PROGRESS",[1]!Email_TaskV2[[#This Row],[Type]]="RFS"),"YES","")</f>
        <v>#REF!</v>
      </c>
      <c r="AZ420" s="16" t="e">
        <f>IF(AND([1]!Email_TaskV2[[#This Row],[Status]]="ON PROGRESS",[1]!Email_TaskV2[[#This Row],[Type]]="RFI"),"YES","")</f>
        <v>#REF!</v>
      </c>
      <c r="BA420" s="48" t="e">
        <f>IF([1]!Email_TaskV2[[#This Row],[Nomor Nodin RFS/RFI]]="","",DAY([1]!Email_TaskV2[[#This Row],[Tanggal nodin RFS/RFI]]))</f>
        <v>#REF!</v>
      </c>
      <c r="BB420" s="54" t="e">
        <f>IF([1]!Email_TaskV2[[#This Row],[Nomor Nodin RFS/RFI]]="","",TEXT([1]!Email_TaskV2[[#This Row],[Tanggal nodin RFS/RFI]],"MMM"))</f>
        <v>#REF!</v>
      </c>
      <c r="BC420" s="49" t="e">
        <f>IF([1]!Email_TaskV2[[#This Row],[Nodin BO]]="","No","Yes")</f>
        <v>#REF!</v>
      </c>
      <c r="BD420" s="50" t="e">
        <f>YEAR([1]!Email_TaskV2[[#This Row],[Tanggal nodin RFS/RFI]])</f>
        <v>#REF!</v>
      </c>
      <c r="BE420" s="56" t="e">
        <f>IF([1]!Email_TaskV2[[#This Row],[Month]]="",13,MONTH([1]!Email_TaskV2[[#This Row],[Tanggal nodin RFS/RFI]]))</f>
        <v>#REF!</v>
      </c>
    </row>
    <row r="421" spans="1:57" ht="15" customHeight="1" x14ac:dyDescent="0.3">
      <c r="A421" s="51">
        <v>420</v>
      </c>
      <c r="B421" s="32" t="s">
        <v>2584</v>
      </c>
      <c r="C421" s="34">
        <v>45022</v>
      </c>
      <c r="D421" s="86" t="s">
        <v>2585</v>
      </c>
      <c r="E421" s="32" t="s">
        <v>55</v>
      </c>
      <c r="F421" s="32" t="s">
        <v>90</v>
      </c>
      <c r="G421" s="35">
        <v>45026</v>
      </c>
      <c r="H421" s="35">
        <v>45027</v>
      </c>
      <c r="I421" s="32" t="s">
        <v>2586</v>
      </c>
      <c r="J421" s="35">
        <v>45027</v>
      </c>
      <c r="K421" s="37" t="s">
        <v>2587</v>
      </c>
      <c r="L421" s="39">
        <f t="shared" si="56"/>
        <v>5</v>
      </c>
      <c r="M421" s="39">
        <f t="shared" si="57"/>
        <v>1</v>
      </c>
      <c r="N421" s="40" t="s">
        <v>87</v>
      </c>
      <c r="O421" s="40" t="s">
        <v>88</v>
      </c>
      <c r="P421" s="40" t="e">
        <f>VLOOKUP([1]!Email_TaskV2[[#This Row],[PIC Dev]],[1]Organization!C:D,2,FALSE)</f>
        <v>#REF!</v>
      </c>
      <c r="Q421" s="52" t="s">
        <v>2588</v>
      </c>
      <c r="R421" s="32">
        <v>44</v>
      </c>
      <c r="S421" s="32" t="s">
        <v>57</v>
      </c>
      <c r="T421" s="32" t="s">
        <v>2227</v>
      </c>
      <c r="U421" s="37" t="s">
        <v>2589</v>
      </c>
      <c r="V421" s="41">
        <v>45008</v>
      </c>
      <c r="W421" s="32" t="s">
        <v>190</v>
      </c>
      <c r="X421" s="32" t="s">
        <v>2488</v>
      </c>
      <c r="Y421" s="32" t="s">
        <v>154</v>
      </c>
      <c r="Z421" s="32" t="s">
        <v>58</v>
      </c>
      <c r="AA421" s="32" t="s">
        <v>59</v>
      </c>
      <c r="AB421" s="32" t="s">
        <v>118</v>
      </c>
      <c r="AC421" s="43" t="s">
        <v>61</v>
      </c>
      <c r="AD421" s="44" t="s">
        <v>86</v>
      </c>
      <c r="AE421" s="44" t="s">
        <v>91</v>
      </c>
      <c r="AF421" s="44"/>
      <c r="AG421" s="32"/>
      <c r="AH421" s="32"/>
      <c r="AI421" s="39" t="s">
        <v>62</v>
      </c>
      <c r="AJ421" s="46" t="str">
        <f>_xlfn.CONCAT(IF(AK421&lt;&gt;"",REPLACE(AK421,1,1,"(Sigos Automation)"),""),IF(AL421&lt;&gt;"",REPLACE(AL421,1,1,"(Prima Automation)"),""),IF(AM421&lt;&gt;"",REPLACE(AM421,1,1,"(FUT Simulator)"),""),IF(AN421&lt;&gt;"",REPLACE(AN421,1,1,"(Postman Simulator)"),""),IF(AO421&lt;&gt;"",REPLACE(AO421,1,1,"(Cetho Automation)"),""))</f>
        <v>(FUT Simulator)(Postman Simulator)</v>
      </c>
      <c r="AK421" s="46"/>
      <c r="AL421" s="46"/>
      <c r="AM421" s="46">
        <v>3</v>
      </c>
      <c r="AN421" s="46">
        <v>4</v>
      </c>
      <c r="AO421" s="46"/>
      <c r="AP421" s="46"/>
      <c r="AQ421" s="47" t="e">
        <f ca="1">IF(AND([1]!Email_TaskV2[[#This Row],[Status]]="ON PROGRESS"),TODAY()-[1]!Email_TaskV2[[#This Row],[Tanggal nodin RFS/RFI]],0)</f>
        <v>#REF!</v>
      </c>
      <c r="AR421" s="47" t="e">
        <f ca="1">IF(AND([1]!Email_TaskV2[[#This Row],[Status]]="ON PROGRESS"),IF(TODAY()-[1]!Email_TaskV2[[#This Row],[Start FUT]]&gt;100,"Testing not started yet",TODAY()-[1]!Email_TaskV2[[#This Row],[Start FUT]]),0)</f>
        <v>#REF!</v>
      </c>
      <c r="AS421" s="47" t="e">
        <f>IF([1]!Email_TaskV2[[#This Row],[Aging_Start_Testing]]="Testing not started yet","Testing not started yet",[1]!Email_TaskV2[[#This Row],[Aging]]-[1]!Email_TaskV2[[#This Row],[Aging_Start_Testing]])</f>
        <v>#REF!</v>
      </c>
      <c r="AT421" s="47" t="e">
        <f ca="1">IF(AND([1]!Email_TaskV2[[#This Row],[Status]]="ON PROGRESS",[1]!Email_TaskV2[[#This Row],[Type]]="RFI"),TODAY()-[1]!Email_TaskV2[[#This Row],[Tanggal nodin RFS/RFI]],0)</f>
        <v>#REF!</v>
      </c>
      <c r="AU421" s="47" t="e">
        <f>IF([1]!Email_TaskV2[[#This Row],[Aging]]&gt;7,"Warning","")</f>
        <v>#REF!</v>
      </c>
      <c r="AV421" s="48"/>
      <c r="AW421" s="48"/>
      <c r="AX421" s="48"/>
      <c r="AY421" s="48" t="e">
        <f>IF(AND([1]!Email_TaskV2[[#This Row],[Status]]="ON PROGRESS",[1]!Email_TaskV2[[#This Row],[Type]]="RFS"),"YES","")</f>
        <v>#REF!</v>
      </c>
      <c r="AZ421" s="16" t="e">
        <f>IF(AND([1]!Email_TaskV2[[#This Row],[Status]]="ON PROGRESS",[1]!Email_TaskV2[[#This Row],[Type]]="RFI"),"YES","")</f>
        <v>#REF!</v>
      </c>
      <c r="BA421" s="48" t="e">
        <f>IF([1]!Email_TaskV2[[#This Row],[Nomor Nodin RFS/RFI]]="","",DAY([1]!Email_TaskV2[[#This Row],[Tanggal nodin RFS/RFI]]))</f>
        <v>#REF!</v>
      </c>
      <c r="BB421" s="54" t="e">
        <f>IF([1]!Email_TaskV2[[#This Row],[Nomor Nodin RFS/RFI]]="","",TEXT([1]!Email_TaskV2[[#This Row],[Tanggal nodin RFS/RFI]],"MMM"))</f>
        <v>#REF!</v>
      </c>
      <c r="BC421" s="49" t="e">
        <f>IF([1]!Email_TaskV2[[#This Row],[Nodin BO]]="","No","Yes")</f>
        <v>#REF!</v>
      </c>
      <c r="BD421" s="50" t="e">
        <f>YEAR([1]!Email_TaskV2[[#This Row],[Tanggal nodin RFS/RFI]])</f>
        <v>#REF!</v>
      </c>
      <c r="BE421" s="56" t="e">
        <f>IF([1]!Email_TaskV2[[#This Row],[Month]]="",13,MONTH([1]!Email_TaskV2[[#This Row],[Tanggal nodin RFS/RFI]]))</f>
        <v>#REF!</v>
      </c>
    </row>
    <row r="422" spans="1:57" ht="15" customHeight="1" x14ac:dyDescent="0.3">
      <c r="A422" s="51">
        <v>421</v>
      </c>
      <c r="B422" s="32" t="s">
        <v>2590</v>
      </c>
      <c r="C422" s="34">
        <v>45022</v>
      </c>
      <c r="D422" s="86" t="s">
        <v>2591</v>
      </c>
      <c r="E422" s="32" t="s">
        <v>55</v>
      </c>
      <c r="F422" s="32" t="s">
        <v>78</v>
      </c>
      <c r="G422" s="35">
        <v>45022</v>
      </c>
      <c r="H422" s="35">
        <v>45026</v>
      </c>
      <c r="I422" s="32" t="s">
        <v>2592</v>
      </c>
      <c r="J422" s="35">
        <v>45026</v>
      </c>
      <c r="K422" s="37" t="s">
        <v>2593</v>
      </c>
      <c r="L422" s="39">
        <f t="shared" si="56"/>
        <v>4</v>
      </c>
      <c r="M422" s="39">
        <f t="shared" si="57"/>
        <v>4</v>
      </c>
      <c r="N422" s="40" t="s">
        <v>87</v>
      </c>
      <c r="O422" s="40" t="s">
        <v>88</v>
      </c>
      <c r="P422" s="40" t="e">
        <f>VLOOKUP([1]!Email_TaskV2[[#This Row],[PIC Dev]],[1]Organization!C:D,2,FALSE)</f>
        <v>#REF!</v>
      </c>
      <c r="Q422" s="40"/>
      <c r="R422" s="32">
        <v>86</v>
      </c>
      <c r="S422" s="32" t="s">
        <v>75</v>
      </c>
      <c r="T422" s="32" t="s">
        <v>2350</v>
      </c>
      <c r="U422" s="37" t="s">
        <v>2495</v>
      </c>
      <c r="V422" s="41">
        <v>45021</v>
      </c>
      <c r="W422" s="32" t="s">
        <v>190</v>
      </c>
      <c r="X422" s="37" t="s">
        <v>1362</v>
      </c>
      <c r="Y422" s="37" t="s">
        <v>1484</v>
      </c>
      <c r="Z422" s="32" t="s">
        <v>58</v>
      </c>
      <c r="AA422" s="32" t="s">
        <v>59</v>
      </c>
      <c r="AB422" s="32" t="s">
        <v>118</v>
      </c>
      <c r="AC422" s="43" t="s">
        <v>61</v>
      </c>
      <c r="AD422" s="44" t="s">
        <v>103</v>
      </c>
      <c r="AE422" s="44"/>
      <c r="AF422" s="44"/>
      <c r="AG422" s="32"/>
      <c r="AH422" s="32"/>
      <c r="AI422" s="39" t="s">
        <v>62</v>
      </c>
      <c r="AJ422" s="46" t="str">
        <f t="shared" ref="AJ422:AJ485" si="58">_xlfn.CONCAT(IF(AK422&lt;&gt;"",REPLACE(AK422,1,1,"(Sigos Automation)"),""),IF(AL422&lt;&gt;"",REPLACE(AL422,1,1,"(Prima Automation)"),""),IF(AM422&lt;&gt;"",REPLACE(AM422,1,1,"(FUT Simulator)"),""),IF(AN422&lt;&gt;"",REPLACE(AN422,1,1,"(Postman Simulator)"),""),IF(AO422&lt;&gt;"",REPLACE(AO422,1,1,"(Cetho Automation)"),""),IF(AP422&lt;&gt;"",REPLACE(AP422,1,1,"(Katalon Automation)"),""))</f>
        <v>(Cetho Automation)</v>
      </c>
      <c r="AK422" s="46"/>
      <c r="AL422" s="46"/>
      <c r="AM422" s="46"/>
      <c r="AN422" s="46"/>
      <c r="AO422" s="46">
        <v>5</v>
      </c>
      <c r="AP422" s="46"/>
      <c r="AQ422" s="47" t="e">
        <f ca="1">IF(AND([1]!Email_TaskV2[[#This Row],[Status]]="ON PROGRESS"),TODAY()-[1]!Email_TaskV2[[#This Row],[Tanggal nodin RFS/RFI]],0)</f>
        <v>#REF!</v>
      </c>
      <c r="AR422" s="47" t="e">
        <f ca="1">IF(AND([1]!Email_TaskV2[[#This Row],[Status]]="ON PROGRESS"),IF(TODAY()-[1]!Email_TaskV2[[#This Row],[Start FUT]]&gt;100,"Testing not started yet",TODAY()-[1]!Email_TaskV2[[#This Row],[Start FUT]]),0)</f>
        <v>#REF!</v>
      </c>
      <c r="AS422" s="47" t="e">
        <f>IF([1]!Email_TaskV2[[#This Row],[Aging_Start_Testing]]="Testing not started yet","Testing not started yet",[1]!Email_TaskV2[[#This Row],[Aging]]-[1]!Email_TaskV2[[#This Row],[Aging_Start_Testing]])</f>
        <v>#REF!</v>
      </c>
      <c r="AT422" s="47" t="e">
        <f ca="1">IF(AND([1]!Email_TaskV2[[#This Row],[Status]]="ON PROGRESS",[1]!Email_TaskV2[[#This Row],[Type]]="RFI"),TODAY()-[1]!Email_TaskV2[[#This Row],[Tanggal nodin RFS/RFI]],0)</f>
        <v>#REF!</v>
      </c>
      <c r="AU422" s="47" t="e">
        <f>IF([1]!Email_TaskV2[[#This Row],[Aging]]&gt;7,"Warning","")</f>
        <v>#REF!</v>
      </c>
      <c r="AV422" s="48"/>
      <c r="AW422" s="48"/>
      <c r="AX422" s="48"/>
      <c r="AY422" s="48" t="e">
        <f>IF(AND([1]!Email_TaskV2[[#This Row],[Status]]="ON PROGRESS",[1]!Email_TaskV2[[#This Row],[Type]]="RFS"),"YES","")</f>
        <v>#REF!</v>
      </c>
      <c r="AZ422" s="127" t="e">
        <f>IF(AND([1]!Email_TaskV2[[#This Row],[Status]]="ON PROGRESS",[1]!Email_TaskV2[[#This Row],[Type]]="RFI"),"YES","")</f>
        <v>#REF!</v>
      </c>
      <c r="BA422" s="48" t="e">
        <f>IF([1]!Email_TaskV2[[#This Row],[Nomor Nodin RFS/RFI]]="","",DAY([1]!Email_TaskV2[[#This Row],[Tanggal nodin RFS/RFI]]))</f>
        <v>#REF!</v>
      </c>
      <c r="BB422" s="54" t="e">
        <f>IF([1]!Email_TaskV2[[#This Row],[Nomor Nodin RFS/RFI]]="","",TEXT([1]!Email_TaskV2[[#This Row],[Tanggal nodin RFS/RFI]],"MMM"))</f>
        <v>#REF!</v>
      </c>
      <c r="BC422" s="49" t="e">
        <f>IF([1]!Email_TaskV2[[#This Row],[Nodin BO]]="","No","Yes")</f>
        <v>#REF!</v>
      </c>
      <c r="BD422" s="50" t="e">
        <f>YEAR([1]!Email_TaskV2[[#This Row],[Tanggal nodin RFS/RFI]])</f>
        <v>#REF!</v>
      </c>
      <c r="BE422" s="56" t="e">
        <f>IF([1]!Email_TaskV2[[#This Row],[Month]]="",13,MONTH([1]!Email_TaskV2[[#This Row],[Tanggal nodin RFS/RFI]]))</f>
        <v>#REF!</v>
      </c>
    </row>
    <row r="423" spans="1:57" ht="15" customHeight="1" x14ac:dyDescent="0.3">
      <c r="A423" s="51">
        <v>422</v>
      </c>
      <c r="B423" s="32" t="s">
        <v>2594</v>
      </c>
      <c r="C423" s="34">
        <v>45021</v>
      </c>
      <c r="D423" s="88" t="s">
        <v>2595</v>
      </c>
      <c r="E423" s="32" t="s">
        <v>55</v>
      </c>
      <c r="F423" s="32" t="s">
        <v>90</v>
      </c>
      <c r="G423" s="35">
        <v>45025</v>
      </c>
      <c r="H423" s="35">
        <v>45048</v>
      </c>
      <c r="I423" s="32" t="s">
        <v>2734</v>
      </c>
      <c r="J423" s="35">
        <v>45048</v>
      </c>
      <c r="K423" s="37" t="s">
        <v>2735</v>
      </c>
      <c r="L423" s="39">
        <f t="shared" si="56"/>
        <v>27</v>
      </c>
      <c r="M423" s="39">
        <f t="shared" si="57"/>
        <v>23</v>
      </c>
      <c r="N423" s="40" t="s">
        <v>1407</v>
      </c>
      <c r="O423" s="40" t="s">
        <v>137</v>
      </c>
      <c r="P423" s="40" t="e">
        <f>VLOOKUP([1]!Email_TaskV2[[#This Row],[PIC Dev]],[1]Organization!C:D,2,FALSE)</f>
        <v>#REF!</v>
      </c>
      <c r="Q423" s="52" t="s">
        <v>2736</v>
      </c>
      <c r="R423" s="32">
        <v>166</v>
      </c>
      <c r="S423" s="32" t="s">
        <v>75</v>
      </c>
      <c r="T423" s="32" t="s">
        <v>2596</v>
      </c>
      <c r="U423" s="37" t="s">
        <v>2597</v>
      </c>
      <c r="V423" s="41">
        <v>45014</v>
      </c>
      <c r="W423" s="32" t="s">
        <v>166</v>
      </c>
      <c r="X423" s="37" t="s">
        <v>2598</v>
      </c>
      <c r="Y423" s="37" t="s">
        <v>2599</v>
      </c>
      <c r="Z423" s="32" t="s">
        <v>58</v>
      </c>
      <c r="AA423" s="32" t="s">
        <v>59</v>
      </c>
      <c r="AB423" s="32" t="s">
        <v>60</v>
      </c>
      <c r="AC423" s="43" t="s">
        <v>71</v>
      </c>
      <c r="AD423" s="44" t="s">
        <v>93</v>
      </c>
      <c r="AE423" s="44"/>
      <c r="AF423" s="44"/>
      <c r="AG423" s="32"/>
      <c r="AH423" s="32"/>
      <c r="AI423" s="39" t="s">
        <v>110</v>
      </c>
      <c r="AJ423" s="46" t="str">
        <f t="shared" si="58"/>
        <v>(Sigos Automation)</v>
      </c>
      <c r="AK423" s="46">
        <v>1</v>
      </c>
      <c r="AL423" s="46"/>
      <c r="AM423" s="46"/>
      <c r="AN423" s="46"/>
      <c r="AO423" s="46"/>
      <c r="AP423" s="46"/>
      <c r="AQ423" s="47" t="e">
        <f ca="1">IF(AND([1]!Email_TaskV2[[#This Row],[Status]]="ON PROGRESS"),TODAY()-[1]!Email_TaskV2[[#This Row],[Tanggal nodin RFS/RFI]],0)</f>
        <v>#REF!</v>
      </c>
      <c r="AR423" s="47" t="e">
        <f ca="1">IF(AND([1]!Email_TaskV2[[#This Row],[Status]]="ON PROGRESS"),IF(TODAY()-[1]!Email_TaskV2[[#This Row],[Start FUT]]&gt;100,"Testing not started yet",TODAY()-[1]!Email_TaskV2[[#This Row],[Start FUT]]),0)</f>
        <v>#REF!</v>
      </c>
      <c r="AS423" s="47" t="e">
        <f>IF([1]!Email_TaskV2[[#This Row],[Aging_Start_Testing]]="Testing not started yet","Testing not started yet",[1]!Email_TaskV2[[#This Row],[Aging]]-[1]!Email_TaskV2[[#This Row],[Aging_Start_Testing]])</f>
        <v>#REF!</v>
      </c>
      <c r="AT423" s="47" t="e">
        <f ca="1">IF(AND([1]!Email_TaskV2[[#This Row],[Status]]="ON PROGRESS",[1]!Email_TaskV2[[#This Row],[Type]]="RFI"),TODAY()-[1]!Email_TaskV2[[#This Row],[Tanggal nodin RFS/RFI]],0)</f>
        <v>#REF!</v>
      </c>
      <c r="AU423" s="47" t="e">
        <f>IF([1]!Email_TaskV2[[#This Row],[Aging]]&gt;7,"Warning","")</f>
        <v>#REF!</v>
      </c>
      <c r="AV423" s="48"/>
      <c r="AW423" s="48"/>
      <c r="AX423" s="48"/>
      <c r="AY423" s="48" t="e">
        <f>IF(AND([1]!Email_TaskV2[[#This Row],[Status]]="ON PROGRESS",[1]!Email_TaskV2[[#This Row],[Type]]="RFS"),"YES","")</f>
        <v>#REF!</v>
      </c>
      <c r="AZ423" s="127" t="e">
        <f>IF(AND([1]!Email_TaskV2[[#This Row],[Status]]="ON PROGRESS",[1]!Email_TaskV2[[#This Row],[Type]]="RFI"),"YES","")</f>
        <v>#REF!</v>
      </c>
      <c r="BA423" s="48" t="e">
        <f>IF([1]!Email_TaskV2[[#This Row],[Nomor Nodin RFS/RFI]]="","",DAY([1]!Email_TaskV2[[#This Row],[Tanggal nodin RFS/RFI]]))</f>
        <v>#REF!</v>
      </c>
      <c r="BB423" s="54" t="e">
        <f>IF([1]!Email_TaskV2[[#This Row],[Nomor Nodin RFS/RFI]]="","",TEXT([1]!Email_TaskV2[[#This Row],[Tanggal nodin RFS/RFI]],"MMM"))</f>
        <v>#REF!</v>
      </c>
      <c r="BC423" s="49" t="e">
        <f>IF([1]!Email_TaskV2[[#This Row],[Nodin BO]]="","No","Yes")</f>
        <v>#REF!</v>
      </c>
      <c r="BD423" s="50" t="e">
        <f>YEAR([1]!Email_TaskV2[[#This Row],[Tanggal nodin RFS/RFI]])</f>
        <v>#REF!</v>
      </c>
      <c r="BE423" s="56" t="e">
        <f>IF([1]!Email_TaskV2[[#This Row],[Month]]="",13,MONTH([1]!Email_TaskV2[[#This Row],[Tanggal nodin RFS/RFI]]))</f>
        <v>#REF!</v>
      </c>
    </row>
    <row r="424" spans="1:57" ht="15" customHeight="1" x14ac:dyDescent="0.3">
      <c r="A424" s="51">
        <v>423</v>
      </c>
      <c r="B424" s="32" t="s">
        <v>2600</v>
      </c>
      <c r="C424" s="34">
        <v>45021</v>
      </c>
      <c r="D424" s="86" t="s">
        <v>2601</v>
      </c>
      <c r="E424" s="32" t="s">
        <v>55</v>
      </c>
      <c r="F424" s="32" t="s">
        <v>90</v>
      </c>
      <c r="G424" s="35">
        <v>45028</v>
      </c>
      <c r="H424" s="35">
        <v>45035</v>
      </c>
      <c r="I424" s="32" t="s">
        <v>2737</v>
      </c>
      <c r="J424" s="35">
        <v>45035</v>
      </c>
      <c r="K424" s="37" t="s">
        <v>2738</v>
      </c>
      <c r="L424" s="39">
        <f t="shared" si="56"/>
        <v>14</v>
      </c>
      <c r="M424" s="39">
        <f t="shared" si="57"/>
        <v>7</v>
      </c>
      <c r="N424" s="40" t="s">
        <v>1407</v>
      </c>
      <c r="O424" s="40" t="s">
        <v>137</v>
      </c>
      <c r="P424" s="40" t="e">
        <f>VLOOKUP([1]!Email_TaskV2[[#This Row],[PIC Dev]],[1]Organization!C:D,2,FALSE)</f>
        <v>#REF!</v>
      </c>
      <c r="Q424" s="52" t="s">
        <v>2739</v>
      </c>
      <c r="R424" s="32">
        <v>198</v>
      </c>
      <c r="S424" s="32" t="s">
        <v>57</v>
      </c>
      <c r="T424" s="32" t="s">
        <v>1050</v>
      </c>
      <c r="U424" s="37" t="s">
        <v>2602</v>
      </c>
      <c r="V424" s="41">
        <v>44958</v>
      </c>
      <c r="W424" s="32" t="s">
        <v>166</v>
      </c>
      <c r="X424" s="32" t="s">
        <v>182</v>
      </c>
      <c r="Y424" s="32" t="s">
        <v>183</v>
      </c>
      <c r="Z424" s="32" t="s">
        <v>58</v>
      </c>
      <c r="AA424" s="32" t="s">
        <v>59</v>
      </c>
      <c r="AB424" s="32" t="s">
        <v>60</v>
      </c>
      <c r="AC424" s="43" t="s">
        <v>71</v>
      </c>
      <c r="AD424" s="44" t="s">
        <v>85</v>
      </c>
      <c r="AE424" s="44"/>
      <c r="AF424" s="44"/>
      <c r="AG424" s="32"/>
      <c r="AH424" s="32"/>
      <c r="AI424" s="39" t="s">
        <v>62</v>
      </c>
      <c r="AJ424" s="46" t="str">
        <f t="shared" si="58"/>
        <v>(FUT Simulator)</v>
      </c>
      <c r="AK424" s="46"/>
      <c r="AL424" s="46"/>
      <c r="AM424" s="46">
        <v>3</v>
      </c>
      <c r="AN424" s="46"/>
      <c r="AO424" s="46"/>
      <c r="AP424" s="46"/>
      <c r="AQ424" s="47" t="e">
        <f ca="1">IF(AND([1]!Email_TaskV2[[#This Row],[Status]]="ON PROGRESS"),TODAY()-[1]!Email_TaskV2[[#This Row],[Tanggal nodin RFS/RFI]],0)</f>
        <v>#REF!</v>
      </c>
      <c r="AR424" s="47" t="e">
        <f ca="1">IF(AND([1]!Email_TaskV2[[#This Row],[Status]]="ON PROGRESS"),IF(TODAY()-[1]!Email_TaskV2[[#This Row],[Start FUT]]&gt;100,"Testing not started yet",TODAY()-[1]!Email_TaskV2[[#This Row],[Start FUT]]),0)</f>
        <v>#REF!</v>
      </c>
      <c r="AS424" s="47" t="e">
        <f>IF([1]!Email_TaskV2[[#This Row],[Aging_Start_Testing]]="Testing not started yet","Testing not started yet",[1]!Email_TaskV2[[#This Row],[Aging]]-[1]!Email_TaskV2[[#This Row],[Aging_Start_Testing]])</f>
        <v>#REF!</v>
      </c>
      <c r="AT424" s="47" t="e">
        <f ca="1">IF(AND([1]!Email_TaskV2[[#This Row],[Status]]="ON PROGRESS",[1]!Email_TaskV2[[#This Row],[Type]]="RFI"),TODAY()-[1]!Email_TaskV2[[#This Row],[Tanggal nodin RFS/RFI]],0)</f>
        <v>#REF!</v>
      </c>
      <c r="AU424" s="47" t="e">
        <f>IF([1]!Email_TaskV2[[#This Row],[Aging]]&gt;7,"Warning","")</f>
        <v>#REF!</v>
      </c>
      <c r="AV424" s="48"/>
      <c r="AW424" s="48"/>
      <c r="AX424" s="48"/>
      <c r="AY424" s="48" t="e">
        <f>IF(AND([1]!Email_TaskV2[[#This Row],[Status]]="ON PROGRESS",[1]!Email_TaskV2[[#This Row],[Type]]="RFS"),"YES","")</f>
        <v>#REF!</v>
      </c>
      <c r="AZ424" s="127" t="e">
        <f>IF(AND([1]!Email_TaskV2[[#This Row],[Status]]="ON PROGRESS",[1]!Email_TaskV2[[#This Row],[Type]]="RFI"),"YES","")</f>
        <v>#REF!</v>
      </c>
      <c r="BA424" s="48" t="e">
        <f>IF([1]!Email_TaskV2[[#This Row],[Nomor Nodin RFS/RFI]]="","",DAY([1]!Email_TaskV2[[#This Row],[Tanggal nodin RFS/RFI]]))</f>
        <v>#REF!</v>
      </c>
      <c r="BB424" s="54" t="e">
        <f>IF([1]!Email_TaskV2[[#This Row],[Nomor Nodin RFS/RFI]]="","",TEXT([1]!Email_TaskV2[[#This Row],[Tanggal nodin RFS/RFI]],"MMM"))</f>
        <v>#REF!</v>
      </c>
      <c r="BC424" s="49" t="e">
        <f>IF([1]!Email_TaskV2[[#This Row],[Nodin BO]]="","No","Yes")</f>
        <v>#REF!</v>
      </c>
      <c r="BD424" s="50" t="e">
        <f>YEAR([1]!Email_TaskV2[[#This Row],[Tanggal nodin RFS/RFI]])</f>
        <v>#REF!</v>
      </c>
      <c r="BE424" s="56" t="e">
        <f>IF([1]!Email_TaskV2[[#This Row],[Month]]="",13,MONTH([1]!Email_TaskV2[[#This Row],[Tanggal nodin RFS/RFI]]))</f>
        <v>#REF!</v>
      </c>
    </row>
    <row r="425" spans="1:57" ht="15" customHeight="1" x14ac:dyDescent="0.3">
      <c r="A425" s="51">
        <v>424</v>
      </c>
      <c r="B425" s="32" t="s">
        <v>2603</v>
      </c>
      <c r="C425" s="34">
        <v>45021</v>
      </c>
      <c r="D425" s="86" t="s">
        <v>2604</v>
      </c>
      <c r="E425" s="32" t="s">
        <v>55</v>
      </c>
      <c r="F425" s="32" t="s">
        <v>90</v>
      </c>
      <c r="G425" s="35">
        <v>45027</v>
      </c>
      <c r="H425" s="35">
        <v>45027</v>
      </c>
      <c r="I425" s="32" t="s">
        <v>3033</v>
      </c>
      <c r="J425" s="35">
        <v>45054</v>
      </c>
      <c r="K425" s="37" t="s">
        <v>3034</v>
      </c>
      <c r="L425" s="39">
        <f t="shared" si="56"/>
        <v>6</v>
      </c>
      <c r="M425" s="39">
        <f t="shared" si="57"/>
        <v>27</v>
      </c>
      <c r="N425" s="40" t="s">
        <v>1407</v>
      </c>
      <c r="O425" s="40" t="s">
        <v>137</v>
      </c>
      <c r="P425" s="40" t="e">
        <f>VLOOKUP([1]!Email_TaskV2[[#This Row],[PIC Dev]],[1]Organization!C:D,2,FALSE)</f>
        <v>#REF!</v>
      </c>
      <c r="Q425" s="52" t="s">
        <v>3035</v>
      </c>
      <c r="R425" s="32">
        <v>223</v>
      </c>
      <c r="S425" s="32" t="s">
        <v>57</v>
      </c>
      <c r="T425" s="32" t="s">
        <v>1050</v>
      </c>
      <c r="U425" s="37" t="s">
        <v>2602</v>
      </c>
      <c r="V425" s="41">
        <v>44958</v>
      </c>
      <c r="W425" s="32" t="s">
        <v>166</v>
      </c>
      <c r="X425" s="32" t="s">
        <v>182</v>
      </c>
      <c r="Y425" s="32" t="s">
        <v>183</v>
      </c>
      <c r="Z425" s="32" t="s">
        <v>58</v>
      </c>
      <c r="AA425" s="32" t="s">
        <v>59</v>
      </c>
      <c r="AB425" s="32" t="s">
        <v>60</v>
      </c>
      <c r="AC425" s="43" t="s">
        <v>71</v>
      </c>
      <c r="AD425" s="44" t="s">
        <v>72</v>
      </c>
      <c r="AE425" s="44"/>
      <c r="AF425" s="44"/>
      <c r="AG425" s="32"/>
      <c r="AH425" s="32"/>
      <c r="AI425" s="39" t="s">
        <v>62</v>
      </c>
      <c r="AJ425" s="46" t="str">
        <f t="shared" si="58"/>
        <v>(FUT Simulator)</v>
      </c>
      <c r="AK425" s="46"/>
      <c r="AL425" s="46"/>
      <c r="AM425" s="46">
        <v>3</v>
      </c>
      <c r="AN425" s="46"/>
      <c r="AO425" s="46"/>
      <c r="AP425" s="46"/>
      <c r="AQ425" s="47" t="e">
        <f ca="1">IF(AND([1]!Email_TaskV2[[#This Row],[Status]]="ON PROGRESS"),TODAY()-[1]!Email_TaskV2[[#This Row],[Tanggal nodin RFS/RFI]],0)</f>
        <v>#REF!</v>
      </c>
      <c r="AR425" s="47" t="e">
        <f ca="1">IF(AND([1]!Email_TaskV2[[#This Row],[Status]]="ON PROGRESS"),IF(TODAY()-[1]!Email_TaskV2[[#This Row],[Start FUT]]&gt;100,"Testing not started yet",TODAY()-[1]!Email_TaskV2[[#This Row],[Start FUT]]),0)</f>
        <v>#REF!</v>
      </c>
      <c r="AS425" s="47" t="e">
        <f>IF([1]!Email_TaskV2[[#This Row],[Aging_Start_Testing]]="Testing not started yet","Testing not started yet",[1]!Email_TaskV2[[#This Row],[Aging]]-[1]!Email_TaskV2[[#This Row],[Aging_Start_Testing]])</f>
        <v>#REF!</v>
      </c>
      <c r="AT425" s="47" t="e">
        <f ca="1">IF(AND([1]!Email_TaskV2[[#This Row],[Status]]="ON PROGRESS",[1]!Email_TaskV2[[#This Row],[Type]]="RFI"),TODAY()-[1]!Email_TaskV2[[#This Row],[Tanggal nodin RFS/RFI]],0)</f>
        <v>#REF!</v>
      </c>
      <c r="AU425" s="47" t="e">
        <f>IF([1]!Email_TaskV2[[#This Row],[Aging]]&gt;7,"Warning","")</f>
        <v>#REF!</v>
      </c>
      <c r="AV425" s="48"/>
      <c r="AW425" s="48"/>
      <c r="AX425" s="48"/>
      <c r="AY425" s="48" t="e">
        <f>IF(AND([1]!Email_TaskV2[[#This Row],[Status]]="ON PROGRESS",[1]!Email_TaskV2[[#This Row],[Type]]="RFS"),"YES","")</f>
        <v>#REF!</v>
      </c>
      <c r="AZ425" s="127" t="e">
        <f>IF(AND([1]!Email_TaskV2[[#This Row],[Status]]="ON PROGRESS",[1]!Email_TaskV2[[#This Row],[Type]]="RFI"),"YES","")</f>
        <v>#REF!</v>
      </c>
      <c r="BA425" s="48" t="e">
        <f>IF([1]!Email_TaskV2[[#This Row],[Nomor Nodin RFS/RFI]]="","",DAY([1]!Email_TaskV2[[#This Row],[Tanggal nodin RFS/RFI]]))</f>
        <v>#REF!</v>
      </c>
      <c r="BB425" s="54" t="e">
        <f>IF([1]!Email_TaskV2[[#This Row],[Nomor Nodin RFS/RFI]]="","",TEXT([1]!Email_TaskV2[[#This Row],[Tanggal nodin RFS/RFI]],"MMM"))</f>
        <v>#REF!</v>
      </c>
      <c r="BC425" s="49" t="e">
        <f>IF([1]!Email_TaskV2[[#This Row],[Nodin BO]]="","No","Yes")</f>
        <v>#REF!</v>
      </c>
      <c r="BD425" s="50" t="e">
        <f>YEAR([1]!Email_TaskV2[[#This Row],[Tanggal nodin RFS/RFI]])</f>
        <v>#REF!</v>
      </c>
      <c r="BE425" s="56" t="e">
        <f>IF([1]!Email_TaskV2[[#This Row],[Month]]="",13,MONTH([1]!Email_TaskV2[[#This Row],[Tanggal nodin RFS/RFI]]))</f>
        <v>#REF!</v>
      </c>
    </row>
    <row r="426" spans="1:57" ht="15" customHeight="1" x14ac:dyDescent="0.3">
      <c r="A426" s="51">
        <v>425</v>
      </c>
      <c r="B426" s="32" t="s">
        <v>2605</v>
      </c>
      <c r="C426" s="34">
        <v>45022</v>
      </c>
      <c r="D426" s="86" t="s">
        <v>2606</v>
      </c>
      <c r="E426" s="61" t="s">
        <v>79</v>
      </c>
      <c r="F426" s="61" t="s">
        <v>121</v>
      </c>
      <c r="G426" s="35">
        <v>45022</v>
      </c>
      <c r="H426" s="35">
        <v>45051</v>
      </c>
      <c r="I426" s="32"/>
      <c r="J426" s="35"/>
      <c r="K426" s="32"/>
      <c r="L426" s="44"/>
      <c r="M426" s="40"/>
      <c r="N426" s="53" t="s">
        <v>99</v>
      </c>
      <c r="O426" s="40" t="s">
        <v>100</v>
      </c>
      <c r="P426" s="40" t="e">
        <f>VLOOKUP([1]!Email_TaskV2[[#This Row],[PIC Dev]],[1]Organization!C:D,2,FALSE)</f>
        <v>#REF!</v>
      </c>
      <c r="Q426" s="52" t="s">
        <v>3036</v>
      </c>
      <c r="R426" s="32"/>
      <c r="S426" s="32" t="s">
        <v>57</v>
      </c>
      <c r="T426" s="32"/>
      <c r="U426" s="32"/>
      <c r="V426" s="32"/>
      <c r="W426" s="32" t="s">
        <v>166</v>
      </c>
      <c r="X426" s="32"/>
      <c r="Y426" s="32"/>
      <c r="Z426" s="32" t="s">
        <v>58</v>
      </c>
      <c r="AA426" s="32" t="s">
        <v>59</v>
      </c>
      <c r="AB426" s="32" t="s">
        <v>60</v>
      </c>
      <c r="AC426" s="43" t="s">
        <v>84</v>
      </c>
      <c r="AD426" s="44" t="s">
        <v>72</v>
      </c>
      <c r="AE426" s="44" t="s">
        <v>85</v>
      </c>
      <c r="AF426" s="44"/>
      <c r="AG426" s="32"/>
      <c r="AH426" s="32"/>
      <c r="AI426" s="81" t="s">
        <v>64</v>
      </c>
      <c r="AJ426" s="126" t="str">
        <f t="shared" si="58"/>
        <v/>
      </c>
      <c r="AK426" s="46"/>
      <c r="AL426" s="46"/>
      <c r="AM426" s="46"/>
      <c r="AN426" s="46"/>
      <c r="AO426" s="46"/>
      <c r="AP426" s="46"/>
      <c r="AQ426" s="47" t="e">
        <f ca="1">IF(AND([1]!Email_TaskV2[[#This Row],[Status]]="ON PROGRESS"),TODAY()-[1]!Email_TaskV2[[#This Row],[Tanggal nodin RFS/RFI]],0)</f>
        <v>#REF!</v>
      </c>
      <c r="AR426" s="47" t="e">
        <f ca="1">IF(AND([1]!Email_TaskV2[[#This Row],[Status]]="ON PROGRESS"),IF(TODAY()-[1]!Email_TaskV2[[#This Row],[Start FUT]]&gt;100,"Testing not started yet",TODAY()-[1]!Email_TaskV2[[#This Row],[Start FUT]]),0)</f>
        <v>#REF!</v>
      </c>
      <c r="AS426" s="47" t="e">
        <f>IF([1]!Email_TaskV2[[#This Row],[Aging_Start_Testing]]="Testing not started yet","Testing not started yet",[1]!Email_TaskV2[[#This Row],[Aging]]-[1]!Email_TaskV2[[#This Row],[Aging_Start_Testing]])</f>
        <v>#REF!</v>
      </c>
      <c r="AT426" s="47" t="e">
        <f ca="1">IF(AND([1]!Email_TaskV2[[#This Row],[Status]]="ON PROGRESS",[1]!Email_TaskV2[[#This Row],[Type]]="RFI"),TODAY()-[1]!Email_TaskV2[[#This Row],[Tanggal nodin RFS/RFI]],0)</f>
        <v>#REF!</v>
      </c>
      <c r="AU426" s="47" t="e">
        <f>IF([1]!Email_TaskV2[[#This Row],[Aging]]&gt;7,"Warning","")</f>
        <v>#REF!</v>
      </c>
      <c r="AV426" s="48"/>
      <c r="AW426" s="48"/>
      <c r="AX426" s="48"/>
      <c r="AY426" s="48" t="e">
        <f>IF(AND([1]!Email_TaskV2[[#This Row],[Status]]="ON PROGRESS",[1]!Email_TaskV2[[#This Row],[Type]]="RFS"),"YES","")</f>
        <v>#REF!</v>
      </c>
      <c r="AZ426" s="127" t="e">
        <f>IF(AND([1]!Email_TaskV2[[#This Row],[Status]]="ON PROGRESS",[1]!Email_TaskV2[[#This Row],[Type]]="RFI"),"YES","")</f>
        <v>#REF!</v>
      </c>
      <c r="BA426" s="48" t="e">
        <f>IF([1]!Email_TaskV2[[#This Row],[Nomor Nodin RFS/RFI]]="","",DAY([1]!Email_TaskV2[[#This Row],[Tanggal nodin RFS/RFI]]))</f>
        <v>#REF!</v>
      </c>
      <c r="BB426" s="54" t="e">
        <f>IF([1]!Email_TaskV2[[#This Row],[Nomor Nodin RFS/RFI]]="","",TEXT([1]!Email_TaskV2[[#This Row],[Tanggal nodin RFS/RFI]],"MMM"))</f>
        <v>#REF!</v>
      </c>
      <c r="BC426" s="49" t="e">
        <f>IF([1]!Email_TaskV2[[#This Row],[Nodin BO]]="","No","Yes")</f>
        <v>#REF!</v>
      </c>
      <c r="BD426" s="50" t="e">
        <f>YEAR([1]!Email_TaskV2[[#This Row],[Tanggal nodin RFS/RFI]])</f>
        <v>#REF!</v>
      </c>
      <c r="BE426" s="56" t="e">
        <f>IF([1]!Email_TaskV2[[#This Row],[Month]]="",13,MONTH([1]!Email_TaskV2[[#This Row],[Tanggal nodin RFS/RFI]]))</f>
        <v>#REF!</v>
      </c>
    </row>
    <row r="427" spans="1:57" ht="15" customHeight="1" x14ac:dyDescent="0.3">
      <c r="A427" s="51">
        <v>426</v>
      </c>
      <c r="B427" s="32" t="s">
        <v>2607</v>
      </c>
      <c r="C427" s="34">
        <v>45022</v>
      </c>
      <c r="D427" s="88" t="s">
        <v>2608</v>
      </c>
      <c r="E427" s="61" t="s">
        <v>79</v>
      </c>
      <c r="F427" s="68" t="s">
        <v>80</v>
      </c>
      <c r="G427" s="35">
        <v>45028</v>
      </c>
      <c r="H427" s="35">
        <v>45051</v>
      </c>
      <c r="I427" s="32"/>
      <c r="J427" s="35"/>
      <c r="K427" s="32"/>
      <c r="L427" s="44"/>
      <c r="M427" s="40"/>
      <c r="N427" s="40" t="s">
        <v>2483</v>
      </c>
      <c r="O427" s="40" t="s">
        <v>74</v>
      </c>
      <c r="P427" s="40" t="e">
        <f>VLOOKUP([1]!Email_TaskV2[[#This Row],[PIC Dev]],[1]Organization!C:D,2,FALSE)</f>
        <v>#REF!</v>
      </c>
      <c r="Q427" s="52" t="s">
        <v>3037</v>
      </c>
      <c r="R427" s="32"/>
      <c r="S427" s="32" t="s">
        <v>57</v>
      </c>
      <c r="T427" s="32" t="s">
        <v>148</v>
      </c>
      <c r="U427" s="37" t="s">
        <v>2609</v>
      </c>
      <c r="V427" s="41">
        <v>44844</v>
      </c>
      <c r="W427" s="32" t="s">
        <v>176</v>
      </c>
      <c r="X427" s="32" t="s">
        <v>209</v>
      </c>
      <c r="Y427" s="32" t="s">
        <v>210</v>
      </c>
      <c r="Z427" s="32" t="s">
        <v>58</v>
      </c>
      <c r="AA427" s="32" t="s">
        <v>59</v>
      </c>
      <c r="AB427" s="32" t="s">
        <v>76</v>
      </c>
      <c r="AC427" s="43" t="s">
        <v>71</v>
      </c>
      <c r="AD427" s="44" t="s">
        <v>95</v>
      </c>
      <c r="AE427" s="44"/>
      <c r="AF427" s="44"/>
      <c r="AG427" s="32"/>
      <c r="AH427" s="32"/>
      <c r="AI427" s="81" t="s">
        <v>62</v>
      </c>
      <c r="AJ427" s="126" t="str">
        <f t="shared" si="58"/>
        <v>(FUT Simulator)</v>
      </c>
      <c r="AK427" s="46"/>
      <c r="AL427" s="46"/>
      <c r="AM427" s="46">
        <v>3</v>
      </c>
      <c r="AN427" s="46"/>
      <c r="AO427" s="46"/>
      <c r="AP427" s="46"/>
      <c r="AQ427" s="47" t="e">
        <f ca="1">IF(AND([1]!Email_TaskV2[[#This Row],[Status]]="ON PROGRESS"),TODAY()-[1]!Email_TaskV2[[#This Row],[Tanggal nodin RFS/RFI]],0)</f>
        <v>#REF!</v>
      </c>
      <c r="AR427" s="47" t="e">
        <f ca="1">IF(AND([1]!Email_TaskV2[[#This Row],[Status]]="ON PROGRESS"),IF(TODAY()-[1]!Email_TaskV2[[#This Row],[Start FUT]]&gt;100,"Testing not started yet",TODAY()-[1]!Email_TaskV2[[#This Row],[Start FUT]]),0)</f>
        <v>#REF!</v>
      </c>
      <c r="AS427" s="47" t="e">
        <f>IF([1]!Email_TaskV2[[#This Row],[Aging_Start_Testing]]="Testing not started yet","Testing not started yet",[1]!Email_TaskV2[[#This Row],[Aging]]-[1]!Email_TaskV2[[#This Row],[Aging_Start_Testing]])</f>
        <v>#REF!</v>
      </c>
      <c r="AT427" s="47" t="e">
        <f ca="1">IF(AND([1]!Email_TaskV2[[#This Row],[Status]]="ON PROGRESS",[1]!Email_TaskV2[[#This Row],[Type]]="RFI"),TODAY()-[1]!Email_TaskV2[[#This Row],[Tanggal nodin RFS/RFI]],0)</f>
        <v>#REF!</v>
      </c>
      <c r="AU427" s="47" t="e">
        <f>IF([1]!Email_TaskV2[[#This Row],[Aging]]&gt;7,"Warning","")</f>
        <v>#REF!</v>
      </c>
      <c r="AV427" s="48"/>
      <c r="AW427" s="48"/>
      <c r="AX427" s="48"/>
      <c r="AY427" s="48" t="e">
        <f>IF(AND([1]!Email_TaskV2[[#This Row],[Status]]="ON PROGRESS",[1]!Email_TaskV2[[#This Row],[Type]]="RFS"),"YES","")</f>
        <v>#REF!</v>
      </c>
      <c r="AZ427" s="16" t="e">
        <f>IF(AND([1]!Email_TaskV2[[#This Row],[Status]]="ON PROGRESS",[1]!Email_TaskV2[[#This Row],[Type]]="RFI"),"YES","")</f>
        <v>#REF!</v>
      </c>
      <c r="BA427" s="48" t="e">
        <f>IF([1]!Email_TaskV2[[#This Row],[Nomor Nodin RFS/RFI]]="","",DAY([1]!Email_TaskV2[[#This Row],[Tanggal nodin RFS/RFI]]))</f>
        <v>#REF!</v>
      </c>
      <c r="BB427" s="54" t="e">
        <f>IF([1]!Email_TaskV2[[#This Row],[Nomor Nodin RFS/RFI]]="","",TEXT([1]!Email_TaskV2[[#This Row],[Tanggal nodin RFS/RFI]],"MMM"))</f>
        <v>#REF!</v>
      </c>
      <c r="BC427" s="49" t="e">
        <f>IF([1]!Email_TaskV2[[#This Row],[Nodin BO]]="","No","Yes")</f>
        <v>#REF!</v>
      </c>
      <c r="BD427" s="50" t="e">
        <f>YEAR([1]!Email_TaskV2[[#This Row],[Tanggal nodin RFS/RFI]])</f>
        <v>#REF!</v>
      </c>
      <c r="BE427" s="56" t="e">
        <f>IF([1]!Email_TaskV2[[#This Row],[Month]]="",13,MONTH([1]!Email_TaskV2[[#This Row],[Tanggal nodin RFS/RFI]]))</f>
        <v>#REF!</v>
      </c>
    </row>
    <row r="428" spans="1:57" ht="15" customHeight="1" x14ac:dyDescent="0.3">
      <c r="A428" s="51">
        <v>427</v>
      </c>
      <c r="B428" s="39" t="s">
        <v>2610</v>
      </c>
      <c r="C428" s="114">
        <v>45022</v>
      </c>
      <c r="D428" s="117" t="s">
        <v>2611</v>
      </c>
      <c r="E428" s="118" t="s">
        <v>55</v>
      </c>
      <c r="F428" s="106" t="s">
        <v>78</v>
      </c>
      <c r="G428" s="36">
        <v>45026</v>
      </c>
      <c r="H428" s="36">
        <v>45033</v>
      </c>
      <c r="I428" s="39" t="s">
        <v>2740</v>
      </c>
      <c r="J428" s="36">
        <v>45035</v>
      </c>
      <c r="K428" s="37" t="s">
        <v>2741</v>
      </c>
      <c r="L428" s="39">
        <f t="shared" ref="L428:L433" si="59">H428-C428</f>
        <v>11</v>
      </c>
      <c r="M428" s="39">
        <f t="shared" ref="M428:M433" si="60">J428-G428</f>
        <v>9</v>
      </c>
      <c r="N428" s="40" t="s">
        <v>68</v>
      </c>
      <c r="O428" s="40" t="s">
        <v>69</v>
      </c>
      <c r="P428" s="58" t="e">
        <f>VLOOKUP([1]!Email_TaskV2[[#This Row],[PIC Dev]],[1]Organization!C:D,2,FALSE)</f>
        <v>#REF!</v>
      </c>
      <c r="Q428" s="57" t="s">
        <v>2742</v>
      </c>
      <c r="R428" s="39">
        <v>89</v>
      </c>
      <c r="S428" s="39" t="s">
        <v>75</v>
      </c>
      <c r="T428" s="39" t="s">
        <v>2048</v>
      </c>
      <c r="U428" s="37" t="s">
        <v>2408</v>
      </c>
      <c r="V428" s="41">
        <v>44958</v>
      </c>
      <c r="W428" s="32" t="s">
        <v>139</v>
      </c>
      <c r="X428" s="32" t="s">
        <v>163</v>
      </c>
      <c r="Y428" s="32" t="s">
        <v>164</v>
      </c>
      <c r="Z428" s="32" t="s">
        <v>58</v>
      </c>
      <c r="AA428" s="32" t="s">
        <v>59</v>
      </c>
      <c r="AB428" s="32" t="s">
        <v>105</v>
      </c>
      <c r="AC428" s="43" t="s">
        <v>71</v>
      </c>
      <c r="AD428" s="44" t="s">
        <v>132</v>
      </c>
      <c r="AE428" s="59"/>
      <c r="AF428" s="59"/>
      <c r="AG428" s="39"/>
      <c r="AH428" s="39"/>
      <c r="AI428" s="39" t="s">
        <v>64</v>
      </c>
      <c r="AJ428" s="46" t="str">
        <f t="shared" si="58"/>
        <v/>
      </c>
      <c r="AK428" s="46"/>
      <c r="AL428" s="46"/>
      <c r="AM428" s="46"/>
      <c r="AN428" s="46"/>
      <c r="AO428" s="46"/>
      <c r="AP428" s="46"/>
      <c r="AQ428" s="47" t="e">
        <f ca="1">IF(AND([1]!Email_TaskV2[[#This Row],[Status]]="ON PROGRESS"),TODAY()-[1]!Email_TaskV2[[#This Row],[Tanggal nodin RFS/RFI]],0)</f>
        <v>#REF!</v>
      </c>
      <c r="AR428" s="47" t="e">
        <f ca="1">IF(AND([1]!Email_TaskV2[[#This Row],[Status]]="ON PROGRESS"),IF(TODAY()-[1]!Email_TaskV2[[#This Row],[Start FUT]]&gt;100,"Testing not started yet",TODAY()-[1]!Email_TaskV2[[#This Row],[Start FUT]]),0)</f>
        <v>#REF!</v>
      </c>
      <c r="AS428" s="47" t="e">
        <f>IF([1]!Email_TaskV2[[#This Row],[Aging_Start_Testing]]="Testing not started yet","Testing not started yet",[1]!Email_TaskV2[[#This Row],[Aging]]-[1]!Email_TaskV2[[#This Row],[Aging_Start_Testing]])</f>
        <v>#REF!</v>
      </c>
      <c r="AT428" s="47" t="e">
        <f ca="1">IF(AND([1]!Email_TaskV2[[#This Row],[Status]]="ON PROGRESS",[1]!Email_TaskV2[[#This Row],[Type]]="RFI"),TODAY()-[1]!Email_TaskV2[[#This Row],[Tanggal nodin RFS/RFI]],0)</f>
        <v>#REF!</v>
      </c>
      <c r="AU428" s="47" t="e">
        <f>IF([1]!Email_TaskV2[[#This Row],[Aging]]&gt;7,"Warning","")</f>
        <v>#REF!</v>
      </c>
      <c r="AV428" s="48"/>
      <c r="AW428" s="48"/>
      <c r="AX428" s="48"/>
      <c r="AY428" s="48" t="e">
        <f>IF(AND([1]!Email_TaskV2[[#This Row],[Status]]="ON PROGRESS",[1]!Email_TaskV2[[#This Row],[Type]]="RFS"),"YES","")</f>
        <v>#REF!</v>
      </c>
      <c r="AZ428" s="127" t="e">
        <f>IF(AND([1]!Email_TaskV2[[#This Row],[Status]]="ON PROGRESS",[1]!Email_TaskV2[[#This Row],[Type]]="RFI"),"YES","")</f>
        <v>#REF!</v>
      </c>
      <c r="BA428" s="48" t="e">
        <f>IF([1]!Email_TaskV2[[#This Row],[Nomor Nodin RFS/RFI]]="","",DAY([1]!Email_TaskV2[[#This Row],[Tanggal nodin RFS/RFI]]))</f>
        <v>#REF!</v>
      </c>
      <c r="BB428" s="54" t="e">
        <f>IF([1]!Email_TaskV2[[#This Row],[Nomor Nodin RFS/RFI]]="","",TEXT([1]!Email_TaskV2[[#This Row],[Tanggal nodin RFS/RFI]],"MMM"))</f>
        <v>#REF!</v>
      </c>
      <c r="BC428" s="49" t="e">
        <f>IF([1]!Email_TaskV2[[#This Row],[Nodin BO]]="","No","Yes")</f>
        <v>#REF!</v>
      </c>
      <c r="BD428" s="50" t="e">
        <f>YEAR([1]!Email_TaskV2[[#This Row],[Tanggal nodin RFS/RFI]])</f>
        <v>#REF!</v>
      </c>
      <c r="BE428" s="56" t="e">
        <f>IF([1]!Email_TaskV2[[#This Row],[Month]]="",13,MONTH([1]!Email_TaskV2[[#This Row],[Tanggal nodin RFS/RFI]]))</f>
        <v>#REF!</v>
      </c>
    </row>
    <row r="429" spans="1:57" ht="15" customHeight="1" x14ac:dyDescent="0.3">
      <c r="A429" s="51">
        <v>428</v>
      </c>
      <c r="B429" s="39" t="s">
        <v>2612</v>
      </c>
      <c r="C429" s="114">
        <v>45022</v>
      </c>
      <c r="D429" s="85" t="s">
        <v>2613</v>
      </c>
      <c r="E429" s="39" t="s">
        <v>55</v>
      </c>
      <c r="F429" s="119" t="s">
        <v>1121</v>
      </c>
      <c r="G429" s="36">
        <v>45026</v>
      </c>
      <c r="H429" s="36">
        <v>45030</v>
      </c>
      <c r="I429" s="39" t="s">
        <v>2743</v>
      </c>
      <c r="J429" s="36">
        <v>45030</v>
      </c>
      <c r="K429" s="38" t="s">
        <v>2744</v>
      </c>
      <c r="L429" s="39">
        <f t="shared" si="59"/>
        <v>8</v>
      </c>
      <c r="M429" s="39">
        <f t="shared" si="60"/>
        <v>4</v>
      </c>
      <c r="N429" s="40" t="s">
        <v>68</v>
      </c>
      <c r="O429" s="40" t="s">
        <v>69</v>
      </c>
      <c r="P429" s="58" t="e">
        <f>VLOOKUP([1]!Email_TaskV2[[#This Row],[PIC Dev]],[1]Organization!C:D,2,FALSE)</f>
        <v>#REF!</v>
      </c>
      <c r="Q429" s="57" t="s">
        <v>2745</v>
      </c>
      <c r="R429" s="39">
        <v>12</v>
      </c>
      <c r="S429" s="39" t="s">
        <v>75</v>
      </c>
      <c r="T429" s="39" t="s">
        <v>1855</v>
      </c>
      <c r="U429" s="38" t="s">
        <v>1856</v>
      </c>
      <c r="V429" s="42">
        <v>44979</v>
      </c>
      <c r="W429" s="38" t="s">
        <v>139</v>
      </c>
      <c r="X429" s="33" t="s">
        <v>162</v>
      </c>
      <c r="Y429" s="32" t="s">
        <v>158</v>
      </c>
      <c r="Z429" s="32" t="s">
        <v>58</v>
      </c>
      <c r="AA429" s="32" t="s">
        <v>59</v>
      </c>
      <c r="AB429" s="32" t="s">
        <v>105</v>
      </c>
      <c r="AC429" s="43" t="s">
        <v>71</v>
      </c>
      <c r="AD429" s="44" t="s">
        <v>103</v>
      </c>
      <c r="AE429" s="59"/>
      <c r="AF429" s="59"/>
      <c r="AG429" s="39"/>
      <c r="AH429" s="39"/>
      <c r="AI429" s="39" t="s">
        <v>64</v>
      </c>
      <c r="AJ429" s="46" t="str">
        <f t="shared" si="58"/>
        <v/>
      </c>
      <c r="AK429" s="46"/>
      <c r="AL429" s="46"/>
      <c r="AM429" s="46"/>
      <c r="AN429" s="46"/>
      <c r="AO429" s="46"/>
      <c r="AP429" s="46"/>
      <c r="AQ429" s="47" t="e">
        <f ca="1">IF(AND([1]!Email_TaskV2[[#This Row],[Status]]="ON PROGRESS"),TODAY()-[1]!Email_TaskV2[[#This Row],[Tanggal nodin RFS/RFI]],0)</f>
        <v>#REF!</v>
      </c>
      <c r="AR429" s="47" t="e">
        <f ca="1">IF(AND([1]!Email_TaskV2[[#This Row],[Status]]="ON PROGRESS"),IF(TODAY()-[1]!Email_TaskV2[[#This Row],[Start FUT]]&gt;100,"Testing not started yet",TODAY()-[1]!Email_TaskV2[[#This Row],[Start FUT]]),0)</f>
        <v>#REF!</v>
      </c>
      <c r="AS429" s="47" t="e">
        <f>IF([1]!Email_TaskV2[[#This Row],[Aging_Start_Testing]]="Testing not started yet","Testing not started yet",[1]!Email_TaskV2[[#This Row],[Aging]]-[1]!Email_TaskV2[[#This Row],[Aging_Start_Testing]])</f>
        <v>#REF!</v>
      </c>
      <c r="AT429" s="47" t="e">
        <f ca="1">IF(AND([1]!Email_TaskV2[[#This Row],[Status]]="ON PROGRESS",[1]!Email_TaskV2[[#This Row],[Type]]="RFI"),TODAY()-[1]!Email_TaskV2[[#This Row],[Tanggal nodin RFS/RFI]],0)</f>
        <v>#REF!</v>
      </c>
      <c r="AU429" s="47" t="e">
        <f>IF([1]!Email_TaskV2[[#This Row],[Aging]]&gt;7,"Warning","")</f>
        <v>#REF!</v>
      </c>
      <c r="AV429" s="48"/>
      <c r="AW429" s="48"/>
      <c r="AX429" s="48"/>
      <c r="AY429" s="48" t="e">
        <f>IF(AND([1]!Email_TaskV2[[#This Row],[Status]]="ON PROGRESS",[1]!Email_TaskV2[[#This Row],[Type]]="RFS"),"YES","")</f>
        <v>#REF!</v>
      </c>
      <c r="AZ429" s="127" t="e">
        <f>IF(AND([1]!Email_TaskV2[[#This Row],[Status]]="ON PROGRESS",[1]!Email_TaskV2[[#This Row],[Type]]="RFI"),"YES","")</f>
        <v>#REF!</v>
      </c>
      <c r="BA429" s="48" t="e">
        <f>IF([1]!Email_TaskV2[[#This Row],[Nomor Nodin RFS/RFI]]="","",DAY([1]!Email_TaskV2[[#This Row],[Tanggal nodin RFS/RFI]]))</f>
        <v>#REF!</v>
      </c>
      <c r="BB429" s="54" t="e">
        <f>IF([1]!Email_TaskV2[[#This Row],[Nomor Nodin RFS/RFI]]="","",TEXT([1]!Email_TaskV2[[#This Row],[Tanggal nodin RFS/RFI]],"MMM"))</f>
        <v>#REF!</v>
      </c>
      <c r="BC429" s="49" t="e">
        <f>IF([1]!Email_TaskV2[[#This Row],[Nodin BO]]="","No","Yes")</f>
        <v>#REF!</v>
      </c>
      <c r="BD429" s="50" t="e">
        <f>YEAR([1]!Email_TaskV2[[#This Row],[Tanggal nodin RFS/RFI]])</f>
        <v>#REF!</v>
      </c>
      <c r="BE429" s="56" t="e">
        <f>IF([1]!Email_TaskV2[[#This Row],[Month]]="",13,MONTH([1]!Email_TaskV2[[#This Row],[Tanggal nodin RFS/RFI]]))</f>
        <v>#REF!</v>
      </c>
    </row>
    <row r="430" spans="1:57" ht="15" customHeight="1" x14ac:dyDescent="0.3">
      <c r="A430" s="51">
        <v>429</v>
      </c>
      <c r="B430" s="32" t="s">
        <v>2614</v>
      </c>
      <c r="C430" s="34">
        <v>45022</v>
      </c>
      <c r="D430" s="86" t="s">
        <v>2615</v>
      </c>
      <c r="E430" s="32" t="s">
        <v>55</v>
      </c>
      <c r="F430" s="84" t="s">
        <v>122</v>
      </c>
      <c r="G430" s="36">
        <v>45026</v>
      </c>
      <c r="H430" s="35">
        <v>45030</v>
      </c>
      <c r="I430" s="32" t="s">
        <v>2746</v>
      </c>
      <c r="J430" s="35">
        <v>45030</v>
      </c>
      <c r="K430" s="38" t="s">
        <v>2747</v>
      </c>
      <c r="L430" s="39">
        <f t="shared" si="59"/>
        <v>8</v>
      </c>
      <c r="M430" s="39">
        <f t="shared" si="60"/>
        <v>4</v>
      </c>
      <c r="N430" s="40" t="s">
        <v>68</v>
      </c>
      <c r="O430" s="40" t="s">
        <v>69</v>
      </c>
      <c r="P430" s="40" t="e">
        <f>VLOOKUP([1]!Email_TaskV2[[#This Row],[PIC Dev]],[1]Organization!C:D,2,FALSE)</f>
        <v>#REF!</v>
      </c>
      <c r="Q430" s="52" t="s">
        <v>2748</v>
      </c>
      <c r="R430" s="32">
        <v>37</v>
      </c>
      <c r="S430" s="32" t="s">
        <v>75</v>
      </c>
      <c r="T430" s="32" t="s">
        <v>2616</v>
      </c>
      <c r="U430" s="38" t="s">
        <v>2617</v>
      </c>
      <c r="V430" s="42">
        <v>44901</v>
      </c>
      <c r="W430" s="38" t="s">
        <v>139</v>
      </c>
      <c r="X430" s="33" t="s">
        <v>162</v>
      </c>
      <c r="Y430" s="32" t="s">
        <v>158</v>
      </c>
      <c r="Z430" s="32" t="s">
        <v>58</v>
      </c>
      <c r="AA430" s="32" t="s">
        <v>59</v>
      </c>
      <c r="AB430" s="32" t="s">
        <v>105</v>
      </c>
      <c r="AC430" s="43" t="s">
        <v>71</v>
      </c>
      <c r="AD430" s="44" t="s">
        <v>103</v>
      </c>
      <c r="AE430" s="44"/>
      <c r="AF430" s="44"/>
      <c r="AG430" s="32"/>
      <c r="AH430" s="32"/>
      <c r="AI430" s="39" t="s">
        <v>64</v>
      </c>
      <c r="AJ430" s="46" t="str">
        <f t="shared" si="58"/>
        <v/>
      </c>
      <c r="AK430" s="46"/>
      <c r="AL430" s="46"/>
      <c r="AM430" s="46"/>
      <c r="AN430" s="46"/>
      <c r="AO430" s="46"/>
      <c r="AP430" s="46"/>
      <c r="AQ430" s="47" t="e">
        <f ca="1">IF(AND([1]!Email_TaskV2[[#This Row],[Status]]="ON PROGRESS"),TODAY()-[1]!Email_TaskV2[[#This Row],[Tanggal nodin RFS/RFI]],0)</f>
        <v>#REF!</v>
      </c>
      <c r="AR430" s="47" t="e">
        <f ca="1">IF(AND([1]!Email_TaskV2[[#This Row],[Status]]="ON PROGRESS"),IF(TODAY()-[1]!Email_TaskV2[[#This Row],[Start FUT]]&gt;100,"Testing not started yet",TODAY()-[1]!Email_TaskV2[[#This Row],[Start FUT]]),0)</f>
        <v>#REF!</v>
      </c>
      <c r="AS430" s="47" t="e">
        <f>IF([1]!Email_TaskV2[[#This Row],[Aging_Start_Testing]]="Testing not started yet","Testing not started yet",[1]!Email_TaskV2[[#This Row],[Aging]]-[1]!Email_TaskV2[[#This Row],[Aging_Start_Testing]])</f>
        <v>#REF!</v>
      </c>
      <c r="AT430" s="47" t="e">
        <f ca="1">IF(AND([1]!Email_TaskV2[[#This Row],[Status]]="ON PROGRESS",[1]!Email_TaskV2[[#This Row],[Type]]="RFI"),TODAY()-[1]!Email_TaskV2[[#This Row],[Tanggal nodin RFS/RFI]],0)</f>
        <v>#REF!</v>
      </c>
      <c r="AU430" s="47" t="e">
        <f>IF([1]!Email_TaskV2[[#This Row],[Aging]]&gt;7,"Warning","")</f>
        <v>#REF!</v>
      </c>
      <c r="AV430" s="48"/>
      <c r="AW430" s="48"/>
      <c r="AX430" s="48"/>
      <c r="AY430" s="48" t="e">
        <f>IF(AND([1]!Email_TaskV2[[#This Row],[Status]]="ON PROGRESS",[1]!Email_TaskV2[[#This Row],[Type]]="RFS"),"YES","")</f>
        <v>#REF!</v>
      </c>
      <c r="AZ430" s="127" t="e">
        <f>IF(AND([1]!Email_TaskV2[[#This Row],[Status]]="ON PROGRESS",[1]!Email_TaskV2[[#This Row],[Type]]="RFI"),"YES","")</f>
        <v>#REF!</v>
      </c>
      <c r="BA430" s="48" t="e">
        <f>IF([1]!Email_TaskV2[[#This Row],[Nomor Nodin RFS/RFI]]="","",DAY([1]!Email_TaskV2[[#This Row],[Tanggal nodin RFS/RFI]]))</f>
        <v>#REF!</v>
      </c>
      <c r="BB430" s="54" t="e">
        <f>IF([1]!Email_TaskV2[[#This Row],[Nomor Nodin RFS/RFI]]="","",TEXT([1]!Email_TaskV2[[#This Row],[Tanggal nodin RFS/RFI]],"MMM"))</f>
        <v>#REF!</v>
      </c>
      <c r="BC430" s="49" t="e">
        <f>IF([1]!Email_TaskV2[[#This Row],[Nodin BO]]="","No","Yes")</f>
        <v>#REF!</v>
      </c>
      <c r="BD430" s="50" t="e">
        <f>YEAR([1]!Email_TaskV2[[#This Row],[Tanggal nodin RFS/RFI]])</f>
        <v>#REF!</v>
      </c>
      <c r="BE430" s="56" t="e">
        <f>IF([1]!Email_TaskV2[[#This Row],[Month]]="",13,MONTH([1]!Email_TaskV2[[#This Row],[Tanggal nodin RFS/RFI]]))</f>
        <v>#REF!</v>
      </c>
    </row>
    <row r="431" spans="1:57" ht="15" customHeight="1" x14ac:dyDescent="0.3">
      <c r="A431" s="51">
        <v>430</v>
      </c>
      <c r="B431" s="32" t="s">
        <v>2618</v>
      </c>
      <c r="C431" s="34">
        <v>45022</v>
      </c>
      <c r="D431" s="92" t="s">
        <v>2619</v>
      </c>
      <c r="E431" s="32" t="s">
        <v>55</v>
      </c>
      <c r="F431" s="63" t="s">
        <v>78</v>
      </c>
      <c r="G431" s="35">
        <v>45027</v>
      </c>
      <c r="H431" s="35">
        <v>45030</v>
      </c>
      <c r="I431" s="32" t="s">
        <v>2749</v>
      </c>
      <c r="J431" s="35">
        <v>45028</v>
      </c>
      <c r="K431" s="37" t="s">
        <v>2750</v>
      </c>
      <c r="L431" s="39">
        <f t="shared" si="59"/>
        <v>8</v>
      </c>
      <c r="M431" s="39">
        <f t="shared" si="60"/>
        <v>1</v>
      </c>
      <c r="N431" s="40" t="s">
        <v>87</v>
      </c>
      <c r="O431" s="40" t="s">
        <v>88</v>
      </c>
      <c r="P431" s="40" t="e">
        <f>VLOOKUP([1]!Email_TaskV2[[#This Row],[PIC Dev]],[1]Organization!C:D,2,FALSE)</f>
        <v>#REF!</v>
      </c>
      <c r="Q431" s="40"/>
      <c r="R431" s="32">
        <v>140</v>
      </c>
      <c r="S431" s="32" t="s">
        <v>75</v>
      </c>
      <c r="T431" s="32" t="s">
        <v>2620</v>
      </c>
      <c r="U431" s="37" t="s">
        <v>2621</v>
      </c>
      <c r="V431" s="41">
        <v>45020</v>
      </c>
      <c r="W431" s="32" t="s">
        <v>190</v>
      </c>
      <c r="X431" s="32" t="s">
        <v>2622</v>
      </c>
      <c r="Y431" s="32" t="s">
        <v>2623</v>
      </c>
      <c r="Z431" s="32" t="s">
        <v>58</v>
      </c>
      <c r="AA431" s="32" t="s">
        <v>59</v>
      </c>
      <c r="AB431" s="32" t="s">
        <v>101</v>
      </c>
      <c r="AC431" s="43" t="s">
        <v>61</v>
      </c>
      <c r="AD431" s="44" t="s">
        <v>77</v>
      </c>
      <c r="AE431" s="44"/>
      <c r="AF431" s="44"/>
      <c r="AG431" s="32"/>
      <c r="AH431" s="32"/>
      <c r="AI431" s="39" t="s">
        <v>110</v>
      </c>
      <c r="AJ431" s="46" t="str">
        <f t="shared" si="58"/>
        <v>(Sigos Automation)(FUT Simulator)</v>
      </c>
      <c r="AK431" s="46">
        <v>1</v>
      </c>
      <c r="AL431" s="46"/>
      <c r="AM431" s="46">
        <v>3</v>
      </c>
      <c r="AN431" s="46"/>
      <c r="AO431" s="46"/>
      <c r="AP431" s="46"/>
      <c r="AQ431" s="47" t="e">
        <f ca="1">IF(AND([1]!Email_TaskV2[[#This Row],[Status]]="ON PROGRESS"),TODAY()-[1]!Email_TaskV2[[#This Row],[Tanggal nodin RFS/RFI]],0)</f>
        <v>#REF!</v>
      </c>
      <c r="AR431" s="47" t="e">
        <f ca="1">IF(AND([1]!Email_TaskV2[[#This Row],[Status]]="ON PROGRESS"),IF(TODAY()-[1]!Email_TaskV2[[#This Row],[Start FUT]]&gt;100,"Testing not started yet",TODAY()-[1]!Email_TaskV2[[#This Row],[Start FUT]]),0)</f>
        <v>#REF!</v>
      </c>
      <c r="AS431" s="47" t="e">
        <f>IF([1]!Email_TaskV2[[#This Row],[Aging_Start_Testing]]="Testing not started yet","Testing not started yet",[1]!Email_TaskV2[[#This Row],[Aging]]-[1]!Email_TaskV2[[#This Row],[Aging_Start_Testing]])</f>
        <v>#REF!</v>
      </c>
      <c r="AT431" s="47" t="e">
        <f ca="1">IF(AND([1]!Email_TaskV2[[#This Row],[Status]]="ON PROGRESS",[1]!Email_TaskV2[[#This Row],[Type]]="RFI"),TODAY()-[1]!Email_TaskV2[[#This Row],[Tanggal nodin RFS/RFI]],0)</f>
        <v>#REF!</v>
      </c>
      <c r="AU431" s="47" t="e">
        <f>IF([1]!Email_TaskV2[[#This Row],[Aging]]&gt;7,"Warning","")</f>
        <v>#REF!</v>
      </c>
      <c r="AV431" s="48"/>
      <c r="AW431" s="48"/>
      <c r="AX431" s="48"/>
      <c r="AY431" s="48" t="e">
        <f>IF(AND([1]!Email_TaskV2[[#This Row],[Status]]="ON PROGRESS",[1]!Email_TaskV2[[#This Row],[Type]]="RFS"),"YES","")</f>
        <v>#REF!</v>
      </c>
      <c r="AZ431" s="16" t="e">
        <f>IF(AND([1]!Email_TaskV2[[#This Row],[Status]]="ON PROGRESS",[1]!Email_TaskV2[[#This Row],[Type]]="RFI"),"YES","")</f>
        <v>#REF!</v>
      </c>
      <c r="BA431" s="48" t="e">
        <f>IF([1]!Email_TaskV2[[#This Row],[Nomor Nodin RFS/RFI]]="","",DAY([1]!Email_TaskV2[[#This Row],[Tanggal nodin RFS/RFI]]))</f>
        <v>#REF!</v>
      </c>
      <c r="BB431" s="54" t="e">
        <f>IF([1]!Email_TaskV2[[#This Row],[Nomor Nodin RFS/RFI]]="","",TEXT([1]!Email_TaskV2[[#This Row],[Tanggal nodin RFS/RFI]],"MMM"))</f>
        <v>#REF!</v>
      </c>
      <c r="BC431" s="49" t="e">
        <f>IF([1]!Email_TaskV2[[#This Row],[Nodin BO]]="","No","Yes")</f>
        <v>#REF!</v>
      </c>
      <c r="BD431" s="50" t="e">
        <f>YEAR([1]!Email_TaskV2[[#This Row],[Tanggal nodin RFS/RFI]])</f>
        <v>#REF!</v>
      </c>
      <c r="BE431" s="56" t="e">
        <f>IF([1]!Email_TaskV2[[#This Row],[Month]]="",13,MONTH([1]!Email_TaskV2[[#This Row],[Tanggal nodin RFS/RFI]]))</f>
        <v>#REF!</v>
      </c>
    </row>
    <row r="432" spans="1:57" ht="15" customHeight="1" x14ac:dyDescent="0.3">
      <c r="A432" s="51">
        <v>431</v>
      </c>
      <c r="B432" s="32" t="s">
        <v>2624</v>
      </c>
      <c r="C432" s="34">
        <v>45022</v>
      </c>
      <c r="D432" s="87" t="s">
        <v>2625</v>
      </c>
      <c r="E432" s="115" t="s">
        <v>55</v>
      </c>
      <c r="F432" s="63" t="s">
        <v>90</v>
      </c>
      <c r="G432" s="35">
        <v>45022</v>
      </c>
      <c r="H432" s="35">
        <v>45033</v>
      </c>
      <c r="I432" s="32" t="s">
        <v>2751</v>
      </c>
      <c r="J432" s="35">
        <v>45033</v>
      </c>
      <c r="K432" s="37" t="s">
        <v>2752</v>
      </c>
      <c r="L432" s="39">
        <f t="shared" si="59"/>
        <v>11</v>
      </c>
      <c r="M432" s="39">
        <f t="shared" si="60"/>
        <v>11</v>
      </c>
      <c r="N432" s="40" t="s">
        <v>68</v>
      </c>
      <c r="O432" s="40" t="s">
        <v>69</v>
      </c>
      <c r="P432" s="40" t="e">
        <f>VLOOKUP([1]!Email_TaskV2[[#This Row],[PIC Dev]],[1]Organization!C:D,2,FALSE)</f>
        <v>#REF!</v>
      </c>
      <c r="Q432" s="52" t="s">
        <v>2753</v>
      </c>
      <c r="R432" s="32">
        <v>27</v>
      </c>
      <c r="S432" s="32" t="s">
        <v>57</v>
      </c>
      <c r="T432" s="32" t="s">
        <v>2626</v>
      </c>
      <c r="U432" s="37" t="s">
        <v>2627</v>
      </c>
      <c r="V432" s="41">
        <v>45006</v>
      </c>
      <c r="W432" s="38" t="s">
        <v>139</v>
      </c>
      <c r="X432" s="33" t="s">
        <v>162</v>
      </c>
      <c r="Y432" s="32" t="s">
        <v>158</v>
      </c>
      <c r="Z432" s="32" t="s">
        <v>58</v>
      </c>
      <c r="AA432" s="32" t="s">
        <v>59</v>
      </c>
      <c r="AB432" s="32" t="s">
        <v>101</v>
      </c>
      <c r="AC432" s="43" t="s">
        <v>61</v>
      </c>
      <c r="AD432" s="44" t="s">
        <v>1604</v>
      </c>
      <c r="AE432" s="44" t="s">
        <v>1909</v>
      </c>
      <c r="AF432" s="44"/>
      <c r="AG432" s="32"/>
      <c r="AH432" s="32"/>
      <c r="AI432" s="39" t="s">
        <v>64</v>
      </c>
      <c r="AJ432" s="46" t="str">
        <f t="shared" si="58"/>
        <v/>
      </c>
      <c r="AK432" s="46"/>
      <c r="AL432" s="46"/>
      <c r="AM432" s="46"/>
      <c r="AN432" s="46"/>
      <c r="AO432" s="46"/>
      <c r="AP432" s="46"/>
      <c r="AQ432" s="47" t="e">
        <f ca="1">IF(AND([1]!Email_TaskV2[[#This Row],[Status]]="ON PROGRESS"),TODAY()-[1]!Email_TaskV2[[#This Row],[Tanggal nodin RFS/RFI]],0)</f>
        <v>#REF!</v>
      </c>
      <c r="AR432" s="47" t="e">
        <f ca="1">IF(AND([1]!Email_TaskV2[[#This Row],[Status]]="ON PROGRESS"),IF(TODAY()-[1]!Email_TaskV2[[#This Row],[Start FUT]]&gt;100,"Testing not started yet",TODAY()-[1]!Email_TaskV2[[#This Row],[Start FUT]]),0)</f>
        <v>#REF!</v>
      </c>
      <c r="AS432" s="47" t="e">
        <f>IF([1]!Email_TaskV2[[#This Row],[Aging_Start_Testing]]="Testing not started yet","Testing not started yet",[1]!Email_TaskV2[[#This Row],[Aging]]-[1]!Email_TaskV2[[#This Row],[Aging_Start_Testing]])</f>
        <v>#REF!</v>
      </c>
      <c r="AT432" s="47" t="e">
        <f ca="1">IF(AND([1]!Email_TaskV2[[#This Row],[Status]]="ON PROGRESS",[1]!Email_TaskV2[[#This Row],[Type]]="RFI"),TODAY()-[1]!Email_TaskV2[[#This Row],[Tanggal nodin RFS/RFI]],0)</f>
        <v>#REF!</v>
      </c>
      <c r="AU432" s="47" t="e">
        <f>IF([1]!Email_TaskV2[[#This Row],[Aging]]&gt;7,"Warning","")</f>
        <v>#REF!</v>
      </c>
      <c r="AV432" s="48"/>
      <c r="AW432" s="48"/>
      <c r="AX432" s="48"/>
      <c r="AY432" s="48" t="e">
        <f>IF(AND([1]!Email_TaskV2[[#This Row],[Status]]="ON PROGRESS",[1]!Email_TaskV2[[#This Row],[Type]]="RFS"),"YES","")</f>
        <v>#REF!</v>
      </c>
      <c r="AZ432" s="16" t="e">
        <f>IF(AND([1]!Email_TaskV2[[#This Row],[Status]]="ON PROGRESS",[1]!Email_TaskV2[[#This Row],[Type]]="RFI"),"YES","")</f>
        <v>#REF!</v>
      </c>
      <c r="BA432" s="48" t="e">
        <f>IF([1]!Email_TaskV2[[#This Row],[Nomor Nodin RFS/RFI]]="","",DAY([1]!Email_TaskV2[[#This Row],[Tanggal nodin RFS/RFI]]))</f>
        <v>#REF!</v>
      </c>
      <c r="BB432" s="54" t="e">
        <f>IF([1]!Email_TaskV2[[#This Row],[Nomor Nodin RFS/RFI]]="","",TEXT([1]!Email_TaskV2[[#This Row],[Tanggal nodin RFS/RFI]],"MMM"))</f>
        <v>#REF!</v>
      </c>
      <c r="BC432" s="49" t="e">
        <f>IF([1]!Email_TaskV2[[#This Row],[Nodin BO]]="","No","Yes")</f>
        <v>#REF!</v>
      </c>
      <c r="BD432" s="50" t="e">
        <f>YEAR([1]!Email_TaskV2[[#This Row],[Tanggal nodin RFS/RFI]])</f>
        <v>#REF!</v>
      </c>
      <c r="BE432" s="56" t="e">
        <f>IF([1]!Email_TaskV2[[#This Row],[Month]]="",13,MONTH([1]!Email_TaskV2[[#This Row],[Tanggal nodin RFS/RFI]]))</f>
        <v>#REF!</v>
      </c>
    </row>
    <row r="433" spans="1:57" ht="15" customHeight="1" x14ac:dyDescent="0.3">
      <c r="A433" s="51">
        <v>432</v>
      </c>
      <c r="B433" s="32" t="s">
        <v>2628</v>
      </c>
      <c r="C433" s="34">
        <v>45022</v>
      </c>
      <c r="D433" s="86" t="s">
        <v>2629</v>
      </c>
      <c r="E433" s="32" t="s">
        <v>55</v>
      </c>
      <c r="F433" s="63" t="s">
        <v>90</v>
      </c>
      <c r="G433" s="35">
        <v>45022</v>
      </c>
      <c r="H433" s="35">
        <v>45033</v>
      </c>
      <c r="I433" s="32" t="s">
        <v>2754</v>
      </c>
      <c r="J433" s="35">
        <v>45033</v>
      </c>
      <c r="K433" s="37" t="s">
        <v>2755</v>
      </c>
      <c r="L433" s="39">
        <f t="shared" si="59"/>
        <v>11</v>
      </c>
      <c r="M433" s="39">
        <f t="shared" si="60"/>
        <v>11</v>
      </c>
      <c r="N433" s="40" t="s">
        <v>68</v>
      </c>
      <c r="O433" s="40" t="s">
        <v>69</v>
      </c>
      <c r="P433" s="40" t="e">
        <f>VLOOKUP([1]!Email_TaskV2[[#This Row],[PIC Dev]],[1]Organization!C:D,2,FALSE)</f>
        <v>#REF!</v>
      </c>
      <c r="Q433" s="52" t="s">
        <v>2756</v>
      </c>
      <c r="R433" s="32">
        <v>37</v>
      </c>
      <c r="S433" s="32" t="s">
        <v>57</v>
      </c>
      <c r="T433" s="32" t="s">
        <v>2236</v>
      </c>
      <c r="U433" s="37" t="s">
        <v>2448</v>
      </c>
      <c r="V433" s="41">
        <v>45006</v>
      </c>
      <c r="W433" s="38" t="s">
        <v>139</v>
      </c>
      <c r="X433" s="33" t="s">
        <v>162</v>
      </c>
      <c r="Y433" s="32" t="s">
        <v>158</v>
      </c>
      <c r="Z433" s="32" t="s">
        <v>58</v>
      </c>
      <c r="AA433" s="32" t="s">
        <v>59</v>
      </c>
      <c r="AB433" s="32" t="s">
        <v>105</v>
      </c>
      <c r="AC433" s="43" t="s">
        <v>61</v>
      </c>
      <c r="AD433" s="44" t="s">
        <v>129</v>
      </c>
      <c r="AE433" s="44" t="s">
        <v>1909</v>
      </c>
      <c r="AF433" s="44"/>
      <c r="AG433" s="32"/>
      <c r="AH433" s="32"/>
      <c r="AI433" s="39" t="s">
        <v>62</v>
      </c>
      <c r="AJ433" s="46" t="str">
        <f t="shared" si="58"/>
        <v>(FUT Simulator)</v>
      </c>
      <c r="AK433" s="46"/>
      <c r="AL433" s="46"/>
      <c r="AM433" s="46">
        <v>3</v>
      </c>
      <c r="AN433" s="46"/>
      <c r="AO433" s="46"/>
      <c r="AP433" s="46"/>
      <c r="AQ433" s="47" t="e">
        <f ca="1">IF(AND([1]!Email_TaskV2[[#This Row],[Status]]="ON PROGRESS"),TODAY()-[1]!Email_TaskV2[[#This Row],[Tanggal nodin RFS/RFI]],0)</f>
        <v>#REF!</v>
      </c>
      <c r="AR433" s="47" t="e">
        <f ca="1">IF(AND([1]!Email_TaskV2[[#This Row],[Status]]="ON PROGRESS"),IF(TODAY()-[1]!Email_TaskV2[[#This Row],[Start FUT]]&gt;100,"Testing not started yet",TODAY()-[1]!Email_TaskV2[[#This Row],[Start FUT]]),0)</f>
        <v>#REF!</v>
      </c>
      <c r="AS433" s="47" t="e">
        <f>IF([1]!Email_TaskV2[[#This Row],[Aging_Start_Testing]]="Testing not started yet","Testing not started yet",[1]!Email_TaskV2[[#This Row],[Aging]]-[1]!Email_TaskV2[[#This Row],[Aging_Start_Testing]])</f>
        <v>#REF!</v>
      </c>
      <c r="AT433" s="47" t="e">
        <f ca="1">IF(AND([1]!Email_TaskV2[[#This Row],[Status]]="ON PROGRESS",[1]!Email_TaskV2[[#This Row],[Type]]="RFI"),TODAY()-[1]!Email_TaskV2[[#This Row],[Tanggal nodin RFS/RFI]],0)</f>
        <v>#REF!</v>
      </c>
      <c r="AU433" s="47" t="e">
        <f>IF([1]!Email_TaskV2[[#This Row],[Aging]]&gt;7,"Warning","")</f>
        <v>#REF!</v>
      </c>
      <c r="AV433" s="48"/>
      <c r="AW433" s="48"/>
      <c r="AX433" s="48"/>
      <c r="AY433" s="48" t="e">
        <f>IF(AND([1]!Email_TaskV2[[#This Row],[Status]]="ON PROGRESS",[1]!Email_TaskV2[[#This Row],[Type]]="RFS"),"YES","")</f>
        <v>#REF!</v>
      </c>
      <c r="AZ433" s="16" t="e">
        <f>IF(AND([1]!Email_TaskV2[[#This Row],[Status]]="ON PROGRESS",[1]!Email_TaskV2[[#This Row],[Type]]="RFI"),"YES","")</f>
        <v>#REF!</v>
      </c>
      <c r="BA433" s="48" t="e">
        <f>IF([1]!Email_TaskV2[[#This Row],[Nomor Nodin RFS/RFI]]="","",DAY([1]!Email_TaskV2[[#This Row],[Tanggal nodin RFS/RFI]]))</f>
        <v>#REF!</v>
      </c>
      <c r="BB433" s="54" t="e">
        <f>IF([1]!Email_TaskV2[[#This Row],[Nomor Nodin RFS/RFI]]="","",TEXT([1]!Email_TaskV2[[#This Row],[Tanggal nodin RFS/RFI]],"MMM"))</f>
        <v>#REF!</v>
      </c>
      <c r="BC433" s="49" t="e">
        <f>IF([1]!Email_TaskV2[[#This Row],[Nodin BO]]="","No","Yes")</f>
        <v>#REF!</v>
      </c>
      <c r="BD433" s="50" t="e">
        <f>YEAR([1]!Email_TaskV2[[#This Row],[Tanggal nodin RFS/RFI]])</f>
        <v>#REF!</v>
      </c>
      <c r="BE433" s="56" t="e">
        <f>IF([1]!Email_TaskV2[[#This Row],[Month]]="",13,MONTH([1]!Email_TaskV2[[#This Row],[Tanggal nodin RFS/RFI]]))</f>
        <v>#REF!</v>
      </c>
    </row>
    <row r="434" spans="1:57" ht="15" customHeight="1" x14ac:dyDescent="0.3">
      <c r="A434" s="51">
        <v>433</v>
      </c>
      <c r="B434" s="32" t="s">
        <v>2630</v>
      </c>
      <c r="C434" s="34">
        <v>45025</v>
      </c>
      <c r="D434" s="88" t="s">
        <v>2631</v>
      </c>
      <c r="E434" s="61" t="s">
        <v>79</v>
      </c>
      <c r="F434" s="68" t="s">
        <v>80</v>
      </c>
      <c r="G434" s="35">
        <v>45027</v>
      </c>
      <c r="H434" s="35">
        <v>45051</v>
      </c>
      <c r="I434" s="32"/>
      <c r="J434" s="35"/>
      <c r="K434" s="32"/>
      <c r="L434" s="44"/>
      <c r="M434" s="40"/>
      <c r="N434" s="40" t="s">
        <v>2632</v>
      </c>
      <c r="O434" s="40" t="s">
        <v>104</v>
      </c>
      <c r="P434" s="40" t="e">
        <f>VLOOKUP([1]!Email_TaskV2[[#This Row],[PIC Dev]],[1]Organization!C:D,2,FALSE)</f>
        <v>#REF!</v>
      </c>
      <c r="Q434" s="52" t="s">
        <v>3038</v>
      </c>
      <c r="R434" s="32"/>
      <c r="S434" s="32" t="s">
        <v>57</v>
      </c>
      <c r="T434" s="32" t="s">
        <v>2633</v>
      </c>
      <c r="U434" s="37" t="s">
        <v>2634</v>
      </c>
      <c r="V434" s="41">
        <v>45022</v>
      </c>
      <c r="W434" s="32" t="s">
        <v>166</v>
      </c>
      <c r="X434" s="32" t="s">
        <v>2635</v>
      </c>
      <c r="Y434" s="32" t="s">
        <v>2636</v>
      </c>
      <c r="Z434" s="32" t="s">
        <v>58</v>
      </c>
      <c r="AA434" s="32" t="s">
        <v>59</v>
      </c>
      <c r="AB434" s="32" t="s">
        <v>94</v>
      </c>
      <c r="AC434" s="43" t="s">
        <v>71</v>
      </c>
      <c r="AD434" s="44" t="s">
        <v>72</v>
      </c>
      <c r="AE434" s="44"/>
      <c r="AF434" s="44"/>
      <c r="AG434" s="32"/>
      <c r="AH434" s="32"/>
      <c r="AI434" s="81" t="s">
        <v>64</v>
      </c>
      <c r="AJ434" s="126" t="str">
        <f t="shared" si="58"/>
        <v/>
      </c>
      <c r="AK434" s="46"/>
      <c r="AL434" s="46"/>
      <c r="AM434" s="46"/>
      <c r="AN434" s="46"/>
      <c r="AO434" s="46"/>
      <c r="AP434" s="46"/>
      <c r="AQ434" s="47" t="e">
        <f ca="1">IF(AND([1]!Email_TaskV2[[#This Row],[Status]]="ON PROGRESS"),TODAY()-[1]!Email_TaskV2[[#This Row],[Tanggal nodin RFS/RFI]],0)</f>
        <v>#REF!</v>
      </c>
      <c r="AR434" s="47" t="e">
        <f ca="1">IF(AND([1]!Email_TaskV2[[#This Row],[Status]]="ON PROGRESS"),IF(TODAY()-[1]!Email_TaskV2[[#This Row],[Start FUT]]&gt;100,"Testing not started yet",TODAY()-[1]!Email_TaskV2[[#This Row],[Start FUT]]),0)</f>
        <v>#REF!</v>
      </c>
      <c r="AS434" s="47" t="e">
        <f>IF([1]!Email_TaskV2[[#This Row],[Aging_Start_Testing]]="Testing not started yet","Testing not started yet",[1]!Email_TaskV2[[#This Row],[Aging]]-[1]!Email_TaskV2[[#This Row],[Aging_Start_Testing]])</f>
        <v>#REF!</v>
      </c>
      <c r="AT434" s="47" t="e">
        <f ca="1">IF(AND([1]!Email_TaskV2[[#This Row],[Status]]="ON PROGRESS",[1]!Email_TaskV2[[#This Row],[Type]]="RFI"),TODAY()-[1]!Email_TaskV2[[#This Row],[Tanggal nodin RFS/RFI]],0)</f>
        <v>#REF!</v>
      </c>
      <c r="AU434" s="47" t="e">
        <f>IF([1]!Email_TaskV2[[#This Row],[Aging]]&gt;7,"Warning","")</f>
        <v>#REF!</v>
      </c>
      <c r="AV434" s="48"/>
      <c r="AW434" s="48"/>
      <c r="AX434" s="48"/>
      <c r="AY434" s="48" t="e">
        <f>IF(AND([1]!Email_TaskV2[[#This Row],[Status]]="ON PROGRESS",[1]!Email_TaskV2[[#This Row],[Type]]="RFS"),"YES","")</f>
        <v>#REF!</v>
      </c>
      <c r="AZ434" s="16" t="e">
        <f>IF(AND([1]!Email_TaskV2[[#This Row],[Status]]="ON PROGRESS",[1]!Email_TaskV2[[#This Row],[Type]]="RFI"),"YES","")</f>
        <v>#REF!</v>
      </c>
      <c r="BA434" s="48" t="e">
        <f>IF([1]!Email_TaskV2[[#This Row],[Nomor Nodin RFS/RFI]]="","",DAY([1]!Email_TaskV2[[#This Row],[Tanggal nodin RFS/RFI]]))</f>
        <v>#REF!</v>
      </c>
      <c r="BB434" s="54" t="e">
        <f>IF([1]!Email_TaskV2[[#This Row],[Nomor Nodin RFS/RFI]]="","",TEXT([1]!Email_TaskV2[[#This Row],[Tanggal nodin RFS/RFI]],"MMM"))</f>
        <v>#REF!</v>
      </c>
      <c r="BC434" s="49" t="e">
        <f>IF([1]!Email_TaskV2[[#This Row],[Nodin BO]]="","No","Yes")</f>
        <v>#REF!</v>
      </c>
      <c r="BD434" s="50" t="e">
        <f>YEAR([1]!Email_TaskV2[[#This Row],[Tanggal nodin RFS/RFI]])</f>
        <v>#REF!</v>
      </c>
      <c r="BE434" s="56" t="e">
        <f>IF([1]!Email_TaskV2[[#This Row],[Month]]="",13,MONTH([1]!Email_TaskV2[[#This Row],[Tanggal nodin RFS/RFI]]))</f>
        <v>#REF!</v>
      </c>
    </row>
    <row r="435" spans="1:57" ht="15" customHeight="1" x14ac:dyDescent="0.3">
      <c r="A435" s="51">
        <v>434</v>
      </c>
      <c r="B435" s="32" t="s">
        <v>2637</v>
      </c>
      <c r="C435" s="34">
        <v>45025</v>
      </c>
      <c r="D435" s="88" t="s">
        <v>2638</v>
      </c>
      <c r="E435" s="61" t="s">
        <v>79</v>
      </c>
      <c r="F435" s="68" t="s">
        <v>80</v>
      </c>
      <c r="G435" s="35">
        <v>45027</v>
      </c>
      <c r="H435" s="35">
        <v>45051</v>
      </c>
      <c r="I435" s="32"/>
      <c r="J435" s="35"/>
      <c r="K435" s="32"/>
      <c r="L435" s="44"/>
      <c r="M435" s="40"/>
      <c r="N435" s="40" t="s">
        <v>2632</v>
      </c>
      <c r="O435" s="40" t="s">
        <v>104</v>
      </c>
      <c r="P435" s="40" t="e">
        <f>VLOOKUP([1]!Email_TaskV2[[#This Row],[PIC Dev]],[1]Organization!C:D,2,FALSE)</f>
        <v>#REF!</v>
      </c>
      <c r="Q435" s="52" t="s">
        <v>3039</v>
      </c>
      <c r="R435" s="32"/>
      <c r="S435" s="32" t="s">
        <v>57</v>
      </c>
      <c r="T435" s="32" t="s">
        <v>2633</v>
      </c>
      <c r="U435" s="37" t="s">
        <v>2634</v>
      </c>
      <c r="V435" s="41">
        <v>45022</v>
      </c>
      <c r="W435" s="32" t="s">
        <v>166</v>
      </c>
      <c r="X435" s="32" t="s">
        <v>2635</v>
      </c>
      <c r="Y435" s="32" t="s">
        <v>2636</v>
      </c>
      <c r="Z435" s="32" t="s">
        <v>58</v>
      </c>
      <c r="AA435" s="32" t="s">
        <v>59</v>
      </c>
      <c r="AB435" s="32" t="s">
        <v>94</v>
      </c>
      <c r="AC435" s="43" t="s">
        <v>71</v>
      </c>
      <c r="AD435" s="44" t="s">
        <v>85</v>
      </c>
      <c r="AE435" s="44"/>
      <c r="AF435" s="44"/>
      <c r="AG435" s="32"/>
      <c r="AH435" s="32"/>
      <c r="AI435" s="81" t="s">
        <v>64</v>
      </c>
      <c r="AJ435" s="126" t="str">
        <f t="shared" si="58"/>
        <v/>
      </c>
      <c r="AK435" s="46"/>
      <c r="AL435" s="46"/>
      <c r="AM435" s="46"/>
      <c r="AN435" s="46"/>
      <c r="AO435" s="46"/>
      <c r="AP435" s="46"/>
      <c r="AQ435" s="47" t="e">
        <f ca="1">IF(AND([1]!Email_TaskV2[[#This Row],[Status]]="ON PROGRESS"),TODAY()-[1]!Email_TaskV2[[#This Row],[Tanggal nodin RFS/RFI]],0)</f>
        <v>#REF!</v>
      </c>
      <c r="AR435" s="47" t="e">
        <f ca="1">IF(AND([1]!Email_TaskV2[[#This Row],[Status]]="ON PROGRESS"),IF(TODAY()-[1]!Email_TaskV2[[#This Row],[Start FUT]]&gt;100,"Testing not started yet",TODAY()-[1]!Email_TaskV2[[#This Row],[Start FUT]]),0)</f>
        <v>#REF!</v>
      </c>
      <c r="AS435" s="47" t="e">
        <f>IF([1]!Email_TaskV2[[#This Row],[Aging_Start_Testing]]="Testing not started yet","Testing not started yet",[1]!Email_TaskV2[[#This Row],[Aging]]-[1]!Email_TaskV2[[#This Row],[Aging_Start_Testing]])</f>
        <v>#REF!</v>
      </c>
      <c r="AT435" s="47" t="e">
        <f ca="1">IF(AND([1]!Email_TaskV2[[#This Row],[Status]]="ON PROGRESS",[1]!Email_TaskV2[[#This Row],[Type]]="RFI"),TODAY()-[1]!Email_TaskV2[[#This Row],[Tanggal nodin RFS/RFI]],0)</f>
        <v>#REF!</v>
      </c>
      <c r="AU435" s="47" t="e">
        <f>IF([1]!Email_TaskV2[[#This Row],[Aging]]&gt;7,"Warning","")</f>
        <v>#REF!</v>
      </c>
      <c r="AV435" s="48"/>
      <c r="AW435" s="48"/>
      <c r="AX435" s="48"/>
      <c r="AY435" s="48" t="e">
        <f>IF(AND([1]!Email_TaskV2[[#This Row],[Status]]="ON PROGRESS",[1]!Email_TaskV2[[#This Row],[Type]]="RFS"),"YES","")</f>
        <v>#REF!</v>
      </c>
      <c r="AZ435" s="16" t="e">
        <f>IF(AND([1]!Email_TaskV2[[#This Row],[Status]]="ON PROGRESS",[1]!Email_TaskV2[[#This Row],[Type]]="RFI"),"YES","")</f>
        <v>#REF!</v>
      </c>
      <c r="BA435" s="48" t="e">
        <f>IF([1]!Email_TaskV2[[#This Row],[Nomor Nodin RFS/RFI]]="","",DAY([1]!Email_TaskV2[[#This Row],[Tanggal nodin RFS/RFI]]))</f>
        <v>#REF!</v>
      </c>
      <c r="BB435" s="54" t="e">
        <f>IF([1]!Email_TaskV2[[#This Row],[Nomor Nodin RFS/RFI]]="","",TEXT([1]!Email_TaskV2[[#This Row],[Tanggal nodin RFS/RFI]],"MMM"))</f>
        <v>#REF!</v>
      </c>
      <c r="BC435" s="49" t="e">
        <f>IF([1]!Email_TaskV2[[#This Row],[Nodin BO]]="","No","Yes")</f>
        <v>#REF!</v>
      </c>
      <c r="BD435" s="50" t="e">
        <f>YEAR([1]!Email_TaskV2[[#This Row],[Tanggal nodin RFS/RFI]])</f>
        <v>#REF!</v>
      </c>
      <c r="BE435" s="56" t="e">
        <f>IF([1]!Email_TaskV2[[#This Row],[Month]]="",13,MONTH([1]!Email_TaskV2[[#This Row],[Tanggal nodin RFS/RFI]]))</f>
        <v>#REF!</v>
      </c>
    </row>
    <row r="436" spans="1:57" ht="15" customHeight="1" x14ac:dyDescent="0.3">
      <c r="A436" s="51">
        <v>435</v>
      </c>
      <c r="B436" s="32" t="s">
        <v>2639</v>
      </c>
      <c r="C436" s="34">
        <v>45026</v>
      </c>
      <c r="D436" s="88" t="s">
        <v>2640</v>
      </c>
      <c r="E436" s="61" t="s">
        <v>79</v>
      </c>
      <c r="F436" s="68" t="s">
        <v>80</v>
      </c>
      <c r="G436" s="35">
        <v>45026</v>
      </c>
      <c r="H436" s="35">
        <v>45055</v>
      </c>
      <c r="I436" s="32"/>
      <c r="J436" s="35"/>
      <c r="K436" s="32"/>
      <c r="L436" s="44"/>
      <c r="M436" s="40"/>
      <c r="N436" s="40" t="s">
        <v>107</v>
      </c>
      <c r="O436" s="40" t="s">
        <v>108</v>
      </c>
      <c r="P436" s="40" t="e">
        <f>VLOOKUP([1]!Email_TaskV2[[#This Row],[PIC Dev]],[1]Organization!C:D,2,FALSE)</f>
        <v>#REF!</v>
      </c>
      <c r="Q436" s="52" t="s">
        <v>3040</v>
      </c>
      <c r="R436" s="32"/>
      <c r="S436" s="32" t="s">
        <v>57</v>
      </c>
      <c r="T436" s="32" t="s">
        <v>2641</v>
      </c>
      <c r="U436" s="37" t="s">
        <v>2642</v>
      </c>
      <c r="V436" s="41">
        <v>45000</v>
      </c>
      <c r="W436" s="32" t="s">
        <v>156</v>
      </c>
      <c r="X436" s="32" t="s">
        <v>180</v>
      </c>
      <c r="Y436" s="32" t="s">
        <v>181</v>
      </c>
      <c r="Z436" s="32" t="s">
        <v>58</v>
      </c>
      <c r="AA436" s="32" t="s">
        <v>59</v>
      </c>
      <c r="AB436" s="32" t="s">
        <v>70</v>
      </c>
      <c r="AC436" s="43" t="s">
        <v>71</v>
      </c>
      <c r="AD436" s="44" t="s">
        <v>1909</v>
      </c>
      <c r="AE436" s="44"/>
      <c r="AF436" s="44"/>
      <c r="AG436" s="32"/>
      <c r="AH436" s="32"/>
      <c r="AI436" s="81" t="s">
        <v>64</v>
      </c>
      <c r="AJ436" s="126" t="str">
        <f t="shared" si="58"/>
        <v/>
      </c>
      <c r="AK436" s="46"/>
      <c r="AL436" s="46"/>
      <c r="AM436" s="46"/>
      <c r="AN436" s="46"/>
      <c r="AO436" s="46"/>
      <c r="AP436" s="46"/>
      <c r="AQ436" s="47" t="e">
        <f ca="1">IF(AND([1]!Email_TaskV2[[#This Row],[Status]]="ON PROGRESS"),TODAY()-[1]!Email_TaskV2[[#This Row],[Tanggal nodin RFS/RFI]],0)</f>
        <v>#REF!</v>
      </c>
      <c r="AR436" s="47" t="e">
        <f ca="1">IF(AND([1]!Email_TaskV2[[#This Row],[Status]]="ON PROGRESS"),IF(TODAY()-[1]!Email_TaskV2[[#This Row],[Start FUT]]&gt;100,"Testing not started yet",TODAY()-[1]!Email_TaskV2[[#This Row],[Start FUT]]),0)</f>
        <v>#REF!</v>
      </c>
      <c r="AS436" s="47" t="e">
        <f>IF([1]!Email_TaskV2[[#This Row],[Aging_Start_Testing]]="Testing not started yet","Testing not started yet",[1]!Email_TaskV2[[#This Row],[Aging]]-[1]!Email_TaskV2[[#This Row],[Aging_Start_Testing]])</f>
        <v>#REF!</v>
      </c>
      <c r="AT436" s="47" t="e">
        <f ca="1">IF(AND([1]!Email_TaskV2[[#This Row],[Status]]="ON PROGRESS",[1]!Email_TaskV2[[#This Row],[Type]]="RFI"),TODAY()-[1]!Email_TaskV2[[#This Row],[Tanggal nodin RFS/RFI]],0)</f>
        <v>#REF!</v>
      </c>
      <c r="AU436" s="47" t="e">
        <f>IF([1]!Email_TaskV2[[#This Row],[Aging]]&gt;7,"Warning","")</f>
        <v>#REF!</v>
      </c>
      <c r="AV436" s="48"/>
      <c r="AW436" s="48"/>
      <c r="AX436" s="48"/>
      <c r="AY436" s="48" t="e">
        <f>IF(AND([1]!Email_TaskV2[[#This Row],[Status]]="ON PROGRESS",[1]!Email_TaskV2[[#This Row],[Type]]="RFS"),"YES","")</f>
        <v>#REF!</v>
      </c>
      <c r="AZ436" s="16" t="e">
        <f>IF(AND([1]!Email_TaskV2[[#This Row],[Status]]="ON PROGRESS",[1]!Email_TaskV2[[#This Row],[Type]]="RFI"),"YES","")</f>
        <v>#REF!</v>
      </c>
      <c r="BA436" s="48" t="e">
        <f>IF([1]!Email_TaskV2[[#This Row],[Nomor Nodin RFS/RFI]]="","",DAY([1]!Email_TaskV2[[#This Row],[Tanggal nodin RFS/RFI]]))</f>
        <v>#REF!</v>
      </c>
      <c r="BB436" s="54" t="e">
        <f>IF([1]!Email_TaskV2[[#This Row],[Nomor Nodin RFS/RFI]]="","",TEXT([1]!Email_TaskV2[[#This Row],[Tanggal nodin RFS/RFI]],"MMM"))</f>
        <v>#REF!</v>
      </c>
      <c r="BC436" s="49" t="e">
        <f>IF([1]!Email_TaskV2[[#This Row],[Nodin BO]]="","No","Yes")</f>
        <v>#REF!</v>
      </c>
      <c r="BD436" s="50" t="e">
        <f>YEAR([1]!Email_TaskV2[[#This Row],[Tanggal nodin RFS/RFI]])</f>
        <v>#REF!</v>
      </c>
      <c r="BE436" s="56" t="e">
        <f>IF([1]!Email_TaskV2[[#This Row],[Month]]="",13,MONTH([1]!Email_TaskV2[[#This Row],[Tanggal nodin RFS/RFI]]))</f>
        <v>#REF!</v>
      </c>
    </row>
    <row r="437" spans="1:57" ht="15" customHeight="1" x14ac:dyDescent="0.3">
      <c r="A437" s="51">
        <v>436</v>
      </c>
      <c r="B437" s="32" t="s">
        <v>2643</v>
      </c>
      <c r="C437" s="34">
        <v>45026</v>
      </c>
      <c r="D437" s="88" t="s">
        <v>2644</v>
      </c>
      <c r="E437" s="61" t="s">
        <v>79</v>
      </c>
      <c r="F437" s="68" t="s">
        <v>80</v>
      </c>
      <c r="G437" s="35">
        <v>45026</v>
      </c>
      <c r="H437" s="35">
        <v>45057</v>
      </c>
      <c r="I437" s="32"/>
      <c r="J437" s="35"/>
      <c r="K437" s="32"/>
      <c r="L437" s="44"/>
      <c r="M437" s="40"/>
      <c r="N437" s="40" t="s">
        <v>107</v>
      </c>
      <c r="O437" s="40" t="s">
        <v>108</v>
      </c>
      <c r="P437" s="40" t="e">
        <f>VLOOKUP([1]!Email_TaskV2[[#This Row],[PIC Dev]],[1]Organization!C:D,2,FALSE)</f>
        <v>#REF!</v>
      </c>
      <c r="Q437" s="52" t="s">
        <v>3372</v>
      </c>
      <c r="R437" s="32"/>
      <c r="S437" s="32" t="s">
        <v>57</v>
      </c>
      <c r="T437" s="32" t="s">
        <v>2641</v>
      </c>
      <c r="U437" s="37" t="s">
        <v>2642</v>
      </c>
      <c r="V437" s="41">
        <v>45000</v>
      </c>
      <c r="W437" s="32" t="s">
        <v>156</v>
      </c>
      <c r="X437" s="32" t="s">
        <v>180</v>
      </c>
      <c r="Y437" s="32" t="s">
        <v>181</v>
      </c>
      <c r="Z437" s="32" t="s">
        <v>58</v>
      </c>
      <c r="AA437" s="32" t="s">
        <v>59</v>
      </c>
      <c r="AB437" s="32" t="s">
        <v>70</v>
      </c>
      <c r="AC437" s="43" t="s">
        <v>71</v>
      </c>
      <c r="AD437" s="44" t="s">
        <v>1909</v>
      </c>
      <c r="AE437" s="44"/>
      <c r="AF437" s="44"/>
      <c r="AG437" s="32"/>
      <c r="AH437" s="32"/>
      <c r="AI437" s="72" t="s">
        <v>64</v>
      </c>
      <c r="AJ437" s="45" t="str">
        <f t="shared" si="58"/>
        <v/>
      </c>
      <c r="AK437" s="46"/>
      <c r="AL437" s="46"/>
      <c r="AM437" s="46"/>
      <c r="AN437" s="46"/>
      <c r="AO437" s="46"/>
      <c r="AP437" s="46"/>
      <c r="AQ437" s="47" t="e">
        <f ca="1">IF(AND([1]!Email_TaskV2[[#This Row],[Status]]="ON PROGRESS"),TODAY()-[1]!Email_TaskV2[[#This Row],[Tanggal nodin RFS/RFI]],0)</f>
        <v>#REF!</v>
      </c>
      <c r="AR437" s="47" t="e">
        <f ca="1">IF(AND([1]!Email_TaskV2[[#This Row],[Status]]="ON PROGRESS"),IF(TODAY()-[1]!Email_TaskV2[[#This Row],[Start FUT]]&gt;100,"Testing not started yet",TODAY()-[1]!Email_TaskV2[[#This Row],[Start FUT]]),0)</f>
        <v>#REF!</v>
      </c>
      <c r="AS437" s="47" t="e">
        <f>IF([1]!Email_TaskV2[[#This Row],[Aging_Start_Testing]]="Testing not started yet","Testing not started yet",[1]!Email_TaskV2[[#This Row],[Aging]]-[1]!Email_TaskV2[[#This Row],[Aging_Start_Testing]])</f>
        <v>#REF!</v>
      </c>
      <c r="AT437" s="47" t="e">
        <f ca="1">IF(AND([1]!Email_TaskV2[[#This Row],[Status]]="ON PROGRESS",[1]!Email_TaskV2[[#This Row],[Type]]="RFI"),TODAY()-[1]!Email_TaskV2[[#This Row],[Tanggal nodin RFS/RFI]],0)</f>
        <v>#REF!</v>
      </c>
      <c r="AU437" s="47" t="e">
        <f>IF([1]!Email_TaskV2[[#This Row],[Aging]]&gt;7,"Warning","")</f>
        <v>#REF!</v>
      </c>
      <c r="AV437" s="48"/>
      <c r="AW437" s="48"/>
      <c r="AX437" s="48"/>
      <c r="AY437" s="48" t="e">
        <f>IF(AND([1]!Email_TaskV2[[#This Row],[Status]]="ON PROGRESS",[1]!Email_TaskV2[[#This Row],[Type]]="RFS"),"YES","")</f>
        <v>#REF!</v>
      </c>
      <c r="AZ437" s="16" t="e">
        <f>IF(AND([1]!Email_TaskV2[[#This Row],[Status]]="ON PROGRESS",[1]!Email_TaskV2[[#This Row],[Type]]="RFI"),"YES","")</f>
        <v>#REF!</v>
      </c>
      <c r="BA437" s="48" t="e">
        <f>IF([1]!Email_TaskV2[[#This Row],[Nomor Nodin RFS/RFI]]="","",DAY([1]!Email_TaskV2[[#This Row],[Tanggal nodin RFS/RFI]]))</f>
        <v>#REF!</v>
      </c>
      <c r="BB437" s="54" t="e">
        <f>IF([1]!Email_TaskV2[[#This Row],[Nomor Nodin RFS/RFI]]="","",TEXT([1]!Email_TaskV2[[#This Row],[Tanggal nodin RFS/RFI]],"MMM"))</f>
        <v>#REF!</v>
      </c>
      <c r="BC437" s="49" t="e">
        <f>IF([1]!Email_TaskV2[[#This Row],[Nodin BO]]="","No","Yes")</f>
        <v>#REF!</v>
      </c>
      <c r="BD437" s="50" t="e">
        <f>YEAR([1]!Email_TaskV2[[#This Row],[Tanggal nodin RFS/RFI]])</f>
        <v>#REF!</v>
      </c>
      <c r="BE437" s="56" t="e">
        <f>IF([1]!Email_TaskV2[[#This Row],[Month]]="",13,MONTH([1]!Email_TaskV2[[#This Row],[Tanggal nodin RFS/RFI]]))</f>
        <v>#REF!</v>
      </c>
    </row>
    <row r="438" spans="1:57" ht="15" customHeight="1" x14ac:dyDescent="0.3">
      <c r="A438" s="51">
        <v>437</v>
      </c>
      <c r="B438" s="32" t="s">
        <v>2645</v>
      </c>
      <c r="C438" s="34">
        <v>45026</v>
      </c>
      <c r="D438" s="86" t="s">
        <v>2646</v>
      </c>
      <c r="E438" s="32" t="s">
        <v>55</v>
      </c>
      <c r="F438" s="63" t="s">
        <v>78</v>
      </c>
      <c r="G438" s="35">
        <v>45026</v>
      </c>
      <c r="H438" s="35">
        <v>45028</v>
      </c>
      <c r="I438" s="32" t="s">
        <v>2757</v>
      </c>
      <c r="J438" s="35">
        <v>45029</v>
      </c>
      <c r="K438" s="37" t="s">
        <v>2758</v>
      </c>
      <c r="L438" s="39">
        <f t="shared" ref="L438:L447" si="61">H438-C438</f>
        <v>2</v>
      </c>
      <c r="M438" s="39">
        <f t="shared" ref="M438:M447" si="62">J438-G438</f>
        <v>3</v>
      </c>
      <c r="N438" s="40" t="s">
        <v>87</v>
      </c>
      <c r="O438" s="40" t="s">
        <v>88</v>
      </c>
      <c r="P438" s="40" t="e">
        <f>VLOOKUP([1]!Email_TaskV2[[#This Row],[PIC Dev]],[1]Organization!C:D,2,FALSE)</f>
        <v>#REF!</v>
      </c>
      <c r="Q438" s="40"/>
      <c r="R438" s="32">
        <v>53</v>
      </c>
      <c r="S438" s="32" t="s">
        <v>75</v>
      </c>
      <c r="T438" s="32" t="s">
        <v>2350</v>
      </c>
      <c r="U438" s="37" t="s">
        <v>2647</v>
      </c>
      <c r="V438" s="41">
        <v>45021</v>
      </c>
      <c r="W438" s="32" t="s">
        <v>190</v>
      </c>
      <c r="X438" s="37" t="s">
        <v>1362</v>
      </c>
      <c r="Y438" s="37" t="s">
        <v>1484</v>
      </c>
      <c r="Z438" s="32" t="s">
        <v>58</v>
      </c>
      <c r="AA438" s="32" t="s">
        <v>59</v>
      </c>
      <c r="AB438" s="32" t="s">
        <v>118</v>
      </c>
      <c r="AC438" s="43" t="s">
        <v>61</v>
      </c>
      <c r="AD438" s="44" t="s">
        <v>93</v>
      </c>
      <c r="AE438" s="44"/>
      <c r="AF438" s="44"/>
      <c r="AG438" s="32"/>
      <c r="AH438" s="32"/>
      <c r="AI438" s="39" t="s">
        <v>110</v>
      </c>
      <c r="AJ438" s="46" t="str">
        <f t="shared" si="58"/>
        <v>(Sigos Automation)</v>
      </c>
      <c r="AK438" s="46">
        <v>1</v>
      </c>
      <c r="AL438" s="46"/>
      <c r="AM438" s="46"/>
      <c r="AN438" s="46"/>
      <c r="AO438" s="46"/>
      <c r="AP438" s="46"/>
      <c r="AQ438" s="47" t="e">
        <f ca="1">IF(AND([1]!Email_TaskV2[[#This Row],[Status]]="ON PROGRESS"),TODAY()-[1]!Email_TaskV2[[#This Row],[Tanggal nodin RFS/RFI]],0)</f>
        <v>#REF!</v>
      </c>
      <c r="AR438" s="47" t="e">
        <f ca="1">IF(AND([1]!Email_TaskV2[[#This Row],[Status]]="ON PROGRESS"),IF(TODAY()-[1]!Email_TaskV2[[#This Row],[Start FUT]]&gt;100,"Testing not started yet",TODAY()-[1]!Email_TaskV2[[#This Row],[Start FUT]]),0)</f>
        <v>#REF!</v>
      </c>
      <c r="AS438" s="47" t="e">
        <f>IF([1]!Email_TaskV2[[#This Row],[Aging_Start_Testing]]="Testing not started yet","Testing not started yet",[1]!Email_TaskV2[[#This Row],[Aging]]-[1]!Email_TaskV2[[#This Row],[Aging_Start_Testing]])</f>
        <v>#REF!</v>
      </c>
      <c r="AT438" s="47" t="e">
        <f ca="1">IF(AND([1]!Email_TaskV2[[#This Row],[Status]]="ON PROGRESS",[1]!Email_TaskV2[[#This Row],[Type]]="RFI"),TODAY()-[1]!Email_TaskV2[[#This Row],[Tanggal nodin RFS/RFI]],0)</f>
        <v>#REF!</v>
      </c>
      <c r="AU438" s="47" t="e">
        <f>IF([1]!Email_TaskV2[[#This Row],[Aging]]&gt;7,"Warning","")</f>
        <v>#REF!</v>
      </c>
      <c r="AV438" s="48"/>
      <c r="AW438" s="48"/>
      <c r="AX438" s="48"/>
      <c r="AY438" s="48" t="e">
        <f>IF(AND([1]!Email_TaskV2[[#This Row],[Status]]="ON PROGRESS",[1]!Email_TaskV2[[#This Row],[Type]]="RFS"),"YES","")</f>
        <v>#REF!</v>
      </c>
      <c r="AZ438" s="16" t="e">
        <f>IF(AND([1]!Email_TaskV2[[#This Row],[Status]]="ON PROGRESS",[1]!Email_TaskV2[[#This Row],[Type]]="RFI"),"YES","")</f>
        <v>#REF!</v>
      </c>
      <c r="BA438" s="48" t="e">
        <f>IF([1]!Email_TaskV2[[#This Row],[Nomor Nodin RFS/RFI]]="","",DAY([1]!Email_TaskV2[[#This Row],[Tanggal nodin RFS/RFI]]))</f>
        <v>#REF!</v>
      </c>
      <c r="BB438" s="54" t="e">
        <f>IF([1]!Email_TaskV2[[#This Row],[Nomor Nodin RFS/RFI]]="","",TEXT([1]!Email_TaskV2[[#This Row],[Tanggal nodin RFS/RFI]],"MMM"))</f>
        <v>#REF!</v>
      </c>
      <c r="BC438" s="49" t="e">
        <f>IF([1]!Email_TaskV2[[#This Row],[Nodin BO]]="","No","Yes")</f>
        <v>#REF!</v>
      </c>
      <c r="BD438" s="50" t="e">
        <f>YEAR([1]!Email_TaskV2[[#This Row],[Tanggal nodin RFS/RFI]])</f>
        <v>#REF!</v>
      </c>
      <c r="BE438" s="56" t="e">
        <f>IF([1]!Email_TaskV2[[#This Row],[Month]]="",13,MONTH([1]!Email_TaskV2[[#This Row],[Tanggal nodin RFS/RFI]]))</f>
        <v>#REF!</v>
      </c>
    </row>
    <row r="439" spans="1:57" ht="15" customHeight="1" x14ac:dyDescent="0.3">
      <c r="A439" s="51">
        <v>438</v>
      </c>
      <c r="B439" s="32" t="s">
        <v>2648</v>
      </c>
      <c r="C439" s="34">
        <v>45026</v>
      </c>
      <c r="D439" s="86" t="s">
        <v>2649</v>
      </c>
      <c r="E439" s="32" t="s">
        <v>55</v>
      </c>
      <c r="F439" s="63" t="s">
        <v>78</v>
      </c>
      <c r="G439" s="35">
        <v>45027</v>
      </c>
      <c r="H439" s="35">
        <v>45028</v>
      </c>
      <c r="I439" s="32" t="s">
        <v>2759</v>
      </c>
      <c r="J439" s="35">
        <v>45028</v>
      </c>
      <c r="K439" s="37" t="s">
        <v>2760</v>
      </c>
      <c r="L439" s="39">
        <f t="shared" si="61"/>
        <v>2</v>
      </c>
      <c r="M439" s="39">
        <f t="shared" si="62"/>
        <v>1</v>
      </c>
      <c r="N439" s="40" t="s">
        <v>87</v>
      </c>
      <c r="O439" s="40" t="s">
        <v>88</v>
      </c>
      <c r="P439" s="40" t="e">
        <f>VLOOKUP([1]!Email_TaskV2[[#This Row],[PIC Dev]],[1]Organization!C:D,2,FALSE)</f>
        <v>#REF!</v>
      </c>
      <c r="Q439" s="40"/>
      <c r="R439" s="32">
        <v>458</v>
      </c>
      <c r="S439" s="32" t="s">
        <v>75</v>
      </c>
      <c r="T439" s="32" t="s">
        <v>2650</v>
      </c>
      <c r="U439" s="37" t="s">
        <v>2651</v>
      </c>
      <c r="V439" s="41">
        <v>45022</v>
      </c>
      <c r="W439" s="32" t="s">
        <v>190</v>
      </c>
      <c r="X439" s="32" t="s">
        <v>2488</v>
      </c>
      <c r="Y439" s="32" t="s">
        <v>154</v>
      </c>
      <c r="Z439" s="32" t="s">
        <v>58</v>
      </c>
      <c r="AA439" s="32" t="s">
        <v>59</v>
      </c>
      <c r="AB439" s="32" t="s">
        <v>118</v>
      </c>
      <c r="AC439" s="43" t="s">
        <v>61</v>
      </c>
      <c r="AD439" s="44" t="s">
        <v>132</v>
      </c>
      <c r="AE439" s="44" t="s">
        <v>106</v>
      </c>
      <c r="AF439" s="44"/>
      <c r="AG439" s="32"/>
      <c r="AH439" s="32"/>
      <c r="AI439" s="39" t="s">
        <v>62</v>
      </c>
      <c r="AJ439" s="46" t="str">
        <f t="shared" si="58"/>
        <v>(FUT Simulator)</v>
      </c>
      <c r="AK439" s="46"/>
      <c r="AL439" s="46"/>
      <c r="AM439" s="46">
        <v>3</v>
      </c>
      <c r="AN439" s="46"/>
      <c r="AO439" s="46"/>
      <c r="AP439" s="46"/>
      <c r="AQ439" s="47" t="e">
        <f ca="1">IF(AND([1]!Email_TaskV2[[#This Row],[Status]]="ON PROGRESS"),TODAY()-[1]!Email_TaskV2[[#This Row],[Tanggal nodin RFS/RFI]],0)</f>
        <v>#REF!</v>
      </c>
      <c r="AR439" s="47" t="e">
        <f ca="1">IF(AND([1]!Email_TaskV2[[#This Row],[Status]]="ON PROGRESS"),IF(TODAY()-[1]!Email_TaskV2[[#This Row],[Start FUT]]&gt;100,"Testing not started yet",TODAY()-[1]!Email_TaskV2[[#This Row],[Start FUT]]),0)</f>
        <v>#REF!</v>
      </c>
      <c r="AS439" s="47" t="e">
        <f>IF([1]!Email_TaskV2[[#This Row],[Aging_Start_Testing]]="Testing not started yet","Testing not started yet",[1]!Email_TaskV2[[#This Row],[Aging]]-[1]!Email_TaskV2[[#This Row],[Aging_Start_Testing]])</f>
        <v>#REF!</v>
      </c>
      <c r="AT439" s="47" t="e">
        <f ca="1">IF(AND([1]!Email_TaskV2[[#This Row],[Status]]="ON PROGRESS",[1]!Email_TaskV2[[#This Row],[Type]]="RFI"),TODAY()-[1]!Email_TaskV2[[#This Row],[Tanggal nodin RFS/RFI]],0)</f>
        <v>#REF!</v>
      </c>
      <c r="AU439" s="47" t="e">
        <f>IF([1]!Email_TaskV2[[#This Row],[Aging]]&gt;7,"Warning","")</f>
        <v>#REF!</v>
      </c>
      <c r="AV439" s="48"/>
      <c r="AW439" s="48"/>
      <c r="AX439" s="48"/>
      <c r="AY439" s="48" t="e">
        <f>IF(AND([1]!Email_TaskV2[[#This Row],[Status]]="ON PROGRESS",[1]!Email_TaskV2[[#This Row],[Type]]="RFS"),"YES","")</f>
        <v>#REF!</v>
      </c>
      <c r="AZ439" s="16" t="e">
        <f>IF(AND([1]!Email_TaskV2[[#This Row],[Status]]="ON PROGRESS",[1]!Email_TaskV2[[#This Row],[Type]]="RFI"),"YES","")</f>
        <v>#REF!</v>
      </c>
      <c r="BA439" s="48" t="e">
        <f>IF([1]!Email_TaskV2[[#This Row],[Nomor Nodin RFS/RFI]]="","",DAY([1]!Email_TaskV2[[#This Row],[Tanggal nodin RFS/RFI]]))</f>
        <v>#REF!</v>
      </c>
      <c r="BB439" s="54" t="e">
        <f>IF([1]!Email_TaskV2[[#This Row],[Nomor Nodin RFS/RFI]]="","",TEXT([1]!Email_TaskV2[[#This Row],[Tanggal nodin RFS/RFI]],"MMM"))</f>
        <v>#REF!</v>
      </c>
      <c r="BC439" s="49" t="e">
        <f>IF([1]!Email_TaskV2[[#This Row],[Nodin BO]]="","No","Yes")</f>
        <v>#REF!</v>
      </c>
      <c r="BD439" s="50" t="e">
        <f>YEAR([1]!Email_TaskV2[[#This Row],[Tanggal nodin RFS/RFI]])</f>
        <v>#REF!</v>
      </c>
      <c r="BE439" s="56" t="e">
        <f>IF([1]!Email_TaskV2[[#This Row],[Month]]="",13,MONTH([1]!Email_TaskV2[[#This Row],[Tanggal nodin RFS/RFI]]))</f>
        <v>#REF!</v>
      </c>
    </row>
    <row r="440" spans="1:57" ht="15" customHeight="1" x14ac:dyDescent="0.3">
      <c r="A440" s="51">
        <v>439</v>
      </c>
      <c r="B440" s="32" t="s">
        <v>2652</v>
      </c>
      <c r="C440" s="34">
        <v>45026</v>
      </c>
      <c r="D440" s="86" t="s">
        <v>2653</v>
      </c>
      <c r="E440" s="32" t="s">
        <v>55</v>
      </c>
      <c r="F440" s="63" t="s">
        <v>78</v>
      </c>
      <c r="G440" s="35">
        <v>45027</v>
      </c>
      <c r="H440" s="35">
        <v>45029</v>
      </c>
      <c r="I440" s="32" t="s">
        <v>2761</v>
      </c>
      <c r="J440" s="35">
        <v>45029</v>
      </c>
      <c r="K440" s="37" t="s">
        <v>2762</v>
      </c>
      <c r="L440" s="39">
        <f t="shared" si="61"/>
        <v>3</v>
      </c>
      <c r="M440" s="39">
        <f t="shared" si="62"/>
        <v>2</v>
      </c>
      <c r="N440" s="40" t="s">
        <v>87</v>
      </c>
      <c r="O440" s="40" t="s">
        <v>88</v>
      </c>
      <c r="P440" s="40" t="e">
        <f>VLOOKUP([1]!Email_TaskV2[[#This Row],[PIC Dev]],[1]Organization!C:D,2,FALSE)</f>
        <v>#REF!</v>
      </c>
      <c r="Q440" s="40"/>
      <c r="R440" s="32">
        <v>123</v>
      </c>
      <c r="S440" s="32" t="s">
        <v>75</v>
      </c>
      <c r="T440" s="32" t="s">
        <v>2654</v>
      </c>
      <c r="U440" s="37" t="s">
        <v>2655</v>
      </c>
      <c r="V440" s="41">
        <v>45026</v>
      </c>
      <c r="W440" s="32" t="s">
        <v>190</v>
      </c>
      <c r="X440" s="37" t="s">
        <v>1362</v>
      </c>
      <c r="Y440" s="37" t="s">
        <v>1484</v>
      </c>
      <c r="Z440" s="32" t="s">
        <v>58</v>
      </c>
      <c r="AA440" s="32" t="s">
        <v>59</v>
      </c>
      <c r="AB440" s="32" t="s">
        <v>60</v>
      </c>
      <c r="AC440" s="43" t="s">
        <v>61</v>
      </c>
      <c r="AD440" s="44" t="s">
        <v>128</v>
      </c>
      <c r="AE440" s="44"/>
      <c r="AF440" s="44"/>
      <c r="AG440" s="32"/>
      <c r="AH440" s="32"/>
      <c r="AI440" s="39" t="s">
        <v>110</v>
      </c>
      <c r="AJ440" s="46" t="str">
        <f t="shared" si="58"/>
        <v>(Cetho Automation)</v>
      </c>
      <c r="AK440" s="46"/>
      <c r="AL440" s="46"/>
      <c r="AM440" s="46"/>
      <c r="AN440" s="46"/>
      <c r="AO440" s="46">
        <v>5</v>
      </c>
      <c r="AP440" s="46"/>
      <c r="AQ440" s="47" t="e">
        <f ca="1">IF(AND([1]!Email_TaskV2[[#This Row],[Status]]="ON PROGRESS"),TODAY()-[1]!Email_TaskV2[[#This Row],[Tanggal nodin RFS/RFI]],0)</f>
        <v>#REF!</v>
      </c>
      <c r="AR440" s="47" t="e">
        <f ca="1">IF(AND([1]!Email_TaskV2[[#This Row],[Status]]="ON PROGRESS"),IF(TODAY()-[1]!Email_TaskV2[[#This Row],[Start FUT]]&gt;100,"Testing not started yet",TODAY()-[1]!Email_TaskV2[[#This Row],[Start FUT]]),0)</f>
        <v>#REF!</v>
      </c>
      <c r="AS440" s="47" t="e">
        <f>IF([1]!Email_TaskV2[[#This Row],[Aging_Start_Testing]]="Testing not started yet","Testing not started yet",[1]!Email_TaskV2[[#This Row],[Aging]]-[1]!Email_TaskV2[[#This Row],[Aging_Start_Testing]])</f>
        <v>#REF!</v>
      </c>
      <c r="AT440" s="47" t="e">
        <f ca="1">IF(AND([1]!Email_TaskV2[[#This Row],[Status]]="ON PROGRESS",[1]!Email_TaskV2[[#This Row],[Type]]="RFI"),TODAY()-[1]!Email_TaskV2[[#This Row],[Tanggal nodin RFS/RFI]],0)</f>
        <v>#REF!</v>
      </c>
      <c r="AU440" s="47" t="e">
        <f>IF([1]!Email_TaskV2[[#This Row],[Aging]]&gt;7,"Warning","")</f>
        <v>#REF!</v>
      </c>
      <c r="AV440" s="48"/>
      <c r="AW440" s="48"/>
      <c r="AX440" s="48"/>
      <c r="AY440" s="48" t="e">
        <f>IF(AND([1]!Email_TaskV2[[#This Row],[Status]]="ON PROGRESS",[1]!Email_TaskV2[[#This Row],[Type]]="RFS"),"YES","")</f>
        <v>#REF!</v>
      </c>
      <c r="AZ440" s="127" t="e">
        <f>IF(AND([1]!Email_TaskV2[[#This Row],[Status]]="ON PROGRESS",[1]!Email_TaskV2[[#This Row],[Type]]="RFI"),"YES","")</f>
        <v>#REF!</v>
      </c>
      <c r="BA440" s="48" t="e">
        <f>IF([1]!Email_TaskV2[[#This Row],[Nomor Nodin RFS/RFI]]="","",DAY([1]!Email_TaskV2[[#This Row],[Tanggal nodin RFS/RFI]]))</f>
        <v>#REF!</v>
      </c>
      <c r="BB440" s="54" t="e">
        <f>IF([1]!Email_TaskV2[[#This Row],[Nomor Nodin RFS/RFI]]="","",TEXT([1]!Email_TaskV2[[#This Row],[Tanggal nodin RFS/RFI]],"MMM"))</f>
        <v>#REF!</v>
      </c>
      <c r="BC440" s="49" t="e">
        <f>IF([1]!Email_TaskV2[[#This Row],[Nodin BO]]="","No","Yes")</f>
        <v>#REF!</v>
      </c>
      <c r="BD440" s="50" t="e">
        <f>YEAR([1]!Email_TaskV2[[#This Row],[Tanggal nodin RFS/RFI]])</f>
        <v>#REF!</v>
      </c>
      <c r="BE440" s="56" t="e">
        <f>IF([1]!Email_TaskV2[[#This Row],[Month]]="",13,MONTH([1]!Email_TaskV2[[#This Row],[Tanggal nodin RFS/RFI]]))</f>
        <v>#REF!</v>
      </c>
    </row>
    <row r="441" spans="1:57" ht="15" customHeight="1" x14ac:dyDescent="0.3">
      <c r="A441" s="51">
        <v>440</v>
      </c>
      <c r="B441" s="32" t="s">
        <v>2656</v>
      </c>
      <c r="C441" s="34">
        <v>45026</v>
      </c>
      <c r="D441" s="88" t="s">
        <v>2657</v>
      </c>
      <c r="E441" s="32" t="s">
        <v>55</v>
      </c>
      <c r="F441" s="63" t="s">
        <v>78</v>
      </c>
      <c r="G441" s="35">
        <v>45027</v>
      </c>
      <c r="H441" s="35">
        <v>45028</v>
      </c>
      <c r="I441" s="32" t="s">
        <v>2763</v>
      </c>
      <c r="J441" s="35">
        <v>45028</v>
      </c>
      <c r="K441" s="37" t="s">
        <v>2764</v>
      </c>
      <c r="L441" s="39">
        <f t="shared" si="61"/>
        <v>2</v>
      </c>
      <c r="M441" s="39">
        <f t="shared" si="62"/>
        <v>1</v>
      </c>
      <c r="N441" s="53" t="s">
        <v>99</v>
      </c>
      <c r="O441" s="40" t="s">
        <v>100</v>
      </c>
      <c r="P441" s="40" t="e">
        <f>VLOOKUP([1]!Email_TaskV2[[#This Row],[PIC Dev]],[1]Organization!C:D,2,FALSE)</f>
        <v>#REF!</v>
      </c>
      <c r="Q441" s="40"/>
      <c r="R441" s="32">
        <v>303</v>
      </c>
      <c r="S441" s="32" t="s">
        <v>75</v>
      </c>
      <c r="T441" s="32" t="s">
        <v>2650</v>
      </c>
      <c r="U441" s="37" t="s">
        <v>2651</v>
      </c>
      <c r="V441" s="41">
        <v>45022</v>
      </c>
      <c r="W441" s="32" t="s">
        <v>190</v>
      </c>
      <c r="X441" s="32" t="s">
        <v>2488</v>
      </c>
      <c r="Y441" s="32" t="s">
        <v>154</v>
      </c>
      <c r="Z441" s="32" t="s">
        <v>58</v>
      </c>
      <c r="AA441" s="32" t="s">
        <v>59</v>
      </c>
      <c r="AB441" s="32" t="s">
        <v>118</v>
      </c>
      <c r="AC441" s="43" t="s">
        <v>84</v>
      </c>
      <c r="AD441" s="44" t="s">
        <v>106</v>
      </c>
      <c r="AE441" s="44"/>
      <c r="AF441" s="44"/>
      <c r="AG441" s="32"/>
      <c r="AH441" s="32"/>
      <c r="AI441" s="39" t="s">
        <v>62</v>
      </c>
      <c r="AJ441" s="46" t="str">
        <f t="shared" si="58"/>
        <v>(FUT Simulator)</v>
      </c>
      <c r="AK441" s="46"/>
      <c r="AL441" s="46"/>
      <c r="AM441" s="46">
        <v>3</v>
      </c>
      <c r="AN441" s="46"/>
      <c r="AO441" s="46"/>
      <c r="AP441" s="46"/>
      <c r="AQ441" s="47" t="e">
        <f ca="1">IF(AND([1]!Email_TaskV2[[#This Row],[Status]]="ON PROGRESS"),TODAY()-[1]!Email_TaskV2[[#This Row],[Tanggal nodin RFS/RFI]],0)</f>
        <v>#REF!</v>
      </c>
      <c r="AR441" s="47" t="e">
        <f ca="1">IF(AND([1]!Email_TaskV2[[#This Row],[Status]]="ON PROGRESS"),IF(TODAY()-[1]!Email_TaskV2[[#This Row],[Start FUT]]&gt;100,"Testing not started yet",TODAY()-[1]!Email_TaskV2[[#This Row],[Start FUT]]),0)</f>
        <v>#REF!</v>
      </c>
      <c r="AS441" s="47" t="e">
        <f>IF([1]!Email_TaskV2[[#This Row],[Aging_Start_Testing]]="Testing not started yet","Testing not started yet",[1]!Email_TaskV2[[#This Row],[Aging]]-[1]!Email_TaskV2[[#This Row],[Aging_Start_Testing]])</f>
        <v>#REF!</v>
      </c>
      <c r="AT441" s="47" t="e">
        <f ca="1">IF(AND([1]!Email_TaskV2[[#This Row],[Status]]="ON PROGRESS",[1]!Email_TaskV2[[#This Row],[Type]]="RFI"),TODAY()-[1]!Email_TaskV2[[#This Row],[Tanggal nodin RFS/RFI]],0)</f>
        <v>#REF!</v>
      </c>
      <c r="AU441" s="47" t="e">
        <f>IF([1]!Email_TaskV2[[#This Row],[Aging]]&gt;7,"Warning","")</f>
        <v>#REF!</v>
      </c>
      <c r="AV441" s="48"/>
      <c r="AW441" s="48"/>
      <c r="AX441" s="48"/>
      <c r="AY441" s="48" t="e">
        <f>IF(AND([1]!Email_TaskV2[[#This Row],[Status]]="ON PROGRESS",[1]!Email_TaskV2[[#This Row],[Type]]="RFS"),"YES","")</f>
        <v>#REF!</v>
      </c>
      <c r="AZ441" s="127" t="e">
        <f>IF(AND([1]!Email_TaskV2[[#This Row],[Status]]="ON PROGRESS",[1]!Email_TaskV2[[#This Row],[Type]]="RFI"),"YES","")</f>
        <v>#REF!</v>
      </c>
      <c r="BA441" s="48" t="e">
        <f>IF([1]!Email_TaskV2[[#This Row],[Nomor Nodin RFS/RFI]]="","",DAY([1]!Email_TaskV2[[#This Row],[Tanggal nodin RFS/RFI]]))</f>
        <v>#REF!</v>
      </c>
      <c r="BB441" s="54" t="e">
        <f>IF([1]!Email_TaskV2[[#This Row],[Nomor Nodin RFS/RFI]]="","",TEXT([1]!Email_TaskV2[[#This Row],[Tanggal nodin RFS/RFI]],"MMM"))</f>
        <v>#REF!</v>
      </c>
      <c r="BC441" s="49" t="e">
        <f>IF([1]!Email_TaskV2[[#This Row],[Nodin BO]]="","No","Yes")</f>
        <v>#REF!</v>
      </c>
      <c r="BD441" s="50" t="e">
        <f>YEAR([1]!Email_TaskV2[[#This Row],[Tanggal nodin RFS/RFI]])</f>
        <v>#REF!</v>
      </c>
      <c r="BE441" s="56" t="e">
        <f>IF([1]!Email_TaskV2[[#This Row],[Month]]="",13,MONTH([1]!Email_TaskV2[[#This Row],[Tanggal nodin RFS/RFI]]))</f>
        <v>#REF!</v>
      </c>
    </row>
    <row r="442" spans="1:57" ht="15" customHeight="1" x14ac:dyDescent="0.3">
      <c r="A442" s="51">
        <v>441</v>
      </c>
      <c r="B442" s="32" t="s">
        <v>2658</v>
      </c>
      <c r="C442" s="34">
        <v>45026</v>
      </c>
      <c r="D442" s="88" t="s">
        <v>2659</v>
      </c>
      <c r="E442" s="32" t="s">
        <v>55</v>
      </c>
      <c r="F442" s="32" t="s">
        <v>78</v>
      </c>
      <c r="G442" s="35">
        <v>45033</v>
      </c>
      <c r="H442" s="35">
        <v>45034</v>
      </c>
      <c r="I442" s="32" t="s">
        <v>2765</v>
      </c>
      <c r="J442" s="35">
        <v>45034</v>
      </c>
      <c r="K442" s="37" t="s">
        <v>2766</v>
      </c>
      <c r="L442" s="39">
        <f t="shared" si="61"/>
        <v>8</v>
      </c>
      <c r="M442" s="39">
        <f t="shared" si="62"/>
        <v>1</v>
      </c>
      <c r="N442" s="40" t="s">
        <v>2483</v>
      </c>
      <c r="O442" s="40" t="s">
        <v>74</v>
      </c>
      <c r="P442" s="40" t="e">
        <f>VLOOKUP([1]!Email_TaskV2[[#This Row],[PIC Dev]],[1]Organization!C:D,2,FALSE)</f>
        <v>#REF!</v>
      </c>
      <c r="Q442" s="40"/>
      <c r="R442" s="32">
        <v>40</v>
      </c>
      <c r="S442" s="32" t="s">
        <v>75</v>
      </c>
      <c r="T442" s="32"/>
      <c r="U442" s="32"/>
      <c r="V442" s="32"/>
      <c r="W442" s="32" t="s">
        <v>176</v>
      </c>
      <c r="X442" s="32"/>
      <c r="Y442" s="32"/>
      <c r="Z442" s="32" t="s">
        <v>58</v>
      </c>
      <c r="AA442" s="32" t="s">
        <v>59</v>
      </c>
      <c r="AB442" s="32" t="s">
        <v>76</v>
      </c>
      <c r="AC442" s="43" t="s">
        <v>71</v>
      </c>
      <c r="AD442" s="44" t="s">
        <v>93</v>
      </c>
      <c r="AE442" s="44"/>
      <c r="AF442" s="44"/>
      <c r="AG442" s="32"/>
      <c r="AH442" s="32"/>
      <c r="AI442" s="39" t="s">
        <v>110</v>
      </c>
      <c r="AJ442" s="46" t="str">
        <f t="shared" si="58"/>
        <v>(Sigos Automation)</v>
      </c>
      <c r="AK442" s="46">
        <v>1</v>
      </c>
      <c r="AL442" s="46"/>
      <c r="AM442" s="46"/>
      <c r="AN442" s="46"/>
      <c r="AO442" s="46"/>
      <c r="AP442" s="46"/>
      <c r="AQ442" s="47" t="e">
        <f ca="1">IF(AND([1]!Email_TaskV2[[#This Row],[Status]]="ON PROGRESS"),TODAY()-[1]!Email_TaskV2[[#This Row],[Tanggal nodin RFS/RFI]],0)</f>
        <v>#REF!</v>
      </c>
      <c r="AR442" s="47" t="e">
        <f ca="1">IF(AND([1]!Email_TaskV2[[#This Row],[Status]]="ON PROGRESS"),IF(TODAY()-[1]!Email_TaskV2[[#This Row],[Start FUT]]&gt;100,"Testing not started yet",TODAY()-[1]!Email_TaskV2[[#This Row],[Start FUT]]),0)</f>
        <v>#REF!</v>
      </c>
      <c r="AS442" s="47" t="e">
        <f>IF([1]!Email_TaskV2[[#This Row],[Aging_Start_Testing]]="Testing not started yet","Testing not started yet",[1]!Email_TaskV2[[#This Row],[Aging]]-[1]!Email_TaskV2[[#This Row],[Aging_Start_Testing]])</f>
        <v>#REF!</v>
      </c>
      <c r="AT442" s="47" t="e">
        <f ca="1">IF(AND([1]!Email_TaskV2[[#This Row],[Status]]="ON PROGRESS",[1]!Email_TaskV2[[#This Row],[Type]]="RFI"),TODAY()-[1]!Email_TaskV2[[#This Row],[Tanggal nodin RFS/RFI]],0)</f>
        <v>#REF!</v>
      </c>
      <c r="AU442" s="47" t="e">
        <f>IF([1]!Email_TaskV2[[#This Row],[Aging]]&gt;7,"Warning","")</f>
        <v>#REF!</v>
      </c>
      <c r="AV442" s="48"/>
      <c r="AW442" s="48"/>
      <c r="AX442" s="48"/>
      <c r="AY442" s="48" t="e">
        <f>IF(AND([1]!Email_TaskV2[[#This Row],[Status]]="ON PROGRESS",[1]!Email_TaskV2[[#This Row],[Type]]="RFS"),"YES","")</f>
        <v>#REF!</v>
      </c>
      <c r="AZ442" s="127" t="e">
        <f>IF(AND([1]!Email_TaskV2[[#This Row],[Status]]="ON PROGRESS",[1]!Email_TaskV2[[#This Row],[Type]]="RFI"),"YES","")</f>
        <v>#REF!</v>
      </c>
      <c r="BA442" s="48" t="e">
        <f>IF([1]!Email_TaskV2[[#This Row],[Nomor Nodin RFS/RFI]]="","",DAY([1]!Email_TaskV2[[#This Row],[Tanggal nodin RFS/RFI]]))</f>
        <v>#REF!</v>
      </c>
      <c r="BB442" s="54" t="e">
        <f>IF([1]!Email_TaskV2[[#This Row],[Nomor Nodin RFS/RFI]]="","",TEXT([1]!Email_TaskV2[[#This Row],[Tanggal nodin RFS/RFI]],"MMM"))</f>
        <v>#REF!</v>
      </c>
      <c r="BC442" s="49" t="e">
        <f>IF([1]!Email_TaskV2[[#This Row],[Nodin BO]]="","No","Yes")</f>
        <v>#REF!</v>
      </c>
      <c r="BD442" s="50" t="e">
        <f>YEAR([1]!Email_TaskV2[[#This Row],[Tanggal nodin RFS/RFI]])</f>
        <v>#REF!</v>
      </c>
      <c r="BE442" s="56" t="e">
        <f>IF([1]!Email_TaskV2[[#This Row],[Month]]="",13,MONTH([1]!Email_TaskV2[[#This Row],[Tanggal nodin RFS/RFI]]))</f>
        <v>#REF!</v>
      </c>
    </row>
    <row r="443" spans="1:57" ht="15" customHeight="1" x14ac:dyDescent="0.3">
      <c r="A443" s="51">
        <v>442</v>
      </c>
      <c r="B443" s="32" t="s">
        <v>2660</v>
      </c>
      <c r="C443" s="34">
        <v>45026</v>
      </c>
      <c r="D443" s="88" t="s">
        <v>2661</v>
      </c>
      <c r="E443" s="32" t="s">
        <v>55</v>
      </c>
      <c r="F443" s="32" t="s">
        <v>90</v>
      </c>
      <c r="G443" s="35">
        <v>45026</v>
      </c>
      <c r="H443" s="35">
        <v>45055</v>
      </c>
      <c r="I443" s="32" t="s">
        <v>3189</v>
      </c>
      <c r="J443" s="35">
        <v>45057</v>
      </c>
      <c r="K443" s="37" t="s">
        <v>3373</v>
      </c>
      <c r="L443" s="39">
        <f t="shared" si="61"/>
        <v>29</v>
      </c>
      <c r="M443" s="39">
        <f t="shared" si="62"/>
        <v>31</v>
      </c>
      <c r="N443" s="40" t="s">
        <v>107</v>
      </c>
      <c r="O443" s="40" t="s">
        <v>108</v>
      </c>
      <c r="P443" s="40" t="e">
        <f>VLOOKUP([1]!Email_TaskV2[[#This Row],[PIC Dev]],[1]Organization!C:D,2,FALSE)</f>
        <v>#REF!</v>
      </c>
      <c r="Q443" s="52" t="s">
        <v>3374</v>
      </c>
      <c r="R443" s="32">
        <v>450</v>
      </c>
      <c r="S443" s="32" t="s">
        <v>57</v>
      </c>
      <c r="T443" s="32"/>
      <c r="U443" s="32"/>
      <c r="V443" s="32"/>
      <c r="W443" s="32" t="s">
        <v>156</v>
      </c>
      <c r="X443" s="32"/>
      <c r="Y443" s="32"/>
      <c r="Z443" s="32" t="s">
        <v>58</v>
      </c>
      <c r="AA443" s="32" t="s">
        <v>59</v>
      </c>
      <c r="AB443" s="32" t="s">
        <v>94</v>
      </c>
      <c r="AC443" s="43" t="s">
        <v>71</v>
      </c>
      <c r="AD443" s="44" t="s">
        <v>109</v>
      </c>
      <c r="AE443" s="44"/>
      <c r="AF443" s="44"/>
      <c r="AG443" s="32"/>
      <c r="AH443" s="32"/>
      <c r="AI443" s="39" t="s">
        <v>64</v>
      </c>
      <c r="AJ443" s="46" t="str">
        <f t="shared" si="58"/>
        <v/>
      </c>
      <c r="AK443" s="46"/>
      <c r="AL443" s="46"/>
      <c r="AM443" s="46"/>
      <c r="AN443" s="46"/>
      <c r="AO443" s="46"/>
      <c r="AP443" s="46"/>
      <c r="AQ443" s="47" t="e">
        <f ca="1">IF(AND([1]!Email_TaskV2[[#This Row],[Status]]="ON PROGRESS"),TODAY()-[1]!Email_TaskV2[[#This Row],[Tanggal nodin RFS/RFI]],0)</f>
        <v>#REF!</v>
      </c>
      <c r="AR443" s="47" t="e">
        <f ca="1">IF(AND([1]!Email_TaskV2[[#This Row],[Status]]="ON PROGRESS"),IF(TODAY()-[1]!Email_TaskV2[[#This Row],[Start FUT]]&gt;100,"Testing not started yet",TODAY()-[1]!Email_TaskV2[[#This Row],[Start FUT]]),0)</f>
        <v>#REF!</v>
      </c>
      <c r="AS443" s="47" t="e">
        <f>IF([1]!Email_TaskV2[[#This Row],[Aging_Start_Testing]]="Testing not started yet","Testing not started yet",[1]!Email_TaskV2[[#This Row],[Aging]]-[1]!Email_TaskV2[[#This Row],[Aging_Start_Testing]])</f>
        <v>#REF!</v>
      </c>
      <c r="AT443" s="47" t="e">
        <f ca="1">IF(AND([1]!Email_TaskV2[[#This Row],[Status]]="ON PROGRESS",[1]!Email_TaskV2[[#This Row],[Type]]="RFI"),TODAY()-[1]!Email_TaskV2[[#This Row],[Tanggal nodin RFS/RFI]],0)</f>
        <v>#REF!</v>
      </c>
      <c r="AU443" s="47" t="e">
        <f>IF([1]!Email_TaskV2[[#This Row],[Aging]]&gt;7,"Warning","")</f>
        <v>#REF!</v>
      </c>
      <c r="AV443" s="48"/>
      <c r="AW443" s="48"/>
      <c r="AX443" s="48"/>
      <c r="AY443" s="48" t="e">
        <f>IF(AND([1]!Email_TaskV2[[#This Row],[Status]]="ON PROGRESS",[1]!Email_TaskV2[[#This Row],[Type]]="RFS"),"YES","")</f>
        <v>#REF!</v>
      </c>
      <c r="AZ443" s="127" t="e">
        <f>IF(AND([1]!Email_TaskV2[[#This Row],[Status]]="ON PROGRESS",[1]!Email_TaskV2[[#This Row],[Type]]="RFI"),"YES","")</f>
        <v>#REF!</v>
      </c>
      <c r="BA443" s="48" t="e">
        <f>IF([1]!Email_TaskV2[[#This Row],[Nomor Nodin RFS/RFI]]="","",DAY([1]!Email_TaskV2[[#This Row],[Tanggal nodin RFS/RFI]]))</f>
        <v>#REF!</v>
      </c>
      <c r="BB443" s="54" t="e">
        <f>IF([1]!Email_TaskV2[[#This Row],[Nomor Nodin RFS/RFI]]="","",TEXT([1]!Email_TaskV2[[#This Row],[Tanggal nodin RFS/RFI]],"MMM"))</f>
        <v>#REF!</v>
      </c>
      <c r="BC443" s="49" t="e">
        <f>IF([1]!Email_TaskV2[[#This Row],[Nodin BO]]="","No","Yes")</f>
        <v>#REF!</v>
      </c>
      <c r="BD443" s="50" t="e">
        <f>YEAR([1]!Email_TaskV2[[#This Row],[Tanggal nodin RFS/RFI]])</f>
        <v>#REF!</v>
      </c>
      <c r="BE443" s="56" t="e">
        <f>IF([1]!Email_TaskV2[[#This Row],[Month]]="",13,MONTH([1]!Email_TaskV2[[#This Row],[Tanggal nodin RFS/RFI]]))</f>
        <v>#REF!</v>
      </c>
    </row>
    <row r="444" spans="1:57" ht="15" customHeight="1" x14ac:dyDescent="0.3">
      <c r="A444" s="51">
        <v>443</v>
      </c>
      <c r="B444" s="32" t="s">
        <v>2662</v>
      </c>
      <c r="C444" s="34">
        <v>45026</v>
      </c>
      <c r="D444" s="86" t="s">
        <v>2663</v>
      </c>
      <c r="E444" s="32" t="s">
        <v>55</v>
      </c>
      <c r="F444" s="32" t="s">
        <v>90</v>
      </c>
      <c r="G444" s="35">
        <v>45028</v>
      </c>
      <c r="H444" s="35">
        <v>45033</v>
      </c>
      <c r="I444" s="32" t="s">
        <v>2767</v>
      </c>
      <c r="J444" s="35">
        <v>45033</v>
      </c>
      <c r="K444" s="37" t="s">
        <v>2768</v>
      </c>
      <c r="L444" s="39">
        <f t="shared" si="61"/>
        <v>7</v>
      </c>
      <c r="M444" s="39">
        <f t="shared" si="62"/>
        <v>5</v>
      </c>
      <c r="N444" s="40" t="s">
        <v>87</v>
      </c>
      <c r="O444" s="40" t="s">
        <v>88</v>
      </c>
      <c r="P444" s="40" t="e">
        <f>VLOOKUP([1]!Email_TaskV2[[#This Row],[PIC Dev]],[1]Organization!C:D,2,FALSE)</f>
        <v>#REF!</v>
      </c>
      <c r="Q444" s="52" t="s">
        <v>2769</v>
      </c>
      <c r="R444" s="32">
        <v>57</v>
      </c>
      <c r="S444" s="32" t="s">
        <v>57</v>
      </c>
      <c r="T444" s="31" t="s">
        <v>2664</v>
      </c>
      <c r="U444" s="37" t="s">
        <v>2665</v>
      </c>
      <c r="V444" s="41">
        <v>45026</v>
      </c>
      <c r="W444" s="32" t="s">
        <v>190</v>
      </c>
      <c r="X444" s="32" t="s">
        <v>2666</v>
      </c>
      <c r="Y444" s="32" t="s">
        <v>1047</v>
      </c>
      <c r="Z444" s="32" t="s">
        <v>58</v>
      </c>
      <c r="AA444" s="32" t="s">
        <v>59</v>
      </c>
      <c r="AB444" s="32" t="s">
        <v>60</v>
      </c>
      <c r="AC444" s="43" t="s">
        <v>61</v>
      </c>
      <c r="AD444" s="44" t="s">
        <v>141</v>
      </c>
      <c r="AE444" s="44" t="s">
        <v>140</v>
      </c>
      <c r="AF444" s="44" t="s">
        <v>600</v>
      </c>
      <c r="AG444" s="32" t="s">
        <v>599</v>
      </c>
      <c r="AH444" s="32"/>
      <c r="AI444" s="39" t="s">
        <v>62</v>
      </c>
      <c r="AJ444" s="46" t="str">
        <f t="shared" si="58"/>
        <v>(FUT Simulator)</v>
      </c>
      <c r="AK444" s="46"/>
      <c r="AL444" s="46"/>
      <c r="AM444" s="46">
        <v>3</v>
      </c>
      <c r="AN444" s="46"/>
      <c r="AO444" s="46"/>
      <c r="AP444" s="46"/>
      <c r="AQ444" s="47" t="e">
        <f ca="1">IF(AND([1]!Email_TaskV2[[#This Row],[Status]]="ON PROGRESS"),TODAY()-[1]!Email_TaskV2[[#This Row],[Tanggal nodin RFS/RFI]],0)</f>
        <v>#REF!</v>
      </c>
      <c r="AR444" s="47" t="e">
        <f ca="1">IF(AND([1]!Email_TaskV2[[#This Row],[Status]]="ON PROGRESS"),IF(TODAY()-[1]!Email_TaskV2[[#This Row],[Start FUT]]&gt;100,"Testing not started yet",TODAY()-[1]!Email_TaskV2[[#This Row],[Start FUT]]),0)</f>
        <v>#REF!</v>
      </c>
      <c r="AS444" s="47" t="e">
        <f>IF([1]!Email_TaskV2[[#This Row],[Aging_Start_Testing]]="Testing not started yet","Testing not started yet",[1]!Email_TaskV2[[#This Row],[Aging]]-[1]!Email_TaskV2[[#This Row],[Aging_Start_Testing]])</f>
        <v>#REF!</v>
      </c>
      <c r="AT444" s="47" t="e">
        <f ca="1">IF(AND([1]!Email_TaskV2[[#This Row],[Status]]="ON PROGRESS",[1]!Email_TaskV2[[#This Row],[Type]]="RFI"),TODAY()-[1]!Email_TaskV2[[#This Row],[Tanggal nodin RFS/RFI]],0)</f>
        <v>#REF!</v>
      </c>
      <c r="AU444" s="47" t="e">
        <f>IF([1]!Email_TaskV2[[#This Row],[Aging]]&gt;7,"Warning","")</f>
        <v>#REF!</v>
      </c>
      <c r="AV444" s="48"/>
      <c r="AW444" s="48"/>
      <c r="AX444" s="48"/>
      <c r="AY444" s="48" t="e">
        <f>IF(AND([1]!Email_TaskV2[[#This Row],[Status]]="ON PROGRESS",[1]!Email_TaskV2[[#This Row],[Type]]="RFS"),"YES","")</f>
        <v>#REF!</v>
      </c>
      <c r="AZ444" s="16" t="e">
        <f>IF(AND([1]!Email_TaskV2[[#This Row],[Status]]="ON PROGRESS",[1]!Email_TaskV2[[#This Row],[Type]]="RFI"),"YES","")</f>
        <v>#REF!</v>
      </c>
      <c r="BA444" s="48" t="e">
        <f>IF([1]!Email_TaskV2[[#This Row],[Nomor Nodin RFS/RFI]]="","",DAY([1]!Email_TaskV2[[#This Row],[Tanggal nodin RFS/RFI]]))</f>
        <v>#REF!</v>
      </c>
      <c r="BB444" s="54" t="e">
        <f>IF([1]!Email_TaskV2[[#This Row],[Nomor Nodin RFS/RFI]]="","",TEXT([1]!Email_TaskV2[[#This Row],[Tanggal nodin RFS/RFI]],"MMM"))</f>
        <v>#REF!</v>
      </c>
      <c r="BC444" s="49" t="e">
        <f>IF([1]!Email_TaskV2[[#This Row],[Nodin BO]]="","No","Yes")</f>
        <v>#REF!</v>
      </c>
      <c r="BD444" s="50" t="e">
        <f>YEAR([1]!Email_TaskV2[[#This Row],[Tanggal nodin RFS/RFI]])</f>
        <v>#REF!</v>
      </c>
      <c r="BE444" s="56" t="e">
        <f>IF([1]!Email_TaskV2[[#This Row],[Month]]="",13,MONTH([1]!Email_TaskV2[[#This Row],[Tanggal nodin RFS/RFI]]))</f>
        <v>#REF!</v>
      </c>
    </row>
    <row r="445" spans="1:57" ht="15" customHeight="1" x14ac:dyDescent="0.3">
      <c r="A445" s="51">
        <v>444</v>
      </c>
      <c r="B445" s="32" t="s">
        <v>2667</v>
      </c>
      <c r="C445" s="34">
        <v>45027</v>
      </c>
      <c r="D445" s="86" t="s">
        <v>2668</v>
      </c>
      <c r="E445" s="32" t="s">
        <v>55</v>
      </c>
      <c r="F445" s="32" t="s">
        <v>90</v>
      </c>
      <c r="G445" s="35">
        <v>45027</v>
      </c>
      <c r="H445" s="35">
        <v>45030</v>
      </c>
      <c r="I445" s="32" t="s">
        <v>2770</v>
      </c>
      <c r="J445" s="35">
        <v>45030</v>
      </c>
      <c r="K445" s="32" t="s">
        <v>2771</v>
      </c>
      <c r="L445" s="39">
        <f t="shared" si="61"/>
        <v>3</v>
      </c>
      <c r="M445" s="39">
        <f t="shared" si="62"/>
        <v>3</v>
      </c>
      <c r="N445" s="40" t="s">
        <v>111</v>
      </c>
      <c r="O445" s="40" t="s">
        <v>112</v>
      </c>
      <c r="P445" s="40" t="e">
        <f>VLOOKUP([1]!Email_TaskV2[[#This Row],[PIC Dev]],[1]Organization!C:D,2,FALSE)</f>
        <v>#REF!</v>
      </c>
      <c r="Q445" s="52" t="s">
        <v>2772</v>
      </c>
      <c r="R445" s="32">
        <v>51</v>
      </c>
      <c r="S445" s="32" t="s">
        <v>57</v>
      </c>
      <c r="T445" s="112" t="s">
        <v>2669</v>
      </c>
      <c r="U445" s="32" t="s">
        <v>2670</v>
      </c>
      <c r="V445" s="41">
        <v>45026</v>
      </c>
      <c r="W445" s="32" t="s">
        <v>113</v>
      </c>
      <c r="X445" s="32" t="s">
        <v>163</v>
      </c>
      <c r="Y445" s="32" t="s">
        <v>164</v>
      </c>
      <c r="Z445" s="32" t="s">
        <v>58</v>
      </c>
      <c r="AA445" s="32" t="s">
        <v>59</v>
      </c>
      <c r="AB445" s="32" t="s">
        <v>113</v>
      </c>
      <c r="AC445" s="43" t="s">
        <v>71</v>
      </c>
      <c r="AD445" s="44" t="s">
        <v>129</v>
      </c>
      <c r="AE445" s="44"/>
      <c r="AF445" s="44"/>
      <c r="AG445" s="32"/>
      <c r="AH445" s="32"/>
      <c r="AI445" s="39" t="s">
        <v>64</v>
      </c>
      <c r="AJ445" s="46" t="str">
        <f t="shared" si="58"/>
        <v/>
      </c>
      <c r="AK445" s="46"/>
      <c r="AL445" s="46"/>
      <c r="AM445" s="46"/>
      <c r="AN445" s="46"/>
      <c r="AO445" s="46"/>
      <c r="AP445" s="46"/>
      <c r="AQ445" s="47" t="e">
        <f ca="1">IF(AND([1]!Email_TaskV2[[#This Row],[Status]]="ON PROGRESS"),TODAY()-[1]!Email_TaskV2[[#This Row],[Tanggal nodin RFS/RFI]],0)</f>
        <v>#REF!</v>
      </c>
      <c r="AR445" s="47" t="e">
        <f ca="1">IF(AND([1]!Email_TaskV2[[#This Row],[Status]]="ON PROGRESS"),IF(TODAY()-[1]!Email_TaskV2[[#This Row],[Start FUT]]&gt;100,"Testing not started yet",TODAY()-[1]!Email_TaskV2[[#This Row],[Start FUT]]),0)</f>
        <v>#REF!</v>
      </c>
      <c r="AS445" s="47" t="e">
        <f>IF([1]!Email_TaskV2[[#This Row],[Aging_Start_Testing]]="Testing not started yet","Testing not started yet",[1]!Email_TaskV2[[#This Row],[Aging]]-[1]!Email_TaskV2[[#This Row],[Aging_Start_Testing]])</f>
        <v>#REF!</v>
      </c>
      <c r="AT445" s="47" t="e">
        <f ca="1">IF(AND([1]!Email_TaskV2[[#This Row],[Status]]="ON PROGRESS",[1]!Email_TaskV2[[#This Row],[Type]]="RFI"),TODAY()-[1]!Email_TaskV2[[#This Row],[Tanggal nodin RFS/RFI]],0)</f>
        <v>#REF!</v>
      </c>
      <c r="AU445" s="47" t="e">
        <f>IF([1]!Email_TaskV2[[#This Row],[Aging]]&gt;7,"Warning","")</f>
        <v>#REF!</v>
      </c>
      <c r="AV445" s="48"/>
      <c r="AW445" s="48"/>
      <c r="AX445" s="48"/>
      <c r="AY445" s="48" t="e">
        <f>IF(AND([1]!Email_TaskV2[[#This Row],[Status]]="ON PROGRESS",[1]!Email_TaskV2[[#This Row],[Type]]="RFS"),"YES","")</f>
        <v>#REF!</v>
      </c>
      <c r="AZ445" s="127" t="e">
        <f>IF(AND([1]!Email_TaskV2[[#This Row],[Status]]="ON PROGRESS",[1]!Email_TaskV2[[#This Row],[Type]]="RFI"),"YES","")</f>
        <v>#REF!</v>
      </c>
      <c r="BA445" s="48" t="e">
        <f>IF([1]!Email_TaskV2[[#This Row],[Nomor Nodin RFS/RFI]]="","",DAY([1]!Email_TaskV2[[#This Row],[Tanggal nodin RFS/RFI]]))</f>
        <v>#REF!</v>
      </c>
      <c r="BB445" s="54" t="e">
        <f>IF([1]!Email_TaskV2[[#This Row],[Nomor Nodin RFS/RFI]]="","",TEXT([1]!Email_TaskV2[[#This Row],[Tanggal nodin RFS/RFI]],"MMM"))</f>
        <v>#REF!</v>
      </c>
      <c r="BC445" s="49" t="e">
        <f>IF([1]!Email_TaskV2[[#This Row],[Nodin BO]]="","No","Yes")</f>
        <v>#REF!</v>
      </c>
      <c r="BD445" s="50" t="e">
        <f>YEAR([1]!Email_TaskV2[[#This Row],[Tanggal nodin RFS/RFI]])</f>
        <v>#REF!</v>
      </c>
      <c r="BE445" s="56" t="e">
        <f>IF([1]!Email_TaskV2[[#This Row],[Month]]="",13,MONTH([1]!Email_TaskV2[[#This Row],[Tanggal nodin RFS/RFI]]))</f>
        <v>#REF!</v>
      </c>
    </row>
    <row r="446" spans="1:57" ht="15" customHeight="1" x14ac:dyDescent="0.3">
      <c r="A446" s="51">
        <v>445</v>
      </c>
      <c r="B446" s="39" t="s">
        <v>2671</v>
      </c>
      <c r="C446" s="114">
        <v>45026</v>
      </c>
      <c r="D446" s="85" t="s">
        <v>2672</v>
      </c>
      <c r="E446" s="39" t="s">
        <v>55</v>
      </c>
      <c r="F446" s="83" t="s">
        <v>78</v>
      </c>
      <c r="G446" s="36">
        <v>45031</v>
      </c>
      <c r="H446" s="36">
        <v>45033</v>
      </c>
      <c r="I446" s="39" t="s">
        <v>2773</v>
      </c>
      <c r="J446" s="36">
        <v>45033</v>
      </c>
      <c r="K446" s="37" t="s">
        <v>2774</v>
      </c>
      <c r="L446" s="39">
        <f t="shared" si="61"/>
        <v>7</v>
      </c>
      <c r="M446" s="39">
        <f t="shared" si="62"/>
        <v>2</v>
      </c>
      <c r="N446" s="40" t="s">
        <v>87</v>
      </c>
      <c r="O446" s="40" t="s">
        <v>88</v>
      </c>
      <c r="P446" s="58" t="e">
        <f>VLOOKUP([1]!Email_TaskV2[[#This Row],[PIC Dev]],[1]Organization!C:D,2,FALSE)</f>
        <v>#REF!</v>
      </c>
      <c r="Q446" s="58"/>
      <c r="R446" s="39">
        <v>281</v>
      </c>
      <c r="S446" s="39" t="s">
        <v>75</v>
      </c>
      <c r="T446" s="113" t="s">
        <v>2673</v>
      </c>
      <c r="U446" s="37" t="s">
        <v>2674</v>
      </c>
      <c r="V446" s="41">
        <v>45026</v>
      </c>
      <c r="W446" s="32" t="s">
        <v>190</v>
      </c>
      <c r="X446" s="32" t="s">
        <v>2488</v>
      </c>
      <c r="Y446" s="32" t="s">
        <v>154</v>
      </c>
      <c r="Z446" s="32" t="s">
        <v>58</v>
      </c>
      <c r="AA446" s="32" t="s">
        <v>59</v>
      </c>
      <c r="AB446" s="32" t="s">
        <v>118</v>
      </c>
      <c r="AC446" s="43" t="s">
        <v>61</v>
      </c>
      <c r="AD446" s="44" t="s">
        <v>103</v>
      </c>
      <c r="AE446" s="59"/>
      <c r="AF446" s="59"/>
      <c r="AG446" s="39"/>
      <c r="AH446" s="39"/>
      <c r="AI446" s="39" t="s">
        <v>62</v>
      </c>
      <c r="AJ446" s="46" t="str">
        <f t="shared" si="58"/>
        <v>(Cetho Automation)</v>
      </c>
      <c r="AK446" s="46"/>
      <c r="AL446" s="46"/>
      <c r="AM446" s="46"/>
      <c r="AN446" s="46"/>
      <c r="AO446" s="46">
        <v>5</v>
      </c>
      <c r="AP446" s="46"/>
      <c r="AQ446" s="47" t="e">
        <f ca="1">IF(AND([1]!Email_TaskV2[[#This Row],[Status]]="ON PROGRESS"),TODAY()-[1]!Email_TaskV2[[#This Row],[Tanggal nodin RFS/RFI]],0)</f>
        <v>#REF!</v>
      </c>
      <c r="AR446" s="47" t="e">
        <f ca="1">IF(AND([1]!Email_TaskV2[[#This Row],[Status]]="ON PROGRESS"),IF(TODAY()-[1]!Email_TaskV2[[#This Row],[Start FUT]]&gt;100,"Testing not started yet",TODAY()-[1]!Email_TaskV2[[#This Row],[Start FUT]]),0)</f>
        <v>#REF!</v>
      </c>
      <c r="AS446" s="47" t="e">
        <f>IF([1]!Email_TaskV2[[#This Row],[Aging_Start_Testing]]="Testing not started yet","Testing not started yet",[1]!Email_TaskV2[[#This Row],[Aging]]-[1]!Email_TaskV2[[#This Row],[Aging_Start_Testing]])</f>
        <v>#REF!</v>
      </c>
      <c r="AT446" s="47" t="e">
        <f ca="1">IF(AND([1]!Email_TaskV2[[#This Row],[Status]]="ON PROGRESS",[1]!Email_TaskV2[[#This Row],[Type]]="RFI"),TODAY()-[1]!Email_TaskV2[[#This Row],[Tanggal nodin RFS/RFI]],0)</f>
        <v>#REF!</v>
      </c>
      <c r="AU446" s="47" t="e">
        <f>IF([1]!Email_TaskV2[[#This Row],[Aging]]&gt;7,"Warning","")</f>
        <v>#REF!</v>
      </c>
      <c r="AV446" s="48"/>
      <c r="AW446" s="48"/>
      <c r="AX446" s="48"/>
      <c r="AY446" s="48" t="e">
        <f>IF(AND([1]!Email_TaskV2[[#This Row],[Status]]="ON PROGRESS",[1]!Email_TaskV2[[#This Row],[Type]]="RFS"),"YES","")</f>
        <v>#REF!</v>
      </c>
      <c r="AZ446" s="127" t="e">
        <f>IF(AND([1]!Email_TaskV2[[#This Row],[Status]]="ON PROGRESS",[1]!Email_TaskV2[[#This Row],[Type]]="RFI"),"YES","")</f>
        <v>#REF!</v>
      </c>
      <c r="BA446" s="48" t="e">
        <f>IF([1]!Email_TaskV2[[#This Row],[Nomor Nodin RFS/RFI]]="","",DAY([1]!Email_TaskV2[[#This Row],[Tanggal nodin RFS/RFI]]))</f>
        <v>#REF!</v>
      </c>
      <c r="BB446" s="54" t="e">
        <f>IF([1]!Email_TaskV2[[#This Row],[Nomor Nodin RFS/RFI]]="","",TEXT([1]!Email_TaskV2[[#This Row],[Tanggal nodin RFS/RFI]],"MMM"))</f>
        <v>#REF!</v>
      </c>
      <c r="BC446" s="49" t="e">
        <f>IF([1]!Email_TaskV2[[#This Row],[Nodin BO]]="","No","Yes")</f>
        <v>#REF!</v>
      </c>
      <c r="BD446" s="50" t="e">
        <f>YEAR([1]!Email_TaskV2[[#This Row],[Tanggal nodin RFS/RFI]])</f>
        <v>#REF!</v>
      </c>
      <c r="BE446" s="56" t="e">
        <f>IF([1]!Email_TaskV2[[#This Row],[Month]]="",13,MONTH([1]!Email_TaskV2[[#This Row],[Tanggal nodin RFS/RFI]]))</f>
        <v>#REF!</v>
      </c>
    </row>
    <row r="447" spans="1:57" ht="15" customHeight="1" x14ac:dyDescent="0.3">
      <c r="A447" s="51">
        <v>446</v>
      </c>
      <c r="B447" s="32" t="s">
        <v>2675</v>
      </c>
      <c r="C447" s="34">
        <v>45027</v>
      </c>
      <c r="D447" s="87" t="s">
        <v>2676</v>
      </c>
      <c r="E447" s="115" t="s">
        <v>55</v>
      </c>
      <c r="F447" s="32" t="s">
        <v>90</v>
      </c>
      <c r="G447" s="35">
        <v>45028</v>
      </c>
      <c r="H447" s="35">
        <v>45034</v>
      </c>
      <c r="I447" s="32" t="s">
        <v>2775</v>
      </c>
      <c r="J447" s="35">
        <v>45034</v>
      </c>
      <c r="K447" s="38" t="s">
        <v>2776</v>
      </c>
      <c r="L447" s="39">
        <f t="shared" si="61"/>
        <v>7</v>
      </c>
      <c r="M447" s="39">
        <f t="shared" si="62"/>
        <v>6</v>
      </c>
      <c r="N447" s="40" t="s">
        <v>87</v>
      </c>
      <c r="O447" s="40" t="s">
        <v>88</v>
      </c>
      <c r="P447" s="40" t="e">
        <f>VLOOKUP([1]!Email_TaskV2[[#This Row],[PIC Dev]],[1]Organization!C:D,2,FALSE)</f>
        <v>#REF!</v>
      </c>
      <c r="Q447" s="52" t="s">
        <v>2777</v>
      </c>
      <c r="R447" s="32">
        <v>108</v>
      </c>
      <c r="S447" s="32" t="s">
        <v>75</v>
      </c>
      <c r="T447" s="112" t="s">
        <v>2677</v>
      </c>
      <c r="U447" s="33" t="s">
        <v>2678</v>
      </c>
      <c r="V447" s="42">
        <v>45019</v>
      </c>
      <c r="W447" s="32" t="s">
        <v>190</v>
      </c>
      <c r="X447" s="32" t="s">
        <v>2488</v>
      </c>
      <c r="Y447" s="32" t="s">
        <v>154</v>
      </c>
      <c r="Z447" s="32" t="s">
        <v>58</v>
      </c>
      <c r="AA447" s="32" t="s">
        <v>59</v>
      </c>
      <c r="AB447" s="32" t="s">
        <v>60</v>
      </c>
      <c r="AC447" s="43" t="s">
        <v>61</v>
      </c>
      <c r="AD447" s="44" t="s">
        <v>106</v>
      </c>
      <c r="AE447" s="44"/>
      <c r="AF447" s="44"/>
      <c r="AG447" s="32"/>
      <c r="AH447" s="32"/>
      <c r="AI447" s="39" t="s">
        <v>62</v>
      </c>
      <c r="AJ447" s="46" t="str">
        <f t="shared" si="58"/>
        <v>(Cetho Automation)</v>
      </c>
      <c r="AK447" s="46"/>
      <c r="AL447" s="46"/>
      <c r="AM447" s="46"/>
      <c r="AN447" s="46"/>
      <c r="AO447" s="46">
        <v>5</v>
      </c>
      <c r="AP447" s="46"/>
      <c r="AQ447" s="47" t="e">
        <f ca="1">IF(AND([1]!Email_TaskV2[[#This Row],[Status]]="ON PROGRESS"),TODAY()-[1]!Email_TaskV2[[#This Row],[Tanggal nodin RFS/RFI]],0)</f>
        <v>#REF!</v>
      </c>
      <c r="AR447" s="47" t="e">
        <f ca="1">IF(AND([1]!Email_TaskV2[[#This Row],[Status]]="ON PROGRESS"),IF(TODAY()-[1]!Email_TaskV2[[#This Row],[Start FUT]]&gt;100,"Testing not started yet",TODAY()-[1]!Email_TaskV2[[#This Row],[Start FUT]]),0)</f>
        <v>#REF!</v>
      </c>
      <c r="AS447" s="47" t="e">
        <f>IF([1]!Email_TaskV2[[#This Row],[Aging_Start_Testing]]="Testing not started yet","Testing not started yet",[1]!Email_TaskV2[[#This Row],[Aging]]-[1]!Email_TaskV2[[#This Row],[Aging_Start_Testing]])</f>
        <v>#REF!</v>
      </c>
      <c r="AT447" s="47" t="e">
        <f ca="1">IF(AND([1]!Email_TaskV2[[#This Row],[Status]]="ON PROGRESS",[1]!Email_TaskV2[[#This Row],[Type]]="RFI"),TODAY()-[1]!Email_TaskV2[[#This Row],[Tanggal nodin RFS/RFI]],0)</f>
        <v>#REF!</v>
      </c>
      <c r="AU447" s="47" t="e">
        <f>IF([1]!Email_TaskV2[[#This Row],[Aging]]&gt;7,"Warning","")</f>
        <v>#REF!</v>
      </c>
      <c r="AV447" s="48"/>
      <c r="AW447" s="48"/>
      <c r="AX447" s="48"/>
      <c r="AY447" s="48" t="e">
        <f>IF(AND([1]!Email_TaskV2[[#This Row],[Status]]="ON PROGRESS",[1]!Email_TaskV2[[#This Row],[Type]]="RFS"),"YES","")</f>
        <v>#REF!</v>
      </c>
      <c r="AZ447" s="127" t="e">
        <f>IF(AND([1]!Email_TaskV2[[#This Row],[Status]]="ON PROGRESS",[1]!Email_TaskV2[[#This Row],[Type]]="RFI"),"YES","")</f>
        <v>#REF!</v>
      </c>
      <c r="BA447" s="48" t="e">
        <f>IF([1]!Email_TaskV2[[#This Row],[Nomor Nodin RFS/RFI]]="","",DAY([1]!Email_TaskV2[[#This Row],[Tanggal nodin RFS/RFI]]))</f>
        <v>#REF!</v>
      </c>
      <c r="BB447" s="54" t="e">
        <f>IF([1]!Email_TaskV2[[#This Row],[Nomor Nodin RFS/RFI]]="","",TEXT([1]!Email_TaskV2[[#This Row],[Tanggal nodin RFS/RFI]],"MMM"))</f>
        <v>#REF!</v>
      </c>
      <c r="BC447" s="49" t="e">
        <f>IF([1]!Email_TaskV2[[#This Row],[Nodin BO]]="","No","Yes")</f>
        <v>#REF!</v>
      </c>
      <c r="BD447" s="50" t="e">
        <f>YEAR([1]!Email_TaskV2[[#This Row],[Tanggal nodin RFS/RFI]])</f>
        <v>#REF!</v>
      </c>
      <c r="BE447" s="56" t="e">
        <f>IF([1]!Email_TaskV2[[#This Row],[Month]]="",13,MONTH([1]!Email_TaskV2[[#This Row],[Tanggal nodin RFS/RFI]]))</f>
        <v>#REF!</v>
      </c>
    </row>
    <row r="448" spans="1:57" ht="15" customHeight="1" x14ac:dyDescent="0.3">
      <c r="A448" s="51">
        <v>447</v>
      </c>
      <c r="B448" s="32" t="s">
        <v>2679</v>
      </c>
      <c r="C448" s="34">
        <v>45028</v>
      </c>
      <c r="D448" s="88" t="s">
        <v>2680</v>
      </c>
      <c r="E448" s="61" t="s">
        <v>79</v>
      </c>
      <c r="F448" s="61" t="s">
        <v>121</v>
      </c>
      <c r="G448" s="35">
        <v>45028</v>
      </c>
      <c r="H448" s="35">
        <v>45056</v>
      </c>
      <c r="I448" s="32"/>
      <c r="J448" s="35"/>
      <c r="K448" s="32"/>
      <c r="L448" s="44"/>
      <c r="M448" s="40"/>
      <c r="N448" s="53" t="s">
        <v>99</v>
      </c>
      <c r="O448" s="40" t="s">
        <v>100</v>
      </c>
      <c r="P448" s="40" t="e">
        <f>VLOOKUP([1]!Email_TaskV2[[#This Row],[PIC Dev]],[1]Organization!C:D,2,FALSE)</f>
        <v>#REF!</v>
      </c>
      <c r="Q448" s="52" t="s">
        <v>3041</v>
      </c>
      <c r="R448" s="32"/>
      <c r="S448" s="32" t="s">
        <v>57</v>
      </c>
      <c r="T448" s="32"/>
      <c r="U448" s="32"/>
      <c r="V448" s="32"/>
      <c r="W448" s="32" t="s">
        <v>166</v>
      </c>
      <c r="X448" s="32"/>
      <c r="Y448" s="32"/>
      <c r="Z448" s="32" t="s">
        <v>58</v>
      </c>
      <c r="AA448" s="32" t="s">
        <v>59</v>
      </c>
      <c r="AB448" s="32" t="s">
        <v>60</v>
      </c>
      <c r="AC448" s="43" t="s">
        <v>84</v>
      </c>
      <c r="AD448" s="44" t="s">
        <v>72</v>
      </c>
      <c r="AE448" s="44"/>
      <c r="AF448" s="44"/>
      <c r="AG448" s="32"/>
      <c r="AH448" s="32"/>
      <c r="AI448" s="81" t="s">
        <v>64</v>
      </c>
      <c r="AJ448" s="126" t="str">
        <f t="shared" si="58"/>
        <v/>
      </c>
      <c r="AK448" s="46"/>
      <c r="AL448" s="46"/>
      <c r="AM448" s="46"/>
      <c r="AN448" s="46"/>
      <c r="AO448" s="46"/>
      <c r="AP448" s="46"/>
      <c r="AQ448" s="47" t="e">
        <f ca="1">IF(AND([1]!Email_TaskV2[[#This Row],[Status]]="ON PROGRESS"),TODAY()-[1]!Email_TaskV2[[#This Row],[Tanggal nodin RFS/RFI]],0)</f>
        <v>#REF!</v>
      </c>
      <c r="AR448" s="47" t="e">
        <f ca="1">IF(AND([1]!Email_TaskV2[[#This Row],[Status]]="ON PROGRESS"),IF(TODAY()-[1]!Email_TaskV2[[#This Row],[Start FUT]]&gt;100,"Testing not started yet",TODAY()-[1]!Email_TaskV2[[#This Row],[Start FUT]]),0)</f>
        <v>#REF!</v>
      </c>
      <c r="AS448" s="47" t="e">
        <f>IF([1]!Email_TaskV2[[#This Row],[Aging_Start_Testing]]="Testing not started yet","Testing not started yet",[1]!Email_TaskV2[[#This Row],[Aging]]-[1]!Email_TaskV2[[#This Row],[Aging_Start_Testing]])</f>
        <v>#REF!</v>
      </c>
      <c r="AT448" s="47" t="e">
        <f ca="1">IF(AND([1]!Email_TaskV2[[#This Row],[Status]]="ON PROGRESS",[1]!Email_TaskV2[[#This Row],[Type]]="RFI"),TODAY()-[1]!Email_TaskV2[[#This Row],[Tanggal nodin RFS/RFI]],0)</f>
        <v>#REF!</v>
      </c>
      <c r="AU448" s="47" t="e">
        <f>IF([1]!Email_TaskV2[[#This Row],[Aging]]&gt;7,"Warning","")</f>
        <v>#REF!</v>
      </c>
      <c r="AV448" s="48"/>
      <c r="AW448" s="48"/>
      <c r="AX448" s="48"/>
      <c r="AY448" s="16" t="e">
        <f>IF(AND([1]!Email_TaskV2[[#This Row],[Status]]="ON PROGRESS",[1]!Email_TaskV2[[#This Row],[Type]]="RFS"),"YES","")</f>
        <v>#REF!</v>
      </c>
      <c r="AZ448" s="16" t="e">
        <f>IF(AND([1]!Email_TaskV2[[#This Row],[Status]]="ON PROGRESS",[1]!Email_TaskV2[[#This Row],[Type]]="RFI"),"YES","")</f>
        <v>#REF!</v>
      </c>
      <c r="BA448" s="16" t="e">
        <f>IF([1]!Email_TaskV2[[#This Row],[Nomor Nodin RFS/RFI]]="","",DAY([1]!Email_TaskV2[[#This Row],[Tanggal nodin RFS/RFI]]))</f>
        <v>#REF!</v>
      </c>
      <c r="BB448" s="20" t="e">
        <f>IF([1]!Email_TaskV2[[#This Row],[Nomor Nodin RFS/RFI]]="","",TEXT([1]!Email_TaskV2[[#This Row],[Tanggal nodin RFS/RFI]],"MMM"))</f>
        <v>#REF!</v>
      </c>
      <c r="BC448" s="49" t="e">
        <f>IF([1]!Email_TaskV2[[#This Row],[Nodin BO]]="","No","Yes")</f>
        <v>#REF!</v>
      </c>
      <c r="BD448" s="50" t="e">
        <f>YEAR([1]!Email_TaskV2[[#This Row],[Tanggal nodin RFS/RFI]])</f>
        <v>#REF!</v>
      </c>
      <c r="BE448" s="17" t="e">
        <f>IF([1]!Email_TaskV2[[#This Row],[Month]]="",13,MONTH([1]!Email_TaskV2[[#This Row],[Tanggal nodin RFS/RFI]]))</f>
        <v>#REF!</v>
      </c>
    </row>
    <row r="449" spans="1:57" ht="15" customHeight="1" x14ac:dyDescent="0.3">
      <c r="A449" s="51">
        <v>448</v>
      </c>
      <c r="B449" s="32" t="s">
        <v>2681</v>
      </c>
      <c r="C449" s="34">
        <v>45027</v>
      </c>
      <c r="D449" s="86" t="s">
        <v>2682</v>
      </c>
      <c r="E449" s="32" t="s">
        <v>55</v>
      </c>
      <c r="F449" s="32" t="s">
        <v>78</v>
      </c>
      <c r="G449" s="35">
        <v>45029</v>
      </c>
      <c r="H449" s="35">
        <v>45030</v>
      </c>
      <c r="I449" s="32" t="s">
        <v>2778</v>
      </c>
      <c r="J449" s="35">
        <v>45030</v>
      </c>
      <c r="K449" s="37" t="s">
        <v>2779</v>
      </c>
      <c r="L449" s="39">
        <f>H449-C449</f>
        <v>3</v>
      </c>
      <c r="M449" s="39">
        <f>J449-G449</f>
        <v>1</v>
      </c>
      <c r="N449" s="40" t="s">
        <v>498</v>
      </c>
      <c r="O449" s="40" t="s">
        <v>135</v>
      </c>
      <c r="P449" s="40" t="e">
        <f>VLOOKUP([1]!Email_TaskV2[[#This Row],[PIC Dev]],[1]Organization!C:D,2,FALSE)</f>
        <v>#REF!</v>
      </c>
      <c r="Q449" s="40"/>
      <c r="R449" s="32">
        <v>301</v>
      </c>
      <c r="S449" s="32" t="s">
        <v>75</v>
      </c>
      <c r="T449" s="32" t="s">
        <v>2341</v>
      </c>
      <c r="U449" s="37" t="s">
        <v>2683</v>
      </c>
      <c r="V449" s="32"/>
      <c r="W449" s="32" t="s">
        <v>169</v>
      </c>
      <c r="X449" s="32"/>
      <c r="Y449" s="32"/>
      <c r="Z449" s="32" t="s">
        <v>58</v>
      </c>
      <c r="AA449" s="32" t="s">
        <v>59</v>
      </c>
      <c r="AB449" s="32" t="s">
        <v>119</v>
      </c>
      <c r="AC449" s="43" t="s">
        <v>71</v>
      </c>
      <c r="AD449" s="44" t="s">
        <v>128</v>
      </c>
      <c r="AE449" s="44"/>
      <c r="AF449" s="44"/>
      <c r="AG449" s="32"/>
      <c r="AH449" s="32"/>
      <c r="AI449" s="39" t="s">
        <v>110</v>
      </c>
      <c r="AJ449" s="46" t="str">
        <f t="shared" si="58"/>
        <v>(Prima Automation)</v>
      </c>
      <c r="AK449" s="46"/>
      <c r="AL449" s="46">
        <v>2</v>
      </c>
      <c r="AM449" s="46"/>
      <c r="AN449" s="46"/>
      <c r="AO449" s="46"/>
      <c r="AP449" s="46"/>
      <c r="AQ449" s="47" t="e">
        <f ca="1">IF(AND([1]!Email_TaskV2[[#This Row],[Status]]="ON PROGRESS"),TODAY()-[1]!Email_TaskV2[[#This Row],[Tanggal nodin RFS/RFI]],0)</f>
        <v>#REF!</v>
      </c>
      <c r="AR449" s="47" t="e">
        <f ca="1">IF(AND([1]!Email_TaskV2[[#This Row],[Status]]="ON PROGRESS"),IF(TODAY()-[1]!Email_TaskV2[[#This Row],[Start FUT]]&gt;100,"Testing not started yet",TODAY()-[1]!Email_TaskV2[[#This Row],[Start FUT]]),0)</f>
        <v>#REF!</v>
      </c>
      <c r="AS449" s="47" t="e">
        <f>IF([1]!Email_TaskV2[[#This Row],[Aging_Start_Testing]]="Testing not started yet","Testing not started yet",[1]!Email_TaskV2[[#This Row],[Aging]]-[1]!Email_TaskV2[[#This Row],[Aging_Start_Testing]])</f>
        <v>#REF!</v>
      </c>
      <c r="AT449" s="47" t="e">
        <f ca="1">IF(AND([1]!Email_TaskV2[[#This Row],[Status]]="ON PROGRESS",[1]!Email_TaskV2[[#This Row],[Type]]="RFI"),TODAY()-[1]!Email_TaskV2[[#This Row],[Tanggal nodin RFS/RFI]],0)</f>
        <v>#REF!</v>
      </c>
      <c r="AU449" s="47" t="e">
        <f>IF([1]!Email_TaskV2[[#This Row],[Aging]]&gt;7,"Warning","")</f>
        <v>#REF!</v>
      </c>
      <c r="AV449" s="48"/>
      <c r="AW449" s="48"/>
      <c r="AX449" s="48"/>
      <c r="AY449" s="16" t="e">
        <f>IF(AND([1]!Email_TaskV2[[#This Row],[Status]]="ON PROGRESS",[1]!Email_TaskV2[[#This Row],[Type]]="RFS"),"YES","")</f>
        <v>#REF!</v>
      </c>
      <c r="AZ449" s="127" t="e">
        <f>IF(AND([1]!Email_TaskV2[[#This Row],[Status]]="ON PROGRESS",[1]!Email_TaskV2[[#This Row],[Type]]="RFI"),"YES","")</f>
        <v>#REF!</v>
      </c>
      <c r="BA449" s="16" t="e">
        <f>IF([1]!Email_TaskV2[[#This Row],[Nomor Nodin RFS/RFI]]="","",DAY([1]!Email_TaskV2[[#This Row],[Tanggal nodin RFS/RFI]]))</f>
        <v>#REF!</v>
      </c>
      <c r="BB449" s="20" t="e">
        <f>IF([1]!Email_TaskV2[[#This Row],[Nomor Nodin RFS/RFI]]="","",TEXT([1]!Email_TaskV2[[#This Row],[Tanggal nodin RFS/RFI]],"MMM"))</f>
        <v>#REF!</v>
      </c>
      <c r="BC449" s="49" t="e">
        <f>IF([1]!Email_TaskV2[[#This Row],[Nodin BO]]="","No","Yes")</f>
        <v>#REF!</v>
      </c>
      <c r="BD449" s="50" t="e">
        <f>YEAR([1]!Email_TaskV2[[#This Row],[Tanggal nodin RFS/RFI]])</f>
        <v>#REF!</v>
      </c>
      <c r="BE449" s="17" t="e">
        <f>IF([1]!Email_TaskV2[[#This Row],[Month]]="",13,MONTH([1]!Email_TaskV2[[#This Row],[Tanggal nodin RFS/RFI]]))</f>
        <v>#REF!</v>
      </c>
    </row>
    <row r="450" spans="1:57" ht="15" customHeight="1" x14ac:dyDescent="0.3">
      <c r="A450" s="51">
        <v>449</v>
      </c>
      <c r="B450" s="39" t="s">
        <v>2780</v>
      </c>
      <c r="C450" s="114">
        <v>45028</v>
      </c>
      <c r="D450" s="107" t="s">
        <v>2781</v>
      </c>
      <c r="E450" s="39" t="s">
        <v>55</v>
      </c>
      <c r="F450" s="39" t="s">
        <v>78</v>
      </c>
      <c r="G450" s="36">
        <v>45030</v>
      </c>
      <c r="H450" s="36">
        <v>45034</v>
      </c>
      <c r="I450" s="39" t="s">
        <v>2782</v>
      </c>
      <c r="J450" s="36">
        <v>45034</v>
      </c>
      <c r="K450" s="37" t="s">
        <v>2783</v>
      </c>
      <c r="L450" s="39">
        <f>H450-C450</f>
        <v>6</v>
      </c>
      <c r="M450" s="39">
        <f>J450-G450</f>
        <v>4</v>
      </c>
      <c r="N450" s="40" t="s">
        <v>87</v>
      </c>
      <c r="O450" s="40" t="s">
        <v>88</v>
      </c>
      <c r="P450" s="58" t="e">
        <f>VLOOKUP([1]!Email_TaskV2[[#This Row],[PIC Dev]],[1]Organization!C:D,2,FALSE)</f>
        <v>#REF!</v>
      </c>
      <c r="Q450" s="58"/>
      <c r="R450" s="39">
        <v>42</v>
      </c>
      <c r="S450" s="39" t="s">
        <v>75</v>
      </c>
      <c r="T450" s="39" t="s">
        <v>2784</v>
      </c>
      <c r="U450" s="37" t="s">
        <v>2785</v>
      </c>
      <c r="V450" s="41">
        <v>45027</v>
      </c>
      <c r="W450" s="32" t="s">
        <v>190</v>
      </c>
      <c r="X450" s="32" t="s">
        <v>214</v>
      </c>
      <c r="Y450" s="32" t="s">
        <v>215</v>
      </c>
      <c r="Z450" s="32" t="s">
        <v>58</v>
      </c>
      <c r="AA450" s="32" t="s">
        <v>59</v>
      </c>
      <c r="AB450" s="32" t="s">
        <v>2786</v>
      </c>
      <c r="AC450" s="43" t="s">
        <v>61</v>
      </c>
      <c r="AD450" s="44" t="s">
        <v>103</v>
      </c>
      <c r="AE450" s="59"/>
      <c r="AF450" s="59"/>
      <c r="AG450" s="39"/>
      <c r="AH450" s="39"/>
      <c r="AI450" s="39" t="s">
        <v>62</v>
      </c>
      <c r="AJ450" s="46" t="str">
        <f t="shared" si="58"/>
        <v>(FUT Simulator)</v>
      </c>
      <c r="AK450" s="46"/>
      <c r="AL450" s="46"/>
      <c r="AM450" s="46">
        <v>3</v>
      </c>
      <c r="AN450" s="46"/>
      <c r="AO450" s="46"/>
      <c r="AP450" s="46"/>
      <c r="AQ450" s="47" t="e">
        <f ca="1">IF(AND([1]!Email_TaskV2[[#This Row],[Status]]="ON PROGRESS"),TODAY()-[1]!Email_TaskV2[[#This Row],[Tanggal nodin RFS/RFI]],0)</f>
        <v>#REF!</v>
      </c>
      <c r="AR450" s="47" t="e">
        <f ca="1">IF(AND([1]!Email_TaskV2[[#This Row],[Status]]="ON PROGRESS"),IF(TODAY()-[1]!Email_TaskV2[[#This Row],[Start FUT]]&gt;100,"Testing not started yet",TODAY()-[1]!Email_TaskV2[[#This Row],[Start FUT]]),0)</f>
        <v>#REF!</v>
      </c>
      <c r="AS450" s="47" t="e">
        <f>IF([1]!Email_TaskV2[[#This Row],[Aging_Start_Testing]]="Testing not started yet","Testing not started yet",[1]!Email_TaskV2[[#This Row],[Aging]]-[1]!Email_TaskV2[[#This Row],[Aging_Start_Testing]])</f>
        <v>#REF!</v>
      </c>
      <c r="AT450" s="47" t="e">
        <f ca="1">IF(AND([1]!Email_TaskV2[[#This Row],[Status]]="ON PROGRESS",[1]!Email_TaskV2[[#This Row],[Type]]="RFI"),TODAY()-[1]!Email_TaskV2[[#This Row],[Tanggal nodin RFS/RFI]],0)</f>
        <v>#REF!</v>
      </c>
      <c r="AU450" s="47" t="e">
        <f>IF([1]!Email_TaskV2[[#This Row],[Aging]]&gt;7,"Warning","")</f>
        <v>#REF!</v>
      </c>
      <c r="AV450" s="48"/>
      <c r="AW450" s="48"/>
      <c r="AX450" s="48"/>
      <c r="AY450" s="16" t="e">
        <f>IF(AND([1]!Email_TaskV2[[#This Row],[Status]]="ON PROGRESS",[1]!Email_TaskV2[[#This Row],[Type]]="RFS"),"YES","")</f>
        <v>#REF!</v>
      </c>
      <c r="AZ450" s="16" t="e">
        <f>IF(AND([1]!Email_TaskV2[[#This Row],[Status]]="ON PROGRESS",[1]!Email_TaskV2[[#This Row],[Type]]="RFI"),"YES","")</f>
        <v>#REF!</v>
      </c>
      <c r="BA450" s="16" t="e">
        <f>IF([1]!Email_TaskV2[[#This Row],[Nomor Nodin RFS/RFI]]="","",DAY([1]!Email_TaskV2[[#This Row],[Tanggal nodin RFS/RFI]]))</f>
        <v>#REF!</v>
      </c>
      <c r="BB450" s="20" t="e">
        <f>IF([1]!Email_TaskV2[[#This Row],[Nomor Nodin RFS/RFI]]="","",TEXT([1]!Email_TaskV2[[#This Row],[Tanggal nodin RFS/RFI]],"MMM"))</f>
        <v>#REF!</v>
      </c>
      <c r="BC450" s="49" t="e">
        <f>IF([1]!Email_TaskV2[[#This Row],[Nodin BO]]="","No","Yes")</f>
        <v>#REF!</v>
      </c>
      <c r="BD450" s="50" t="e">
        <f>YEAR([1]!Email_TaskV2[[#This Row],[Tanggal nodin RFS/RFI]])</f>
        <v>#REF!</v>
      </c>
      <c r="BE450" s="17" t="e">
        <f>IF([1]!Email_TaskV2[[#This Row],[Month]]="",13,MONTH([1]!Email_TaskV2[[#This Row],[Tanggal nodin RFS/RFI]]))</f>
        <v>#REF!</v>
      </c>
    </row>
    <row r="451" spans="1:57" ht="15" customHeight="1" x14ac:dyDescent="0.3">
      <c r="A451" s="51">
        <v>450</v>
      </c>
      <c r="B451" s="32" t="s">
        <v>2787</v>
      </c>
      <c r="C451" s="34">
        <v>45028</v>
      </c>
      <c r="D451" s="86" t="s">
        <v>2788</v>
      </c>
      <c r="E451" s="32" t="s">
        <v>55</v>
      </c>
      <c r="F451" s="32" t="s">
        <v>78</v>
      </c>
      <c r="G451" s="35">
        <v>45033</v>
      </c>
      <c r="H451" s="35">
        <v>45036</v>
      </c>
      <c r="I451" s="32" t="s">
        <v>2789</v>
      </c>
      <c r="J451" s="35">
        <v>45036</v>
      </c>
      <c r="K451" s="38" t="s">
        <v>2790</v>
      </c>
      <c r="L451" s="39">
        <f>H451-C451</f>
        <v>8</v>
      </c>
      <c r="M451" s="39">
        <f>J451-G451</f>
        <v>3</v>
      </c>
      <c r="N451" s="40" t="s">
        <v>87</v>
      </c>
      <c r="O451" s="40" t="s">
        <v>88</v>
      </c>
      <c r="P451" s="40" t="e">
        <f>VLOOKUP([1]!Email_TaskV2[[#This Row],[PIC Dev]],[1]Organization!C:D,2,FALSE)</f>
        <v>#REF!</v>
      </c>
      <c r="Q451" s="40"/>
      <c r="R451" s="32">
        <v>127</v>
      </c>
      <c r="S451" s="32" t="s">
        <v>75</v>
      </c>
      <c r="T451" s="32" t="s">
        <v>2791</v>
      </c>
      <c r="U451" s="38" t="s">
        <v>2792</v>
      </c>
      <c r="V451" s="41">
        <v>45027</v>
      </c>
      <c r="W451" s="32" t="s">
        <v>190</v>
      </c>
      <c r="X451" s="32" t="s">
        <v>2488</v>
      </c>
      <c r="Y451" s="32" t="s">
        <v>154</v>
      </c>
      <c r="Z451" s="32" t="s">
        <v>58</v>
      </c>
      <c r="AA451" s="32" t="s">
        <v>59</v>
      </c>
      <c r="AB451" s="32" t="s">
        <v>60</v>
      </c>
      <c r="AC451" s="43" t="s">
        <v>61</v>
      </c>
      <c r="AD451" s="44" t="s">
        <v>150</v>
      </c>
      <c r="AE451" s="44"/>
      <c r="AF451" s="44"/>
      <c r="AG451" s="32"/>
      <c r="AH451" s="32"/>
      <c r="AI451" s="39" t="s">
        <v>62</v>
      </c>
      <c r="AJ451" s="46" t="str">
        <f t="shared" si="58"/>
        <v>(Cetho Automation)</v>
      </c>
      <c r="AK451" s="46"/>
      <c r="AL451" s="46"/>
      <c r="AM451" s="46"/>
      <c r="AN451" s="46"/>
      <c r="AO451" s="46">
        <v>5</v>
      </c>
      <c r="AP451" s="46"/>
      <c r="AQ451" s="47" t="e">
        <f ca="1">IF(AND([1]!Email_TaskV2[[#This Row],[Status]]="ON PROGRESS"),TODAY()-[1]!Email_TaskV2[[#This Row],[Tanggal nodin RFS/RFI]],0)</f>
        <v>#REF!</v>
      </c>
      <c r="AR451" s="47" t="e">
        <f ca="1">IF(AND([1]!Email_TaskV2[[#This Row],[Status]]="ON PROGRESS"),IF(TODAY()-[1]!Email_TaskV2[[#This Row],[Start FUT]]&gt;100,"Testing not started yet",TODAY()-[1]!Email_TaskV2[[#This Row],[Start FUT]]),0)</f>
        <v>#REF!</v>
      </c>
      <c r="AS451" s="47" t="e">
        <f>IF([1]!Email_TaskV2[[#This Row],[Aging_Start_Testing]]="Testing not started yet","Testing not started yet",[1]!Email_TaskV2[[#This Row],[Aging]]-[1]!Email_TaskV2[[#This Row],[Aging_Start_Testing]])</f>
        <v>#REF!</v>
      </c>
      <c r="AT451" s="47" t="e">
        <f ca="1">IF(AND([1]!Email_TaskV2[[#This Row],[Status]]="ON PROGRESS",[1]!Email_TaskV2[[#This Row],[Type]]="RFI"),TODAY()-[1]!Email_TaskV2[[#This Row],[Tanggal nodin RFS/RFI]],0)</f>
        <v>#REF!</v>
      </c>
      <c r="AU451" s="47" t="e">
        <f>IF([1]!Email_TaskV2[[#This Row],[Aging]]&gt;7,"Warning","")</f>
        <v>#REF!</v>
      </c>
      <c r="AV451" s="48"/>
      <c r="AW451" s="48"/>
      <c r="AX451" s="48"/>
      <c r="AY451" s="16" t="e">
        <f>IF(AND([1]!Email_TaskV2[[#This Row],[Status]]="ON PROGRESS",[1]!Email_TaskV2[[#This Row],[Type]]="RFS"),"YES","")</f>
        <v>#REF!</v>
      </c>
      <c r="AZ451" s="16" t="e">
        <f>IF(AND([1]!Email_TaskV2[[#This Row],[Status]]="ON PROGRESS",[1]!Email_TaskV2[[#This Row],[Type]]="RFI"),"YES","")</f>
        <v>#REF!</v>
      </c>
      <c r="BA451" s="16" t="e">
        <f>IF([1]!Email_TaskV2[[#This Row],[Nomor Nodin RFS/RFI]]="","",DAY([1]!Email_TaskV2[[#This Row],[Tanggal nodin RFS/RFI]]))</f>
        <v>#REF!</v>
      </c>
      <c r="BB451" s="20" t="e">
        <f>IF([1]!Email_TaskV2[[#This Row],[Nomor Nodin RFS/RFI]]="","",TEXT([1]!Email_TaskV2[[#This Row],[Tanggal nodin RFS/RFI]],"MMM"))</f>
        <v>#REF!</v>
      </c>
      <c r="BC451" s="49" t="e">
        <f>IF([1]!Email_TaskV2[[#This Row],[Nodin BO]]="","No","Yes")</f>
        <v>#REF!</v>
      </c>
      <c r="BD451" s="50" t="e">
        <f>YEAR([1]!Email_TaskV2[[#This Row],[Tanggal nodin RFS/RFI]])</f>
        <v>#REF!</v>
      </c>
      <c r="BE451" s="17" t="e">
        <f>IF([1]!Email_TaskV2[[#This Row],[Month]]="",13,MONTH([1]!Email_TaskV2[[#This Row],[Tanggal nodin RFS/RFI]]))</f>
        <v>#REF!</v>
      </c>
    </row>
    <row r="452" spans="1:57" ht="15" customHeight="1" x14ac:dyDescent="0.3">
      <c r="A452" s="51">
        <v>451</v>
      </c>
      <c r="B452" s="32" t="s">
        <v>2793</v>
      </c>
      <c r="C452" s="34">
        <v>45028</v>
      </c>
      <c r="D452" s="86" t="s">
        <v>2794</v>
      </c>
      <c r="E452" s="61" t="s">
        <v>79</v>
      </c>
      <c r="F452" s="61" t="s">
        <v>121</v>
      </c>
      <c r="G452" s="35">
        <v>45028</v>
      </c>
      <c r="H452" s="35">
        <v>45035</v>
      </c>
      <c r="I452" s="32"/>
      <c r="J452" s="35"/>
      <c r="K452" s="32"/>
      <c r="L452" s="44"/>
      <c r="M452" s="40"/>
      <c r="N452" s="40" t="s">
        <v>2483</v>
      </c>
      <c r="O452" s="40" t="s">
        <v>74</v>
      </c>
      <c r="P452" s="40" t="e">
        <f>VLOOKUP([1]!Email_TaskV2[[#This Row],[PIC Dev]],[1]Organization!C:D,2,FALSE)</f>
        <v>#REF!</v>
      </c>
      <c r="Q452" s="52" t="s">
        <v>2795</v>
      </c>
      <c r="R452" s="32"/>
      <c r="S452" s="32" t="s">
        <v>75</v>
      </c>
      <c r="T452" s="32" t="s">
        <v>2796</v>
      </c>
      <c r="U452" s="32" t="s">
        <v>2797</v>
      </c>
      <c r="V452" s="41">
        <v>45016</v>
      </c>
      <c r="W452" s="32"/>
      <c r="X452" s="32" t="s">
        <v>163</v>
      </c>
      <c r="Y452" s="32" t="s">
        <v>164</v>
      </c>
      <c r="Z452" s="32" t="s">
        <v>58</v>
      </c>
      <c r="AA452" s="32" t="s">
        <v>59</v>
      </c>
      <c r="AB452" s="32" t="s">
        <v>76</v>
      </c>
      <c r="AC452" s="43" t="s">
        <v>71</v>
      </c>
      <c r="AD452" s="44" t="s">
        <v>128</v>
      </c>
      <c r="AE452" s="44"/>
      <c r="AF452" s="44"/>
      <c r="AG452" s="32"/>
      <c r="AH452" s="32"/>
      <c r="AI452" s="81" t="s">
        <v>110</v>
      </c>
      <c r="AJ452" s="126" t="str">
        <f t="shared" si="58"/>
        <v>(Cetho Automation)</v>
      </c>
      <c r="AK452" s="46"/>
      <c r="AL452" s="46"/>
      <c r="AM452" s="46"/>
      <c r="AN452" s="46"/>
      <c r="AO452" s="46">
        <v>5</v>
      </c>
      <c r="AP452" s="46"/>
      <c r="AQ452" s="47" t="e">
        <f ca="1">IF(AND([1]!Email_TaskV2[[#This Row],[Status]]="ON PROGRESS"),TODAY()-[1]!Email_TaskV2[[#This Row],[Tanggal nodin RFS/RFI]],0)</f>
        <v>#REF!</v>
      </c>
      <c r="AR452" s="47" t="e">
        <f ca="1">IF(AND([1]!Email_TaskV2[[#This Row],[Status]]="ON PROGRESS"),IF(TODAY()-[1]!Email_TaskV2[[#This Row],[Start FUT]]&gt;100,"Testing not started yet",TODAY()-[1]!Email_TaskV2[[#This Row],[Start FUT]]),0)</f>
        <v>#REF!</v>
      </c>
      <c r="AS452" s="47" t="e">
        <f>IF([1]!Email_TaskV2[[#This Row],[Aging_Start_Testing]]="Testing not started yet","Testing not started yet",[1]!Email_TaskV2[[#This Row],[Aging]]-[1]!Email_TaskV2[[#This Row],[Aging_Start_Testing]])</f>
        <v>#REF!</v>
      </c>
      <c r="AT452" s="47" t="e">
        <f ca="1">IF(AND([1]!Email_TaskV2[[#This Row],[Status]]="ON PROGRESS",[1]!Email_TaskV2[[#This Row],[Type]]="RFI"),TODAY()-[1]!Email_TaskV2[[#This Row],[Tanggal nodin RFS/RFI]],0)</f>
        <v>#REF!</v>
      </c>
      <c r="AU452" s="47" t="e">
        <f>IF([1]!Email_TaskV2[[#This Row],[Aging]]&gt;7,"Warning","")</f>
        <v>#REF!</v>
      </c>
      <c r="AV452" s="48"/>
      <c r="AW452" s="48"/>
      <c r="AX452" s="48"/>
      <c r="AY452" s="16" t="e">
        <f>IF(AND([1]!Email_TaskV2[[#This Row],[Status]]="ON PROGRESS",[1]!Email_TaskV2[[#This Row],[Type]]="RFS"),"YES","")</f>
        <v>#REF!</v>
      </c>
      <c r="AZ452" s="16" t="e">
        <f>IF(AND([1]!Email_TaskV2[[#This Row],[Status]]="ON PROGRESS",[1]!Email_TaskV2[[#This Row],[Type]]="RFI"),"YES","")</f>
        <v>#REF!</v>
      </c>
      <c r="BA452" s="16" t="e">
        <f>IF([1]!Email_TaskV2[[#This Row],[Nomor Nodin RFS/RFI]]="","",DAY([1]!Email_TaskV2[[#This Row],[Tanggal nodin RFS/RFI]]))</f>
        <v>#REF!</v>
      </c>
      <c r="BB452" s="20" t="e">
        <f>IF([1]!Email_TaskV2[[#This Row],[Nomor Nodin RFS/RFI]]="","",TEXT([1]!Email_TaskV2[[#This Row],[Tanggal nodin RFS/RFI]],"MMM"))</f>
        <v>#REF!</v>
      </c>
      <c r="BC452" s="49" t="e">
        <f>IF([1]!Email_TaskV2[[#This Row],[Nodin BO]]="","No","Yes")</f>
        <v>#REF!</v>
      </c>
      <c r="BD452" s="50" t="e">
        <f>YEAR([1]!Email_TaskV2[[#This Row],[Tanggal nodin RFS/RFI]])</f>
        <v>#REF!</v>
      </c>
      <c r="BE452" s="17" t="e">
        <f>IF([1]!Email_TaskV2[[#This Row],[Month]]="",13,MONTH([1]!Email_TaskV2[[#This Row],[Tanggal nodin RFS/RFI]]))</f>
        <v>#REF!</v>
      </c>
    </row>
    <row r="453" spans="1:57" ht="15" customHeight="1" x14ac:dyDescent="0.3">
      <c r="A453" s="51">
        <v>452</v>
      </c>
      <c r="B453" s="32" t="s">
        <v>2798</v>
      </c>
      <c r="C453" s="34">
        <v>45028</v>
      </c>
      <c r="D453" s="88" t="s">
        <v>2799</v>
      </c>
      <c r="E453" s="32" t="s">
        <v>55</v>
      </c>
      <c r="F453" s="32" t="s">
        <v>90</v>
      </c>
      <c r="G453" s="35">
        <v>45029</v>
      </c>
      <c r="H453" s="35">
        <v>45002</v>
      </c>
      <c r="I453" s="32" t="s">
        <v>2800</v>
      </c>
      <c r="J453" s="35">
        <v>45033</v>
      </c>
      <c r="K453" s="37" t="s">
        <v>2801</v>
      </c>
      <c r="L453" s="39">
        <f>H453-C453</f>
        <v>-26</v>
      </c>
      <c r="M453" s="39">
        <f>J453-G453</f>
        <v>4</v>
      </c>
      <c r="N453" s="40" t="s">
        <v>111</v>
      </c>
      <c r="O453" s="40" t="s">
        <v>112</v>
      </c>
      <c r="P453" s="40" t="e">
        <f>VLOOKUP([1]!Email_TaskV2[[#This Row],[PIC Dev]],[1]Organization!C:D,2,FALSE)</f>
        <v>#REF!</v>
      </c>
      <c r="Q453" s="52" t="s">
        <v>2802</v>
      </c>
      <c r="R453" s="32">
        <v>78</v>
      </c>
      <c r="S453" s="32" t="s">
        <v>57</v>
      </c>
      <c r="T453" s="32" t="s">
        <v>2669</v>
      </c>
      <c r="U453" s="37" t="s">
        <v>2803</v>
      </c>
      <c r="V453" s="41">
        <v>45026</v>
      </c>
      <c r="W453" s="32" t="s">
        <v>113</v>
      </c>
      <c r="X453" s="32" t="s">
        <v>163</v>
      </c>
      <c r="Y453" s="32" t="s">
        <v>164</v>
      </c>
      <c r="Z453" s="32" t="s">
        <v>58</v>
      </c>
      <c r="AA453" s="32" t="s">
        <v>59</v>
      </c>
      <c r="AB453" s="32" t="s">
        <v>113</v>
      </c>
      <c r="AC453" s="43" t="s">
        <v>71</v>
      </c>
      <c r="AD453" s="44" t="s">
        <v>1604</v>
      </c>
      <c r="AE453" s="44"/>
      <c r="AF453" s="44"/>
      <c r="AG453" s="32"/>
      <c r="AH453" s="32"/>
      <c r="AI453" s="39" t="s">
        <v>62</v>
      </c>
      <c r="AJ453" s="46" t="str">
        <f t="shared" si="58"/>
        <v>(FUT Simulator)</v>
      </c>
      <c r="AK453" s="46"/>
      <c r="AL453" s="46"/>
      <c r="AM453" s="46">
        <v>3</v>
      </c>
      <c r="AN453" s="46"/>
      <c r="AO453" s="46"/>
      <c r="AP453" s="46"/>
      <c r="AQ453" s="47" t="e">
        <f ca="1">IF(AND([1]!Email_TaskV2[[#This Row],[Status]]="ON PROGRESS"),TODAY()-[1]!Email_TaskV2[[#This Row],[Tanggal nodin RFS/RFI]],0)</f>
        <v>#REF!</v>
      </c>
      <c r="AR453" s="47" t="e">
        <f ca="1">IF(AND([1]!Email_TaskV2[[#This Row],[Status]]="ON PROGRESS"),IF(TODAY()-[1]!Email_TaskV2[[#This Row],[Start FUT]]&gt;100,"Testing not started yet",TODAY()-[1]!Email_TaskV2[[#This Row],[Start FUT]]),0)</f>
        <v>#REF!</v>
      </c>
      <c r="AS453" s="47" t="e">
        <f>IF([1]!Email_TaskV2[[#This Row],[Aging_Start_Testing]]="Testing not started yet","Testing not started yet",[1]!Email_TaskV2[[#This Row],[Aging]]-[1]!Email_TaskV2[[#This Row],[Aging_Start_Testing]])</f>
        <v>#REF!</v>
      </c>
      <c r="AT453" s="47" t="e">
        <f ca="1">IF(AND([1]!Email_TaskV2[[#This Row],[Status]]="ON PROGRESS",[1]!Email_TaskV2[[#This Row],[Type]]="RFI"),TODAY()-[1]!Email_TaskV2[[#This Row],[Tanggal nodin RFS/RFI]],0)</f>
        <v>#REF!</v>
      </c>
      <c r="AU453" s="47" t="e">
        <f>IF([1]!Email_TaskV2[[#This Row],[Aging]]&gt;7,"Warning","")</f>
        <v>#REF!</v>
      </c>
      <c r="AV453" s="48"/>
      <c r="AW453" s="48"/>
      <c r="AX453" s="48"/>
      <c r="AY453" s="16" t="e">
        <f>IF(AND([1]!Email_TaskV2[[#This Row],[Status]]="ON PROGRESS",[1]!Email_TaskV2[[#This Row],[Type]]="RFS"),"YES","")</f>
        <v>#REF!</v>
      </c>
      <c r="AZ453" s="16" t="e">
        <f>IF(AND([1]!Email_TaskV2[[#This Row],[Status]]="ON PROGRESS",[1]!Email_TaskV2[[#This Row],[Type]]="RFI"),"YES","")</f>
        <v>#REF!</v>
      </c>
      <c r="BA453" s="16" t="e">
        <f>IF([1]!Email_TaskV2[[#This Row],[Nomor Nodin RFS/RFI]]="","",DAY([1]!Email_TaskV2[[#This Row],[Tanggal nodin RFS/RFI]]))</f>
        <v>#REF!</v>
      </c>
      <c r="BB453" s="20" t="e">
        <f>IF([1]!Email_TaskV2[[#This Row],[Nomor Nodin RFS/RFI]]="","",TEXT([1]!Email_TaskV2[[#This Row],[Tanggal nodin RFS/RFI]],"MMM"))</f>
        <v>#REF!</v>
      </c>
      <c r="BC453" s="49" t="e">
        <f>IF([1]!Email_TaskV2[[#This Row],[Nodin BO]]="","No","Yes")</f>
        <v>#REF!</v>
      </c>
      <c r="BD453" s="50" t="e">
        <f>YEAR([1]!Email_TaskV2[[#This Row],[Tanggal nodin RFS/RFI]])</f>
        <v>#REF!</v>
      </c>
      <c r="BE453" s="17" t="e">
        <f>IF([1]!Email_TaskV2[[#This Row],[Month]]="",13,MONTH([1]!Email_TaskV2[[#This Row],[Tanggal nodin RFS/RFI]]))</f>
        <v>#REF!</v>
      </c>
    </row>
    <row r="454" spans="1:57" ht="15" customHeight="1" x14ac:dyDescent="0.3">
      <c r="A454" s="51">
        <v>453</v>
      </c>
      <c r="B454" s="32" t="s">
        <v>2804</v>
      </c>
      <c r="C454" s="34">
        <v>45029</v>
      </c>
      <c r="D454" s="88" t="s">
        <v>2805</v>
      </c>
      <c r="E454" s="61" t="s">
        <v>79</v>
      </c>
      <c r="F454" s="68" t="s">
        <v>80</v>
      </c>
      <c r="G454" s="35">
        <v>45029</v>
      </c>
      <c r="H454" s="35">
        <v>45057</v>
      </c>
      <c r="I454" s="32"/>
      <c r="J454" s="35"/>
      <c r="K454" s="32"/>
      <c r="L454" s="44"/>
      <c r="M454" s="40"/>
      <c r="N454" s="40" t="s">
        <v>68</v>
      </c>
      <c r="O454" s="40" t="s">
        <v>69</v>
      </c>
      <c r="P454" s="40" t="e">
        <f>VLOOKUP([1]!Email_TaskV2[[#This Row],[PIC Dev]],[1]Organization!C:D,2,FALSE)</f>
        <v>#REF!</v>
      </c>
      <c r="Q454" s="52" t="s">
        <v>3375</v>
      </c>
      <c r="R454" s="32"/>
      <c r="S454" s="32" t="s">
        <v>57</v>
      </c>
      <c r="T454" s="32" t="s">
        <v>1706</v>
      </c>
      <c r="U454" s="37" t="s">
        <v>1707</v>
      </c>
      <c r="V454" s="41">
        <v>44986</v>
      </c>
      <c r="W454" s="32" t="s">
        <v>139</v>
      </c>
      <c r="X454" s="32" t="s">
        <v>2806</v>
      </c>
      <c r="Y454" s="32" t="s">
        <v>158</v>
      </c>
      <c r="Z454" s="32" t="s">
        <v>58</v>
      </c>
      <c r="AA454" s="32" t="s">
        <v>59</v>
      </c>
      <c r="AB454" s="32" t="s">
        <v>65</v>
      </c>
      <c r="AC454" s="43" t="s">
        <v>71</v>
      </c>
      <c r="AD454" s="44" t="s">
        <v>95</v>
      </c>
      <c r="AE454" s="44"/>
      <c r="AF454" s="44"/>
      <c r="AG454" s="32"/>
      <c r="AH454" s="32"/>
      <c r="AI454" s="72" t="s">
        <v>64</v>
      </c>
      <c r="AJ454" s="45" t="str">
        <f t="shared" si="58"/>
        <v/>
      </c>
      <c r="AK454" s="46"/>
      <c r="AL454" s="46"/>
      <c r="AM454" s="46"/>
      <c r="AN454" s="46"/>
      <c r="AO454" s="46"/>
      <c r="AP454" s="46"/>
      <c r="AQ454" s="47" t="e">
        <f ca="1">IF(AND([1]!Email_TaskV2[[#This Row],[Status]]="ON PROGRESS"),TODAY()-[1]!Email_TaskV2[[#This Row],[Tanggal nodin RFS/RFI]],0)</f>
        <v>#REF!</v>
      </c>
      <c r="AR454" s="47" t="e">
        <f ca="1">IF(AND([1]!Email_TaskV2[[#This Row],[Status]]="ON PROGRESS"),IF(TODAY()-[1]!Email_TaskV2[[#This Row],[Start FUT]]&gt;100,"Testing not started yet",TODAY()-[1]!Email_TaskV2[[#This Row],[Start FUT]]),0)</f>
        <v>#REF!</v>
      </c>
      <c r="AS454" s="47" t="e">
        <f>IF([1]!Email_TaskV2[[#This Row],[Aging_Start_Testing]]="Testing not started yet","Testing not started yet",[1]!Email_TaskV2[[#This Row],[Aging]]-[1]!Email_TaskV2[[#This Row],[Aging_Start_Testing]])</f>
        <v>#REF!</v>
      </c>
      <c r="AT454" s="47" t="e">
        <f ca="1">IF(AND([1]!Email_TaskV2[[#This Row],[Status]]="ON PROGRESS",[1]!Email_TaskV2[[#This Row],[Type]]="RFI"),TODAY()-[1]!Email_TaskV2[[#This Row],[Tanggal nodin RFS/RFI]],0)</f>
        <v>#REF!</v>
      </c>
      <c r="AU454" s="47" t="e">
        <f>IF([1]!Email_TaskV2[[#This Row],[Aging]]&gt;7,"Warning","")</f>
        <v>#REF!</v>
      </c>
      <c r="AV454" s="48"/>
      <c r="AW454" s="48"/>
      <c r="AX454" s="48"/>
      <c r="AY454" s="16" t="e">
        <f>IF(AND([1]!Email_TaskV2[[#This Row],[Status]]="ON PROGRESS",[1]!Email_TaskV2[[#This Row],[Type]]="RFS"),"YES","")</f>
        <v>#REF!</v>
      </c>
      <c r="AZ454" s="16" t="e">
        <f>IF(AND([1]!Email_TaskV2[[#This Row],[Status]]="ON PROGRESS",[1]!Email_TaskV2[[#This Row],[Type]]="RFI"),"YES","")</f>
        <v>#REF!</v>
      </c>
      <c r="BA454" s="16" t="e">
        <f>IF([1]!Email_TaskV2[[#This Row],[Nomor Nodin RFS/RFI]]="","",DAY([1]!Email_TaskV2[[#This Row],[Tanggal nodin RFS/RFI]]))</f>
        <v>#REF!</v>
      </c>
      <c r="BB454" s="20" t="e">
        <f>IF([1]!Email_TaskV2[[#This Row],[Nomor Nodin RFS/RFI]]="","",TEXT([1]!Email_TaskV2[[#This Row],[Tanggal nodin RFS/RFI]],"MMM"))</f>
        <v>#REF!</v>
      </c>
      <c r="BC454" s="49" t="e">
        <f>IF([1]!Email_TaskV2[[#This Row],[Nodin BO]]="","No","Yes")</f>
        <v>#REF!</v>
      </c>
      <c r="BD454" s="50" t="e">
        <f>YEAR([1]!Email_TaskV2[[#This Row],[Tanggal nodin RFS/RFI]])</f>
        <v>#REF!</v>
      </c>
      <c r="BE454" s="17" t="e">
        <f>IF([1]!Email_TaskV2[[#This Row],[Month]]="",13,MONTH([1]!Email_TaskV2[[#This Row],[Tanggal nodin RFS/RFI]]))</f>
        <v>#REF!</v>
      </c>
    </row>
    <row r="455" spans="1:57" ht="15" customHeight="1" x14ac:dyDescent="0.3">
      <c r="A455" s="51">
        <v>454</v>
      </c>
      <c r="B455" s="32" t="s">
        <v>2807</v>
      </c>
      <c r="C455" s="34">
        <v>45029</v>
      </c>
      <c r="D455" s="86" t="s">
        <v>2808</v>
      </c>
      <c r="E455" s="61" t="s">
        <v>79</v>
      </c>
      <c r="F455" s="68" t="s">
        <v>80</v>
      </c>
      <c r="G455" s="35">
        <v>45030</v>
      </c>
      <c r="H455" s="35">
        <v>45057</v>
      </c>
      <c r="I455" s="32"/>
      <c r="J455" s="35"/>
      <c r="K455" s="32"/>
      <c r="L455" s="44"/>
      <c r="M455" s="40"/>
      <c r="N455" s="40" t="s">
        <v>68</v>
      </c>
      <c r="O455" s="40" t="s">
        <v>69</v>
      </c>
      <c r="P455" s="40" t="e">
        <f>VLOOKUP([1]!Email_TaskV2[[#This Row],[PIC Dev]],[1]Organization!C:D,2,FALSE)</f>
        <v>#REF!</v>
      </c>
      <c r="Q455" s="52" t="s">
        <v>3376</v>
      </c>
      <c r="R455" s="32"/>
      <c r="S455" s="32" t="s">
        <v>57</v>
      </c>
      <c r="T455" s="32" t="s">
        <v>1706</v>
      </c>
      <c r="U455" s="37" t="s">
        <v>1707</v>
      </c>
      <c r="V455" s="41">
        <v>44986</v>
      </c>
      <c r="W455" s="32" t="s">
        <v>139</v>
      </c>
      <c r="X455" s="32" t="s">
        <v>2806</v>
      </c>
      <c r="Y455" s="32" t="s">
        <v>158</v>
      </c>
      <c r="Z455" s="32" t="s">
        <v>58</v>
      </c>
      <c r="AA455" s="32" t="s">
        <v>59</v>
      </c>
      <c r="AB455" s="32" t="s">
        <v>65</v>
      </c>
      <c r="AC455" s="43" t="s">
        <v>71</v>
      </c>
      <c r="AD455" s="44" t="s">
        <v>129</v>
      </c>
      <c r="AE455" s="44"/>
      <c r="AF455" s="44"/>
      <c r="AG455" s="32"/>
      <c r="AH455" s="32"/>
      <c r="AI455" s="72" t="s">
        <v>64</v>
      </c>
      <c r="AJ455" s="45" t="str">
        <f t="shared" si="58"/>
        <v/>
      </c>
      <c r="AK455" s="46"/>
      <c r="AL455" s="46"/>
      <c r="AM455" s="46"/>
      <c r="AN455" s="46"/>
      <c r="AO455" s="46"/>
      <c r="AP455" s="46"/>
      <c r="AQ455" s="47" t="e">
        <f ca="1">IF(AND([1]!Email_TaskV2[[#This Row],[Status]]="ON PROGRESS"),TODAY()-[1]!Email_TaskV2[[#This Row],[Tanggal nodin RFS/RFI]],0)</f>
        <v>#REF!</v>
      </c>
      <c r="AR455" s="47" t="e">
        <f ca="1">IF(AND([1]!Email_TaskV2[[#This Row],[Status]]="ON PROGRESS"),IF(TODAY()-[1]!Email_TaskV2[[#This Row],[Start FUT]]&gt;100,"Testing not started yet",TODAY()-[1]!Email_TaskV2[[#This Row],[Start FUT]]),0)</f>
        <v>#REF!</v>
      </c>
      <c r="AS455" s="47" t="e">
        <f>IF([1]!Email_TaskV2[[#This Row],[Aging_Start_Testing]]="Testing not started yet","Testing not started yet",[1]!Email_TaskV2[[#This Row],[Aging]]-[1]!Email_TaskV2[[#This Row],[Aging_Start_Testing]])</f>
        <v>#REF!</v>
      </c>
      <c r="AT455" s="47" t="e">
        <f ca="1">IF(AND([1]!Email_TaskV2[[#This Row],[Status]]="ON PROGRESS",[1]!Email_TaskV2[[#This Row],[Type]]="RFI"),TODAY()-[1]!Email_TaskV2[[#This Row],[Tanggal nodin RFS/RFI]],0)</f>
        <v>#REF!</v>
      </c>
      <c r="AU455" s="47" t="e">
        <f>IF([1]!Email_TaskV2[[#This Row],[Aging]]&gt;7,"Warning","")</f>
        <v>#REF!</v>
      </c>
      <c r="AV455" s="48"/>
      <c r="AW455" s="48"/>
      <c r="AX455" s="48"/>
      <c r="AY455" s="16" t="e">
        <f>IF(AND([1]!Email_TaskV2[[#This Row],[Status]]="ON PROGRESS",[1]!Email_TaskV2[[#This Row],[Type]]="RFS"),"YES","")</f>
        <v>#REF!</v>
      </c>
      <c r="AZ455" s="127" t="e">
        <f>IF(AND([1]!Email_TaskV2[[#This Row],[Status]]="ON PROGRESS",[1]!Email_TaskV2[[#This Row],[Type]]="RFI"),"YES","")</f>
        <v>#REF!</v>
      </c>
      <c r="BA455" s="16" t="e">
        <f>IF([1]!Email_TaskV2[[#This Row],[Nomor Nodin RFS/RFI]]="","",DAY([1]!Email_TaskV2[[#This Row],[Tanggal nodin RFS/RFI]]))</f>
        <v>#REF!</v>
      </c>
      <c r="BB455" s="20" t="e">
        <f>IF([1]!Email_TaskV2[[#This Row],[Nomor Nodin RFS/RFI]]="","",TEXT([1]!Email_TaskV2[[#This Row],[Tanggal nodin RFS/RFI]],"MMM"))</f>
        <v>#REF!</v>
      </c>
      <c r="BC455" s="49" t="e">
        <f>IF([1]!Email_TaskV2[[#This Row],[Nodin BO]]="","No","Yes")</f>
        <v>#REF!</v>
      </c>
      <c r="BD455" s="50" t="e">
        <f>YEAR([1]!Email_TaskV2[[#This Row],[Tanggal nodin RFS/RFI]])</f>
        <v>#REF!</v>
      </c>
      <c r="BE455" s="17" t="e">
        <f>IF([1]!Email_TaskV2[[#This Row],[Month]]="",13,MONTH([1]!Email_TaskV2[[#This Row],[Tanggal nodin RFS/RFI]]))</f>
        <v>#REF!</v>
      </c>
    </row>
    <row r="456" spans="1:57" ht="15" customHeight="1" x14ac:dyDescent="0.3">
      <c r="A456" s="51">
        <v>455</v>
      </c>
      <c r="B456" s="32" t="s">
        <v>2809</v>
      </c>
      <c r="C456" s="34">
        <v>45029</v>
      </c>
      <c r="D456" s="86" t="s">
        <v>2810</v>
      </c>
      <c r="E456" s="32" t="s">
        <v>55</v>
      </c>
      <c r="F456" s="32" t="s">
        <v>78</v>
      </c>
      <c r="G456" s="35">
        <v>45035</v>
      </c>
      <c r="H456" s="35">
        <v>45044</v>
      </c>
      <c r="I456" s="32" t="s">
        <v>2811</v>
      </c>
      <c r="J456" s="35">
        <v>45044</v>
      </c>
      <c r="K456" s="37" t="s">
        <v>2812</v>
      </c>
      <c r="L456" s="39">
        <f>H456-C456</f>
        <v>15</v>
      </c>
      <c r="M456" s="39">
        <f>J456-G456</f>
        <v>9</v>
      </c>
      <c r="N456" s="40" t="s">
        <v>1407</v>
      </c>
      <c r="O456" s="40" t="s">
        <v>137</v>
      </c>
      <c r="P456" s="40" t="e">
        <f>VLOOKUP([1]!Email_TaskV2[[#This Row],[PIC Dev]],[1]Organization!C:D,2,FALSE)</f>
        <v>#REF!</v>
      </c>
      <c r="Q456" s="40"/>
      <c r="R456" s="32">
        <v>48</v>
      </c>
      <c r="S456" s="32" t="s">
        <v>75</v>
      </c>
      <c r="T456" s="32" t="s">
        <v>1050</v>
      </c>
      <c r="U456" s="32" t="s">
        <v>1051</v>
      </c>
      <c r="V456" s="41">
        <v>44958</v>
      </c>
      <c r="W456" s="32" t="s">
        <v>166</v>
      </c>
      <c r="X456" s="32" t="s">
        <v>2813</v>
      </c>
      <c r="Y456" s="32" t="s">
        <v>183</v>
      </c>
      <c r="Z456" s="32" t="s">
        <v>58</v>
      </c>
      <c r="AA456" s="32" t="s">
        <v>59</v>
      </c>
      <c r="AB456" s="32" t="s">
        <v>60</v>
      </c>
      <c r="AC456" s="43" t="s">
        <v>71</v>
      </c>
      <c r="AD456" s="44" t="s">
        <v>93</v>
      </c>
      <c r="AE456" s="44"/>
      <c r="AF456" s="44"/>
      <c r="AG456" s="32"/>
      <c r="AH456" s="32"/>
      <c r="AI456" s="39" t="s">
        <v>110</v>
      </c>
      <c r="AJ456" s="46" t="str">
        <f t="shared" si="58"/>
        <v>(Sigos Automation)</v>
      </c>
      <c r="AK456" s="46">
        <v>1</v>
      </c>
      <c r="AL456" s="46"/>
      <c r="AM456" s="46"/>
      <c r="AN456" s="46"/>
      <c r="AO456" s="46"/>
      <c r="AP456" s="46"/>
      <c r="AQ456" s="47" t="e">
        <f ca="1">IF(AND([1]!Email_TaskV2[[#This Row],[Status]]="ON PROGRESS"),TODAY()-[1]!Email_TaskV2[[#This Row],[Tanggal nodin RFS/RFI]],0)</f>
        <v>#REF!</v>
      </c>
      <c r="AR456" s="47" t="e">
        <f ca="1">IF(AND([1]!Email_TaskV2[[#This Row],[Status]]="ON PROGRESS"),IF(TODAY()-[1]!Email_TaskV2[[#This Row],[Start FUT]]&gt;100,"Testing not started yet",TODAY()-[1]!Email_TaskV2[[#This Row],[Start FUT]]),0)</f>
        <v>#REF!</v>
      </c>
      <c r="AS456" s="47" t="e">
        <f>IF([1]!Email_TaskV2[[#This Row],[Aging_Start_Testing]]="Testing not started yet","Testing not started yet",[1]!Email_TaskV2[[#This Row],[Aging]]-[1]!Email_TaskV2[[#This Row],[Aging_Start_Testing]])</f>
        <v>#REF!</v>
      </c>
      <c r="AT456" s="47" t="e">
        <f ca="1">IF(AND([1]!Email_TaskV2[[#This Row],[Status]]="ON PROGRESS",[1]!Email_TaskV2[[#This Row],[Type]]="RFI"),TODAY()-[1]!Email_TaskV2[[#This Row],[Tanggal nodin RFS/RFI]],0)</f>
        <v>#REF!</v>
      </c>
      <c r="AU456" s="47" t="e">
        <f>IF([1]!Email_TaskV2[[#This Row],[Aging]]&gt;7,"Warning","")</f>
        <v>#REF!</v>
      </c>
      <c r="AV456" s="48"/>
      <c r="AW456" s="48"/>
      <c r="AX456" s="48"/>
      <c r="AY456" s="16" t="e">
        <f>IF(AND([1]!Email_TaskV2[[#This Row],[Status]]="ON PROGRESS",[1]!Email_TaskV2[[#This Row],[Type]]="RFS"),"YES","")</f>
        <v>#REF!</v>
      </c>
      <c r="AZ456" s="16" t="e">
        <f>IF(AND([1]!Email_TaskV2[[#This Row],[Status]]="ON PROGRESS",[1]!Email_TaskV2[[#This Row],[Type]]="RFI"),"YES","")</f>
        <v>#REF!</v>
      </c>
      <c r="BA456" s="16" t="e">
        <f>IF([1]!Email_TaskV2[[#This Row],[Nomor Nodin RFS/RFI]]="","",DAY([1]!Email_TaskV2[[#This Row],[Tanggal nodin RFS/RFI]]))</f>
        <v>#REF!</v>
      </c>
      <c r="BB456" s="20" t="e">
        <f>IF([1]!Email_TaskV2[[#This Row],[Nomor Nodin RFS/RFI]]="","",TEXT([1]!Email_TaskV2[[#This Row],[Tanggal nodin RFS/RFI]],"MMM"))</f>
        <v>#REF!</v>
      </c>
      <c r="BC456" s="49" t="e">
        <f>IF([1]!Email_TaskV2[[#This Row],[Nodin BO]]="","No","Yes")</f>
        <v>#REF!</v>
      </c>
      <c r="BD456" s="50" t="e">
        <f>YEAR([1]!Email_TaskV2[[#This Row],[Tanggal nodin RFS/RFI]])</f>
        <v>#REF!</v>
      </c>
      <c r="BE456" s="17" t="e">
        <f>IF([1]!Email_TaskV2[[#This Row],[Month]]="",13,MONTH([1]!Email_TaskV2[[#This Row],[Tanggal nodin RFS/RFI]]))</f>
        <v>#REF!</v>
      </c>
    </row>
    <row r="457" spans="1:57" ht="15" customHeight="1" x14ac:dyDescent="0.3">
      <c r="A457" s="51">
        <v>456</v>
      </c>
      <c r="B457" s="32" t="s">
        <v>2814</v>
      </c>
      <c r="C457" s="34">
        <v>45029</v>
      </c>
      <c r="D457" s="86" t="s">
        <v>2815</v>
      </c>
      <c r="E457" s="32" t="s">
        <v>55</v>
      </c>
      <c r="F457" s="32" t="s">
        <v>78</v>
      </c>
      <c r="G457" s="35">
        <v>45030</v>
      </c>
      <c r="H457" s="35">
        <v>45030</v>
      </c>
      <c r="I457" s="32" t="s">
        <v>2816</v>
      </c>
      <c r="J457" s="35">
        <v>45030</v>
      </c>
      <c r="K457" s="37" t="s">
        <v>2817</v>
      </c>
      <c r="L457" s="39">
        <f>H457-C457</f>
        <v>1</v>
      </c>
      <c r="M457" s="39">
        <f>J457-G457</f>
        <v>0</v>
      </c>
      <c r="N457" s="40" t="s">
        <v>116</v>
      </c>
      <c r="O457" s="40" t="s">
        <v>117</v>
      </c>
      <c r="P457" s="40" t="e">
        <f>VLOOKUP([1]!Email_TaskV2[[#This Row],[PIC Dev]],[1]Organization!C:D,2,FALSE)</f>
        <v>#REF!</v>
      </c>
      <c r="Q457" s="40"/>
      <c r="R457" s="32">
        <v>40</v>
      </c>
      <c r="S457" s="32" t="s">
        <v>75</v>
      </c>
      <c r="T457" s="32" t="s">
        <v>2818</v>
      </c>
      <c r="U457" s="37" t="s">
        <v>2819</v>
      </c>
      <c r="V457" s="41">
        <v>45029</v>
      </c>
      <c r="W457" s="32" t="s">
        <v>244</v>
      </c>
      <c r="X457" s="32" t="s">
        <v>2820</v>
      </c>
      <c r="Y457" s="32" t="s">
        <v>2821</v>
      </c>
      <c r="Z457" s="32" t="s">
        <v>58</v>
      </c>
      <c r="AA457" s="32" t="s">
        <v>59</v>
      </c>
      <c r="AB457" s="32" t="s">
        <v>60</v>
      </c>
      <c r="AC457" s="43" t="s">
        <v>71</v>
      </c>
      <c r="AD457" s="44" t="s">
        <v>150</v>
      </c>
      <c r="AE457" s="44"/>
      <c r="AF457" s="44"/>
      <c r="AG457" s="32"/>
      <c r="AH457" s="32"/>
      <c r="AI457" s="39" t="s">
        <v>64</v>
      </c>
      <c r="AJ457" s="46" t="str">
        <f t="shared" si="58"/>
        <v/>
      </c>
      <c r="AK457" s="46"/>
      <c r="AL457" s="46"/>
      <c r="AM457" s="46"/>
      <c r="AN457" s="46"/>
      <c r="AO457" s="46"/>
      <c r="AP457" s="46"/>
      <c r="AQ457" s="47" t="e">
        <f ca="1">IF(AND([1]!Email_TaskV2[[#This Row],[Status]]="ON PROGRESS"),TODAY()-[1]!Email_TaskV2[[#This Row],[Tanggal nodin RFS/RFI]],0)</f>
        <v>#REF!</v>
      </c>
      <c r="AR457" s="47" t="e">
        <f ca="1">IF(AND([1]!Email_TaskV2[[#This Row],[Status]]="ON PROGRESS"),IF(TODAY()-[1]!Email_TaskV2[[#This Row],[Start FUT]]&gt;100,"Testing not started yet",TODAY()-[1]!Email_TaskV2[[#This Row],[Start FUT]]),0)</f>
        <v>#REF!</v>
      </c>
      <c r="AS457" s="47" t="e">
        <f>IF([1]!Email_TaskV2[[#This Row],[Aging_Start_Testing]]="Testing not started yet","Testing not started yet",[1]!Email_TaskV2[[#This Row],[Aging]]-[1]!Email_TaskV2[[#This Row],[Aging_Start_Testing]])</f>
        <v>#REF!</v>
      </c>
      <c r="AT457" s="47" t="e">
        <f ca="1">IF(AND([1]!Email_TaskV2[[#This Row],[Status]]="ON PROGRESS",[1]!Email_TaskV2[[#This Row],[Type]]="RFI"),TODAY()-[1]!Email_TaskV2[[#This Row],[Tanggal nodin RFS/RFI]],0)</f>
        <v>#REF!</v>
      </c>
      <c r="AU457" s="47" t="e">
        <f>IF([1]!Email_TaskV2[[#This Row],[Aging]]&gt;7,"Warning","")</f>
        <v>#REF!</v>
      </c>
      <c r="AV457" s="48"/>
      <c r="AW457" s="48"/>
      <c r="AX457" s="48"/>
      <c r="AY457" s="16" t="e">
        <f>IF(AND([1]!Email_TaskV2[[#This Row],[Status]]="ON PROGRESS",[1]!Email_TaskV2[[#This Row],[Type]]="RFS"),"YES","")</f>
        <v>#REF!</v>
      </c>
      <c r="AZ457" s="127" t="e">
        <f>IF(AND([1]!Email_TaskV2[[#This Row],[Status]]="ON PROGRESS",[1]!Email_TaskV2[[#This Row],[Type]]="RFI"),"YES","")</f>
        <v>#REF!</v>
      </c>
      <c r="BA457" s="16" t="e">
        <f>IF([1]!Email_TaskV2[[#This Row],[Nomor Nodin RFS/RFI]]="","",DAY([1]!Email_TaskV2[[#This Row],[Tanggal nodin RFS/RFI]]))</f>
        <v>#REF!</v>
      </c>
      <c r="BB457" s="20" t="e">
        <f>IF([1]!Email_TaskV2[[#This Row],[Nomor Nodin RFS/RFI]]="","",TEXT([1]!Email_TaskV2[[#This Row],[Tanggal nodin RFS/RFI]],"MMM"))</f>
        <v>#REF!</v>
      </c>
      <c r="BC457" s="49" t="e">
        <f>IF([1]!Email_TaskV2[[#This Row],[Nodin BO]]="","No","Yes")</f>
        <v>#REF!</v>
      </c>
      <c r="BD457" s="50" t="e">
        <f>YEAR([1]!Email_TaskV2[[#This Row],[Tanggal nodin RFS/RFI]])</f>
        <v>#REF!</v>
      </c>
      <c r="BE457" s="17" t="e">
        <f>IF([1]!Email_TaskV2[[#This Row],[Month]]="",13,MONTH([1]!Email_TaskV2[[#This Row],[Tanggal nodin RFS/RFI]]))</f>
        <v>#REF!</v>
      </c>
    </row>
    <row r="458" spans="1:57" ht="15" customHeight="1" x14ac:dyDescent="0.3">
      <c r="A458" s="51">
        <v>457</v>
      </c>
      <c r="B458" s="32" t="s">
        <v>2822</v>
      </c>
      <c r="C458" s="34">
        <v>45029</v>
      </c>
      <c r="D458" s="86" t="s">
        <v>2823</v>
      </c>
      <c r="E458" s="32" t="s">
        <v>55</v>
      </c>
      <c r="F458" s="32" t="s">
        <v>78</v>
      </c>
      <c r="G458" s="35">
        <v>45030</v>
      </c>
      <c r="H458" s="35">
        <v>45030</v>
      </c>
      <c r="I458" s="32" t="s">
        <v>2824</v>
      </c>
      <c r="J458" s="35">
        <v>45033</v>
      </c>
      <c r="K458" s="37" t="s">
        <v>2825</v>
      </c>
      <c r="L458" s="39">
        <f>H458-C458</f>
        <v>1</v>
      </c>
      <c r="M458" s="39">
        <f>J458-G458</f>
        <v>3</v>
      </c>
      <c r="N458" s="40" t="s">
        <v>498</v>
      </c>
      <c r="O458" s="40" t="s">
        <v>135</v>
      </c>
      <c r="P458" s="40" t="e">
        <f>VLOOKUP([1]!Email_TaskV2[[#This Row],[PIC Dev]],[1]Organization!C:D,2,FALSE)</f>
        <v>#REF!</v>
      </c>
      <c r="Q458" s="40"/>
      <c r="R458" s="32">
        <v>37</v>
      </c>
      <c r="S458" s="32" t="s">
        <v>75</v>
      </c>
      <c r="T458" s="32" t="s">
        <v>2344</v>
      </c>
      <c r="U458" s="37" t="s">
        <v>2826</v>
      </c>
      <c r="V458" s="41">
        <v>45019</v>
      </c>
      <c r="W458" s="32" t="s">
        <v>169</v>
      </c>
      <c r="X458" s="32" t="s">
        <v>170</v>
      </c>
      <c r="Y458" s="32" t="s">
        <v>171</v>
      </c>
      <c r="Z458" s="32" t="s">
        <v>58</v>
      </c>
      <c r="AA458" s="32" t="s">
        <v>59</v>
      </c>
      <c r="AB458" s="32" t="s">
        <v>119</v>
      </c>
      <c r="AC458" s="43" t="s">
        <v>71</v>
      </c>
      <c r="AD458" s="44" t="s">
        <v>89</v>
      </c>
      <c r="AE458" s="44"/>
      <c r="AF458" s="44"/>
      <c r="AG458" s="32"/>
      <c r="AH458" s="32"/>
      <c r="AI458" s="39" t="s">
        <v>110</v>
      </c>
      <c r="AJ458" s="46" t="str">
        <f t="shared" si="58"/>
        <v>(Sigos Automation)</v>
      </c>
      <c r="AK458" s="46">
        <v>1</v>
      </c>
      <c r="AL458" s="46"/>
      <c r="AM458" s="46"/>
      <c r="AN458" s="46"/>
      <c r="AO458" s="46"/>
      <c r="AP458" s="46"/>
      <c r="AQ458" s="47" t="e">
        <f ca="1">IF(AND([1]!Email_TaskV2[[#This Row],[Status]]="ON PROGRESS"),TODAY()-[1]!Email_TaskV2[[#This Row],[Tanggal nodin RFS/RFI]],0)</f>
        <v>#REF!</v>
      </c>
      <c r="AR458" s="47" t="e">
        <f ca="1">IF(AND([1]!Email_TaskV2[[#This Row],[Status]]="ON PROGRESS"),IF(TODAY()-[1]!Email_TaskV2[[#This Row],[Start FUT]]&gt;100,"Testing not started yet",TODAY()-[1]!Email_TaskV2[[#This Row],[Start FUT]]),0)</f>
        <v>#REF!</v>
      </c>
      <c r="AS458" s="47" t="e">
        <f>IF([1]!Email_TaskV2[[#This Row],[Aging_Start_Testing]]="Testing not started yet","Testing not started yet",[1]!Email_TaskV2[[#This Row],[Aging]]-[1]!Email_TaskV2[[#This Row],[Aging_Start_Testing]])</f>
        <v>#REF!</v>
      </c>
      <c r="AT458" s="47" t="e">
        <f ca="1">IF(AND([1]!Email_TaskV2[[#This Row],[Status]]="ON PROGRESS",[1]!Email_TaskV2[[#This Row],[Type]]="RFI"),TODAY()-[1]!Email_TaskV2[[#This Row],[Tanggal nodin RFS/RFI]],0)</f>
        <v>#REF!</v>
      </c>
      <c r="AU458" s="47" t="e">
        <f>IF([1]!Email_TaskV2[[#This Row],[Aging]]&gt;7,"Warning","")</f>
        <v>#REF!</v>
      </c>
      <c r="AV458" s="48"/>
      <c r="AW458" s="48"/>
      <c r="AX458" s="48"/>
      <c r="AY458" s="16" t="e">
        <f>IF(AND([1]!Email_TaskV2[[#This Row],[Status]]="ON PROGRESS",[1]!Email_TaskV2[[#This Row],[Type]]="RFS"),"YES","")</f>
        <v>#REF!</v>
      </c>
      <c r="AZ458" s="16" t="e">
        <f>IF(AND([1]!Email_TaskV2[[#This Row],[Status]]="ON PROGRESS",[1]!Email_TaskV2[[#This Row],[Type]]="RFI"),"YES","")</f>
        <v>#REF!</v>
      </c>
      <c r="BA458" s="16" t="e">
        <f>IF([1]!Email_TaskV2[[#This Row],[Nomor Nodin RFS/RFI]]="","",DAY([1]!Email_TaskV2[[#This Row],[Tanggal nodin RFS/RFI]]))</f>
        <v>#REF!</v>
      </c>
      <c r="BB458" s="20" t="e">
        <f>IF([1]!Email_TaskV2[[#This Row],[Nomor Nodin RFS/RFI]]="","",TEXT([1]!Email_TaskV2[[#This Row],[Tanggal nodin RFS/RFI]],"MMM"))</f>
        <v>#REF!</v>
      </c>
      <c r="BC458" s="49" t="e">
        <f>IF([1]!Email_TaskV2[[#This Row],[Nodin BO]]="","No","Yes")</f>
        <v>#REF!</v>
      </c>
      <c r="BD458" s="50" t="e">
        <f>YEAR([1]!Email_TaskV2[[#This Row],[Tanggal nodin RFS/RFI]])</f>
        <v>#REF!</v>
      </c>
      <c r="BE458" s="17" t="e">
        <f>IF([1]!Email_TaskV2[[#This Row],[Month]]="",13,MONTH([1]!Email_TaskV2[[#This Row],[Tanggal nodin RFS/RFI]]))</f>
        <v>#REF!</v>
      </c>
    </row>
    <row r="459" spans="1:57" ht="15" customHeight="1" x14ac:dyDescent="0.3">
      <c r="A459" s="51">
        <v>458</v>
      </c>
      <c r="B459" s="32" t="s">
        <v>2827</v>
      </c>
      <c r="C459" s="34">
        <v>45029</v>
      </c>
      <c r="D459" s="88" t="s">
        <v>1982</v>
      </c>
      <c r="E459" s="61" t="s">
        <v>79</v>
      </c>
      <c r="F459" s="68" t="s">
        <v>80</v>
      </c>
      <c r="G459" s="35">
        <v>45029</v>
      </c>
      <c r="H459" s="35">
        <v>45057</v>
      </c>
      <c r="I459" s="32"/>
      <c r="J459" s="35"/>
      <c r="K459" s="32"/>
      <c r="L459" s="44"/>
      <c r="M459" s="40"/>
      <c r="N459" s="40" t="s">
        <v>133</v>
      </c>
      <c r="O459" s="40" t="s">
        <v>134</v>
      </c>
      <c r="P459" s="40" t="e">
        <f>VLOOKUP([1]!Email_TaskV2[[#This Row],[PIC Dev]],[1]Organization!C:D,2,FALSE)</f>
        <v>#REF!</v>
      </c>
      <c r="Q459" s="52" t="s">
        <v>3377</v>
      </c>
      <c r="R459" s="32"/>
      <c r="S459" s="32" t="s">
        <v>57</v>
      </c>
      <c r="T459" s="32" t="s">
        <v>1495</v>
      </c>
      <c r="U459" s="37" t="s">
        <v>2828</v>
      </c>
      <c r="V459" s="41">
        <v>44957</v>
      </c>
      <c r="W459" s="32" t="s">
        <v>120</v>
      </c>
      <c r="X459" s="32" t="s">
        <v>170</v>
      </c>
      <c r="Y459" s="32" t="s">
        <v>171</v>
      </c>
      <c r="Z459" s="32" t="s">
        <v>58</v>
      </c>
      <c r="AA459" s="32" t="s">
        <v>59</v>
      </c>
      <c r="AB459" s="32" t="s">
        <v>120</v>
      </c>
      <c r="AC459" s="43" t="s">
        <v>71</v>
      </c>
      <c r="AD459" s="44" t="s">
        <v>72</v>
      </c>
      <c r="AE459" s="44" t="s">
        <v>85</v>
      </c>
      <c r="AF459" s="44"/>
      <c r="AG459" s="32"/>
      <c r="AH459" s="32"/>
      <c r="AI459" s="72" t="s">
        <v>62</v>
      </c>
      <c r="AJ459" s="45" t="str">
        <f t="shared" si="58"/>
        <v>(FUT Simulator)</v>
      </c>
      <c r="AK459" s="46"/>
      <c r="AL459" s="46"/>
      <c r="AM459" s="46">
        <v>3</v>
      </c>
      <c r="AN459" s="46"/>
      <c r="AO459" s="46"/>
      <c r="AP459" s="46"/>
      <c r="AQ459" s="47" t="e">
        <f ca="1">IF(AND([1]!Email_TaskV2[[#This Row],[Status]]="ON PROGRESS"),TODAY()-[1]!Email_TaskV2[[#This Row],[Tanggal nodin RFS/RFI]],0)</f>
        <v>#REF!</v>
      </c>
      <c r="AR459" s="47" t="e">
        <f ca="1">IF(AND([1]!Email_TaskV2[[#This Row],[Status]]="ON PROGRESS"),IF(TODAY()-[1]!Email_TaskV2[[#This Row],[Start FUT]]&gt;100,"Testing not started yet",TODAY()-[1]!Email_TaskV2[[#This Row],[Start FUT]]),0)</f>
        <v>#REF!</v>
      </c>
      <c r="AS459" s="47" t="e">
        <f>IF([1]!Email_TaskV2[[#This Row],[Aging_Start_Testing]]="Testing not started yet","Testing not started yet",[1]!Email_TaskV2[[#This Row],[Aging]]-[1]!Email_TaskV2[[#This Row],[Aging_Start_Testing]])</f>
        <v>#REF!</v>
      </c>
      <c r="AT459" s="47" t="e">
        <f ca="1">IF(AND([1]!Email_TaskV2[[#This Row],[Status]]="ON PROGRESS",[1]!Email_TaskV2[[#This Row],[Type]]="RFI"),TODAY()-[1]!Email_TaskV2[[#This Row],[Tanggal nodin RFS/RFI]],0)</f>
        <v>#REF!</v>
      </c>
      <c r="AU459" s="47" t="e">
        <f>IF([1]!Email_TaskV2[[#This Row],[Aging]]&gt;7,"Warning","")</f>
        <v>#REF!</v>
      </c>
      <c r="AV459" s="48"/>
      <c r="AW459" s="48"/>
      <c r="AX459" s="48"/>
      <c r="AY459" s="16" t="e">
        <f>IF(AND([1]!Email_TaskV2[[#This Row],[Status]]="ON PROGRESS",[1]!Email_TaskV2[[#This Row],[Type]]="RFS"),"YES","")</f>
        <v>#REF!</v>
      </c>
      <c r="AZ459" s="16" t="e">
        <f>IF(AND([1]!Email_TaskV2[[#This Row],[Status]]="ON PROGRESS",[1]!Email_TaskV2[[#This Row],[Type]]="RFI"),"YES","")</f>
        <v>#REF!</v>
      </c>
      <c r="BA459" s="16" t="e">
        <f>IF([1]!Email_TaskV2[[#This Row],[Nomor Nodin RFS/RFI]]="","",DAY([1]!Email_TaskV2[[#This Row],[Tanggal nodin RFS/RFI]]))</f>
        <v>#REF!</v>
      </c>
      <c r="BB459" s="20" t="e">
        <f>IF([1]!Email_TaskV2[[#This Row],[Nomor Nodin RFS/RFI]]="","",TEXT([1]!Email_TaskV2[[#This Row],[Tanggal nodin RFS/RFI]],"MMM"))</f>
        <v>#REF!</v>
      </c>
      <c r="BC459" s="49" t="e">
        <f>IF([1]!Email_TaskV2[[#This Row],[Nodin BO]]="","No","Yes")</f>
        <v>#REF!</v>
      </c>
      <c r="BD459" s="50" t="e">
        <f>YEAR([1]!Email_TaskV2[[#This Row],[Tanggal nodin RFS/RFI]])</f>
        <v>#REF!</v>
      </c>
      <c r="BE459" s="17" t="e">
        <f>IF([1]!Email_TaskV2[[#This Row],[Month]]="",13,MONTH([1]!Email_TaskV2[[#This Row],[Tanggal nodin RFS/RFI]]))</f>
        <v>#REF!</v>
      </c>
    </row>
    <row r="460" spans="1:57" ht="15" customHeight="1" x14ac:dyDescent="0.3">
      <c r="A460" s="51">
        <v>459</v>
      </c>
      <c r="B460" s="32" t="s">
        <v>2829</v>
      </c>
      <c r="C460" s="34">
        <v>45029</v>
      </c>
      <c r="D460" s="86" t="s">
        <v>1984</v>
      </c>
      <c r="E460" s="61" t="s">
        <v>79</v>
      </c>
      <c r="F460" s="68" t="s">
        <v>80</v>
      </c>
      <c r="G460" s="35">
        <v>45029</v>
      </c>
      <c r="H460" s="35">
        <v>45055</v>
      </c>
      <c r="I460" s="32"/>
      <c r="J460" s="35"/>
      <c r="K460" s="32"/>
      <c r="L460" s="44"/>
      <c r="M460" s="40"/>
      <c r="N460" s="40" t="s">
        <v>133</v>
      </c>
      <c r="O460" s="40" t="s">
        <v>134</v>
      </c>
      <c r="P460" s="40" t="e">
        <f>VLOOKUP([1]!Email_TaskV2[[#This Row],[PIC Dev]],[1]Organization!C:D,2,FALSE)</f>
        <v>#REF!</v>
      </c>
      <c r="Q460" s="52" t="s">
        <v>3042</v>
      </c>
      <c r="R460" s="32"/>
      <c r="S460" s="32" t="s">
        <v>57</v>
      </c>
      <c r="T460" s="32" t="s">
        <v>552</v>
      </c>
      <c r="U460" s="37" t="s">
        <v>553</v>
      </c>
      <c r="V460" s="41">
        <v>44896</v>
      </c>
      <c r="W460" s="32" t="s">
        <v>120</v>
      </c>
      <c r="X460" s="32" t="s">
        <v>2830</v>
      </c>
      <c r="Y460" s="32" t="s">
        <v>181</v>
      </c>
      <c r="Z460" s="32" t="s">
        <v>58</v>
      </c>
      <c r="AA460" s="32" t="s">
        <v>59</v>
      </c>
      <c r="AB460" s="32" t="s">
        <v>120</v>
      </c>
      <c r="AC460" s="43" t="s">
        <v>71</v>
      </c>
      <c r="AD460" s="44" t="s">
        <v>72</v>
      </c>
      <c r="AE460" s="44" t="s">
        <v>85</v>
      </c>
      <c r="AF460" s="44"/>
      <c r="AG460" s="32"/>
      <c r="AH460" s="32"/>
      <c r="AI460" s="81" t="s">
        <v>62</v>
      </c>
      <c r="AJ460" s="126" t="str">
        <f t="shared" si="58"/>
        <v>(FUT Simulator)</v>
      </c>
      <c r="AK460" s="46"/>
      <c r="AL460" s="46"/>
      <c r="AM460" s="46">
        <v>3</v>
      </c>
      <c r="AN460" s="46"/>
      <c r="AO460" s="46"/>
      <c r="AP460" s="46"/>
      <c r="AQ460" s="47" t="e">
        <f ca="1">IF(AND([1]!Email_TaskV2[[#This Row],[Status]]="ON PROGRESS"),TODAY()-[1]!Email_TaskV2[[#This Row],[Tanggal nodin RFS/RFI]],0)</f>
        <v>#REF!</v>
      </c>
      <c r="AR460" s="47" t="e">
        <f ca="1">IF(AND([1]!Email_TaskV2[[#This Row],[Status]]="ON PROGRESS"),IF(TODAY()-[1]!Email_TaskV2[[#This Row],[Start FUT]]&gt;100,"Testing not started yet",TODAY()-[1]!Email_TaskV2[[#This Row],[Start FUT]]),0)</f>
        <v>#REF!</v>
      </c>
      <c r="AS460" s="47" t="e">
        <f>IF([1]!Email_TaskV2[[#This Row],[Aging_Start_Testing]]="Testing not started yet","Testing not started yet",[1]!Email_TaskV2[[#This Row],[Aging]]-[1]!Email_TaskV2[[#This Row],[Aging_Start_Testing]])</f>
        <v>#REF!</v>
      </c>
      <c r="AT460" s="47" t="e">
        <f ca="1">IF(AND([1]!Email_TaskV2[[#This Row],[Status]]="ON PROGRESS",[1]!Email_TaskV2[[#This Row],[Type]]="RFI"),TODAY()-[1]!Email_TaskV2[[#This Row],[Tanggal nodin RFS/RFI]],0)</f>
        <v>#REF!</v>
      </c>
      <c r="AU460" s="47" t="e">
        <f>IF([1]!Email_TaskV2[[#This Row],[Aging]]&gt;7,"Warning","")</f>
        <v>#REF!</v>
      </c>
      <c r="AV460" s="48"/>
      <c r="AW460" s="48"/>
      <c r="AX460" s="48"/>
      <c r="AY460" s="16" t="e">
        <f>IF(AND([1]!Email_TaskV2[[#This Row],[Status]]="ON PROGRESS",[1]!Email_TaskV2[[#This Row],[Type]]="RFS"),"YES","")</f>
        <v>#REF!</v>
      </c>
      <c r="AZ460" s="16" t="e">
        <f>IF(AND([1]!Email_TaskV2[[#This Row],[Status]]="ON PROGRESS",[1]!Email_TaskV2[[#This Row],[Type]]="RFI"),"YES","")</f>
        <v>#REF!</v>
      </c>
      <c r="BA460" s="16" t="e">
        <f>IF([1]!Email_TaskV2[[#This Row],[Nomor Nodin RFS/RFI]]="","",DAY([1]!Email_TaskV2[[#This Row],[Tanggal nodin RFS/RFI]]))</f>
        <v>#REF!</v>
      </c>
      <c r="BB460" s="20" t="e">
        <f>IF([1]!Email_TaskV2[[#This Row],[Nomor Nodin RFS/RFI]]="","",TEXT([1]!Email_TaskV2[[#This Row],[Tanggal nodin RFS/RFI]],"MMM"))</f>
        <v>#REF!</v>
      </c>
      <c r="BC460" s="49" t="e">
        <f>IF([1]!Email_TaskV2[[#This Row],[Nodin BO]]="","No","Yes")</f>
        <v>#REF!</v>
      </c>
      <c r="BD460" s="50" t="e">
        <f>YEAR([1]!Email_TaskV2[[#This Row],[Tanggal nodin RFS/RFI]])</f>
        <v>#REF!</v>
      </c>
      <c r="BE460" s="17" t="e">
        <f>IF([1]!Email_TaskV2[[#This Row],[Month]]="",13,MONTH([1]!Email_TaskV2[[#This Row],[Tanggal nodin RFS/RFI]]))</f>
        <v>#REF!</v>
      </c>
    </row>
    <row r="461" spans="1:57" ht="15" customHeight="1" x14ac:dyDescent="0.3">
      <c r="A461" s="51">
        <v>460</v>
      </c>
      <c r="B461" s="39" t="s">
        <v>2831</v>
      </c>
      <c r="C461" s="114">
        <v>45029</v>
      </c>
      <c r="D461" s="80" t="s">
        <v>2832</v>
      </c>
      <c r="E461" s="39" t="s">
        <v>55</v>
      </c>
      <c r="F461" s="32" t="s">
        <v>90</v>
      </c>
      <c r="G461" s="35">
        <v>45043</v>
      </c>
      <c r="H461" s="35">
        <v>45045</v>
      </c>
      <c r="I461" s="39" t="s">
        <v>2833</v>
      </c>
      <c r="J461" s="36">
        <v>45043</v>
      </c>
      <c r="K461" s="37" t="s">
        <v>2834</v>
      </c>
      <c r="L461" s="39">
        <f t="shared" ref="L461:L469" si="63">H461-C461</f>
        <v>16</v>
      </c>
      <c r="M461" s="39">
        <f t="shared" ref="M461:M469" si="64">J461-G461</f>
        <v>0</v>
      </c>
      <c r="N461" s="40" t="s">
        <v>2835</v>
      </c>
      <c r="O461" s="40" t="s">
        <v>108</v>
      </c>
      <c r="P461" s="58" t="e">
        <f>VLOOKUP([1]!Email_TaskV2[[#This Row],[PIC Dev]],[1]Organization!C:D,2,FALSE)</f>
        <v>#REF!</v>
      </c>
      <c r="Q461" s="57" t="s">
        <v>2836</v>
      </c>
      <c r="R461" s="39">
        <v>125</v>
      </c>
      <c r="S461" s="39" t="s">
        <v>57</v>
      </c>
      <c r="T461" s="32" t="s">
        <v>2837</v>
      </c>
      <c r="U461" s="38" t="s">
        <v>2838</v>
      </c>
      <c r="V461" s="42">
        <v>45027</v>
      </c>
      <c r="W461" s="32" t="s">
        <v>156</v>
      </c>
      <c r="X461" s="33" t="s">
        <v>2839</v>
      </c>
      <c r="Y461" s="32" t="s">
        <v>197</v>
      </c>
      <c r="Z461" s="32" t="s">
        <v>58</v>
      </c>
      <c r="AA461" s="32" t="s">
        <v>59</v>
      </c>
      <c r="AB461" s="32" t="s">
        <v>70</v>
      </c>
      <c r="AC461" s="43" t="s">
        <v>61</v>
      </c>
      <c r="AD461" s="44" t="s">
        <v>129</v>
      </c>
      <c r="AE461" s="59"/>
      <c r="AF461" s="59"/>
      <c r="AG461" s="39"/>
      <c r="AH461" s="39"/>
      <c r="AI461" s="39" t="s">
        <v>62</v>
      </c>
      <c r="AJ461" s="46" t="str">
        <f t="shared" si="58"/>
        <v>(Prima Automation)</v>
      </c>
      <c r="AK461" s="46"/>
      <c r="AL461" s="46">
        <v>2</v>
      </c>
      <c r="AM461" s="46"/>
      <c r="AN461" s="46"/>
      <c r="AO461" s="46"/>
      <c r="AP461" s="46"/>
      <c r="AQ461" s="47" t="e">
        <f ca="1">IF(AND([1]!Email_TaskV2[[#This Row],[Status]]="ON PROGRESS"),TODAY()-[1]!Email_TaskV2[[#This Row],[Tanggal nodin RFS/RFI]],0)</f>
        <v>#REF!</v>
      </c>
      <c r="AR461" s="47" t="e">
        <f ca="1">IF(AND([1]!Email_TaskV2[[#This Row],[Status]]="ON PROGRESS"),IF(TODAY()-[1]!Email_TaskV2[[#This Row],[Start FUT]]&gt;100,"Testing not started yet",TODAY()-[1]!Email_TaskV2[[#This Row],[Start FUT]]),0)</f>
        <v>#REF!</v>
      </c>
      <c r="AS461" s="47" t="e">
        <f>IF([1]!Email_TaskV2[[#This Row],[Aging_Start_Testing]]="Testing not started yet","Testing not started yet",[1]!Email_TaskV2[[#This Row],[Aging]]-[1]!Email_TaskV2[[#This Row],[Aging_Start_Testing]])</f>
        <v>#REF!</v>
      </c>
      <c r="AT461" s="47" t="e">
        <f ca="1">IF(AND([1]!Email_TaskV2[[#This Row],[Status]]="ON PROGRESS",[1]!Email_TaskV2[[#This Row],[Type]]="RFI"),TODAY()-[1]!Email_TaskV2[[#This Row],[Tanggal nodin RFS/RFI]],0)</f>
        <v>#REF!</v>
      </c>
      <c r="AU461" s="47" t="e">
        <f>IF([1]!Email_TaskV2[[#This Row],[Aging]]&gt;7,"Warning","")</f>
        <v>#REF!</v>
      </c>
      <c r="AV461" s="48"/>
      <c r="AW461" s="48"/>
      <c r="AX461" s="48"/>
      <c r="AY461" s="16" t="e">
        <f>IF(AND([1]!Email_TaskV2[[#This Row],[Status]]="ON PROGRESS",[1]!Email_TaskV2[[#This Row],[Type]]="RFS"),"YES","")</f>
        <v>#REF!</v>
      </c>
      <c r="AZ461" s="127" t="e">
        <f>IF(AND([1]!Email_TaskV2[[#This Row],[Status]]="ON PROGRESS",[1]!Email_TaskV2[[#This Row],[Type]]="RFI"),"YES","")</f>
        <v>#REF!</v>
      </c>
      <c r="BA461" s="16" t="e">
        <f>IF([1]!Email_TaskV2[[#This Row],[Nomor Nodin RFS/RFI]]="","",DAY([1]!Email_TaskV2[[#This Row],[Tanggal nodin RFS/RFI]]))</f>
        <v>#REF!</v>
      </c>
      <c r="BB461" s="20" t="e">
        <f>IF([1]!Email_TaskV2[[#This Row],[Nomor Nodin RFS/RFI]]="","",TEXT([1]!Email_TaskV2[[#This Row],[Tanggal nodin RFS/RFI]],"MMM"))</f>
        <v>#REF!</v>
      </c>
      <c r="BC461" s="49" t="e">
        <f>IF([1]!Email_TaskV2[[#This Row],[Nodin BO]]="","No","Yes")</f>
        <v>#REF!</v>
      </c>
      <c r="BD461" s="50" t="e">
        <f>YEAR([1]!Email_TaskV2[[#This Row],[Tanggal nodin RFS/RFI]])</f>
        <v>#REF!</v>
      </c>
      <c r="BE461" s="17" t="e">
        <f>IF([1]!Email_TaskV2[[#This Row],[Month]]="",13,MONTH([1]!Email_TaskV2[[#This Row],[Tanggal nodin RFS/RFI]]))</f>
        <v>#REF!</v>
      </c>
    </row>
    <row r="462" spans="1:57" ht="15" customHeight="1" x14ac:dyDescent="0.3">
      <c r="A462" s="51">
        <v>461</v>
      </c>
      <c r="B462" s="32" t="s">
        <v>2840</v>
      </c>
      <c r="C462" s="34">
        <v>45029</v>
      </c>
      <c r="D462" s="88" t="s">
        <v>2841</v>
      </c>
      <c r="E462" s="32" t="s">
        <v>55</v>
      </c>
      <c r="F462" s="32" t="s">
        <v>90</v>
      </c>
      <c r="G462" s="35">
        <v>45043</v>
      </c>
      <c r="H462" s="35">
        <v>45045</v>
      </c>
      <c r="I462" s="32" t="s">
        <v>2842</v>
      </c>
      <c r="J462" s="35">
        <v>45045</v>
      </c>
      <c r="K462" s="38" t="s">
        <v>2843</v>
      </c>
      <c r="L462" s="39">
        <f t="shared" si="63"/>
        <v>16</v>
      </c>
      <c r="M462" s="39">
        <f t="shared" si="64"/>
        <v>2</v>
      </c>
      <c r="N462" s="40" t="s">
        <v>2835</v>
      </c>
      <c r="O462" s="40" t="s">
        <v>108</v>
      </c>
      <c r="P462" s="40" t="e">
        <f>VLOOKUP([1]!Email_TaskV2[[#This Row],[PIC Dev]],[1]Organization!C:D,2,FALSE)</f>
        <v>#REF!</v>
      </c>
      <c r="Q462" s="52" t="s">
        <v>2844</v>
      </c>
      <c r="R462" s="32">
        <v>41</v>
      </c>
      <c r="S462" s="32" t="s">
        <v>57</v>
      </c>
      <c r="T462" s="32" t="s">
        <v>2837</v>
      </c>
      <c r="U462" s="38" t="s">
        <v>2838</v>
      </c>
      <c r="V462" s="42">
        <v>45027</v>
      </c>
      <c r="W462" s="32" t="s">
        <v>156</v>
      </c>
      <c r="X462" s="33" t="s">
        <v>2839</v>
      </c>
      <c r="Y462" s="32" t="s">
        <v>197</v>
      </c>
      <c r="Z462" s="32" t="s">
        <v>58</v>
      </c>
      <c r="AA462" s="32" t="s">
        <v>59</v>
      </c>
      <c r="AB462" s="32" t="s">
        <v>70</v>
      </c>
      <c r="AC462" s="43" t="s">
        <v>84</v>
      </c>
      <c r="AD462" s="44" t="s">
        <v>1909</v>
      </c>
      <c r="AE462" s="44"/>
      <c r="AF462" s="44"/>
      <c r="AG462" s="32"/>
      <c r="AH462" s="32"/>
      <c r="AI462" s="39" t="s">
        <v>62</v>
      </c>
      <c r="AJ462" s="46" t="str">
        <f t="shared" si="58"/>
        <v>(Prima Automation)</v>
      </c>
      <c r="AK462" s="46"/>
      <c r="AL462" s="46">
        <v>2</v>
      </c>
      <c r="AM462" s="46"/>
      <c r="AN462" s="46"/>
      <c r="AO462" s="46"/>
      <c r="AP462" s="46"/>
      <c r="AQ462" s="47" t="e">
        <f ca="1">IF(AND([1]!Email_TaskV2[[#This Row],[Status]]="ON PROGRESS"),TODAY()-[1]!Email_TaskV2[[#This Row],[Tanggal nodin RFS/RFI]],0)</f>
        <v>#REF!</v>
      </c>
      <c r="AR462" s="47" t="e">
        <f ca="1">IF(AND([1]!Email_TaskV2[[#This Row],[Status]]="ON PROGRESS"),IF(TODAY()-[1]!Email_TaskV2[[#This Row],[Start FUT]]&gt;100,"Testing not started yet",TODAY()-[1]!Email_TaskV2[[#This Row],[Start FUT]]),0)</f>
        <v>#REF!</v>
      </c>
      <c r="AS462" s="47" t="e">
        <f>IF([1]!Email_TaskV2[[#This Row],[Aging_Start_Testing]]="Testing not started yet","Testing not started yet",[1]!Email_TaskV2[[#This Row],[Aging]]-[1]!Email_TaskV2[[#This Row],[Aging_Start_Testing]])</f>
        <v>#REF!</v>
      </c>
      <c r="AT462" s="47" t="e">
        <f ca="1">IF(AND([1]!Email_TaskV2[[#This Row],[Status]]="ON PROGRESS",[1]!Email_TaskV2[[#This Row],[Type]]="RFI"),TODAY()-[1]!Email_TaskV2[[#This Row],[Tanggal nodin RFS/RFI]],0)</f>
        <v>#REF!</v>
      </c>
      <c r="AU462" s="47" t="e">
        <f>IF([1]!Email_TaskV2[[#This Row],[Aging]]&gt;7,"Warning","")</f>
        <v>#REF!</v>
      </c>
      <c r="AV462" s="48"/>
      <c r="AW462" s="48"/>
      <c r="AX462" s="48"/>
      <c r="AY462" s="16" t="e">
        <f>IF(AND([1]!Email_TaskV2[[#This Row],[Status]]="ON PROGRESS",[1]!Email_TaskV2[[#This Row],[Type]]="RFS"),"YES","")</f>
        <v>#REF!</v>
      </c>
      <c r="AZ462" s="127" t="e">
        <f>IF(AND([1]!Email_TaskV2[[#This Row],[Status]]="ON PROGRESS",[1]!Email_TaskV2[[#This Row],[Type]]="RFI"),"YES","")</f>
        <v>#REF!</v>
      </c>
      <c r="BA462" s="16" t="e">
        <f>IF([1]!Email_TaskV2[[#This Row],[Nomor Nodin RFS/RFI]]="","",DAY([1]!Email_TaskV2[[#This Row],[Tanggal nodin RFS/RFI]]))</f>
        <v>#REF!</v>
      </c>
      <c r="BB462" s="20" t="e">
        <f>IF([1]!Email_TaskV2[[#This Row],[Nomor Nodin RFS/RFI]]="","",TEXT([1]!Email_TaskV2[[#This Row],[Tanggal nodin RFS/RFI]],"MMM"))</f>
        <v>#REF!</v>
      </c>
      <c r="BC462" s="49" t="e">
        <f>IF([1]!Email_TaskV2[[#This Row],[Nodin BO]]="","No","Yes")</f>
        <v>#REF!</v>
      </c>
      <c r="BD462" s="50" t="e">
        <f>YEAR([1]!Email_TaskV2[[#This Row],[Tanggal nodin RFS/RFI]])</f>
        <v>#REF!</v>
      </c>
      <c r="BE462" s="17" t="e">
        <f>IF([1]!Email_TaskV2[[#This Row],[Month]]="",13,MONTH([1]!Email_TaskV2[[#This Row],[Tanggal nodin RFS/RFI]]))</f>
        <v>#REF!</v>
      </c>
    </row>
    <row r="463" spans="1:57" ht="15" customHeight="1" x14ac:dyDescent="0.3">
      <c r="A463" s="51">
        <v>462</v>
      </c>
      <c r="B463" s="32" t="s">
        <v>2845</v>
      </c>
      <c r="C463" s="34">
        <v>45029</v>
      </c>
      <c r="D463" s="86" t="s">
        <v>2846</v>
      </c>
      <c r="E463" s="32" t="s">
        <v>55</v>
      </c>
      <c r="F463" s="63" t="s">
        <v>66</v>
      </c>
      <c r="G463" s="35">
        <v>45034</v>
      </c>
      <c r="H463" s="35">
        <v>45035</v>
      </c>
      <c r="I463" s="32" t="s">
        <v>2847</v>
      </c>
      <c r="J463" s="35">
        <v>45040</v>
      </c>
      <c r="K463" s="37" t="s">
        <v>2848</v>
      </c>
      <c r="L463" s="39">
        <f t="shared" si="63"/>
        <v>6</v>
      </c>
      <c r="M463" s="39">
        <f t="shared" si="64"/>
        <v>6</v>
      </c>
      <c r="N463" s="40" t="s">
        <v>81</v>
      </c>
      <c r="O463" s="40" t="s">
        <v>82</v>
      </c>
      <c r="P463" s="40" t="e">
        <f>VLOOKUP([1]!Email_TaskV2[[#This Row],[PIC Dev]],[1]Organization!C:D,2,FALSE)</f>
        <v>#REF!</v>
      </c>
      <c r="Q463" s="40" t="s">
        <v>2849</v>
      </c>
      <c r="R463" s="32">
        <v>216</v>
      </c>
      <c r="S463" s="32" t="s">
        <v>57</v>
      </c>
      <c r="T463" s="32" t="s">
        <v>2850</v>
      </c>
      <c r="U463" s="37" t="s">
        <v>2851</v>
      </c>
      <c r="V463" s="41">
        <v>45016</v>
      </c>
      <c r="W463" s="32" t="s">
        <v>83</v>
      </c>
      <c r="X463" s="32" t="s">
        <v>174</v>
      </c>
      <c r="Y463" s="32" t="s">
        <v>175</v>
      </c>
      <c r="Z463" s="32" t="s">
        <v>58</v>
      </c>
      <c r="AA463" s="32" t="s">
        <v>59</v>
      </c>
      <c r="AB463" s="32" t="s">
        <v>83</v>
      </c>
      <c r="AC463" s="43" t="s">
        <v>61</v>
      </c>
      <c r="AD463" s="44" t="s">
        <v>141</v>
      </c>
      <c r="AE463" s="44" t="s">
        <v>140</v>
      </c>
      <c r="AF463" s="44" t="s">
        <v>63</v>
      </c>
      <c r="AG463" s="32" t="s">
        <v>67</v>
      </c>
      <c r="AH463" s="32"/>
      <c r="AI463" s="39" t="s">
        <v>64</v>
      </c>
      <c r="AJ463" s="46" t="str">
        <f t="shared" si="58"/>
        <v/>
      </c>
      <c r="AK463" s="46"/>
      <c r="AL463" s="46"/>
      <c r="AM463" s="46"/>
      <c r="AN463" s="46"/>
      <c r="AO463" s="46"/>
      <c r="AP463" s="46"/>
      <c r="AQ463" s="47" t="e">
        <f ca="1">IF(AND([1]!Email_TaskV2[[#This Row],[Status]]="ON PROGRESS"),TODAY()-[1]!Email_TaskV2[[#This Row],[Tanggal nodin RFS/RFI]],0)</f>
        <v>#REF!</v>
      </c>
      <c r="AR463" s="47" t="e">
        <f ca="1">IF(AND([1]!Email_TaskV2[[#This Row],[Status]]="ON PROGRESS"),IF(TODAY()-[1]!Email_TaskV2[[#This Row],[Start FUT]]&gt;100,"Testing not started yet",TODAY()-[1]!Email_TaskV2[[#This Row],[Start FUT]]),0)</f>
        <v>#REF!</v>
      </c>
      <c r="AS463" s="47" t="e">
        <f>IF([1]!Email_TaskV2[[#This Row],[Aging_Start_Testing]]="Testing not started yet","Testing not started yet",[1]!Email_TaskV2[[#This Row],[Aging]]-[1]!Email_TaskV2[[#This Row],[Aging_Start_Testing]])</f>
        <v>#REF!</v>
      </c>
      <c r="AT463" s="47" t="e">
        <f ca="1">IF(AND([1]!Email_TaskV2[[#This Row],[Status]]="ON PROGRESS",[1]!Email_TaskV2[[#This Row],[Type]]="RFI"),TODAY()-[1]!Email_TaskV2[[#This Row],[Tanggal nodin RFS/RFI]],0)</f>
        <v>#REF!</v>
      </c>
      <c r="AU463" s="47" t="e">
        <f>IF([1]!Email_TaskV2[[#This Row],[Aging]]&gt;7,"Warning","")</f>
        <v>#REF!</v>
      </c>
      <c r="AV463" s="48"/>
      <c r="AW463" s="48"/>
      <c r="AX463" s="48"/>
      <c r="AY463" s="48" t="e">
        <f>IF(AND([1]!Email_TaskV2[[#This Row],[Status]]="ON PROGRESS",[1]!Email_TaskV2[[#This Row],[Type]]="RFS"),"YES","")</f>
        <v>#REF!</v>
      </c>
      <c r="AZ463" s="127" t="e">
        <f>IF(AND([1]!Email_TaskV2[[#This Row],[Status]]="ON PROGRESS",[1]!Email_TaskV2[[#This Row],[Type]]="RFI"),"YES","")</f>
        <v>#REF!</v>
      </c>
      <c r="BA463" s="48" t="e">
        <f>IF([1]!Email_TaskV2[[#This Row],[Nomor Nodin RFS/RFI]]="","",DAY([1]!Email_TaskV2[[#This Row],[Tanggal nodin RFS/RFI]]))</f>
        <v>#REF!</v>
      </c>
      <c r="BB463" s="54" t="e">
        <f>IF([1]!Email_TaskV2[[#This Row],[Nomor Nodin RFS/RFI]]="","",TEXT([1]!Email_TaskV2[[#This Row],[Tanggal nodin RFS/RFI]],"MMM"))</f>
        <v>#REF!</v>
      </c>
      <c r="BC463" s="49" t="e">
        <f>IF([1]!Email_TaskV2[[#This Row],[Nodin BO]]="","No","Yes")</f>
        <v>#REF!</v>
      </c>
      <c r="BD463" s="50" t="e">
        <f>YEAR([1]!Email_TaskV2[[#This Row],[Tanggal nodin RFS/RFI]])</f>
        <v>#REF!</v>
      </c>
      <c r="BE463" s="56" t="e">
        <f>IF([1]!Email_TaskV2[[#This Row],[Month]]="",13,MONTH([1]!Email_TaskV2[[#This Row],[Tanggal nodin RFS/RFI]]))</f>
        <v>#REF!</v>
      </c>
    </row>
    <row r="464" spans="1:57" ht="15" customHeight="1" x14ac:dyDescent="0.3">
      <c r="A464" s="51">
        <v>463</v>
      </c>
      <c r="B464" s="39" t="s">
        <v>2852</v>
      </c>
      <c r="C464" s="114">
        <v>45029</v>
      </c>
      <c r="D464" s="85" t="s">
        <v>1449</v>
      </c>
      <c r="E464" s="39" t="s">
        <v>55</v>
      </c>
      <c r="F464" s="32" t="s">
        <v>90</v>
      </c>
      <c r="G464" s="36">
        <v>44979</v>
      </c>
      <c r="H464" s="36">
        <v>45043</v>
      </c>
      <c r="I464" s="39" t="s">
        <v>2684</v>
      </c>
      <c r="J464" s="36">
        <v>45043</v>
      </c>
      <c r="K464" s="37" t="s">
        <v>2853</v>
      </c>
      <c r="L464" s="39">
        <f t="shared" si="63"/>
        <v>14</v>
      </c>
      <c r="M464" s="39">
        <f t="shared" si="64"/>
        <v>64</v>
      </c>
      <c r="N464" s="40" t="s">
        <v>68</v>
      </c>
      <c r="O464" s="40" t="s">
        <v>69</v>
      </c>
      <c r="P464" s="58" t="e">
        <f>VLOOKUP([1]!Email_TaskV2[[#This Row],[PIC Dev]],[1]Organization!C:D,2,FALSE)</f>
        <v>#REF!</v>
      </c>
      <c r="Q464" s="57" t="s">
        <v>2854</v>
      </c>
      <c r="R464" s="39">
        <v>204</v>
      </c>
      <c r="S464" s="39" t="s">
        <v>57</v>
      </c>
      <c r="T464" s="31"/>
      <c r="U464" s="37"/>
      <c r="V464" s="41"/>
      <c r="W464" s="32" t="s">
        <v>139</v>
      </c>
      <c r="X464" s="32"/>
      <c r="Y464" s="32"/>
      <c r="Z464" s="32" t="s">
        <v>58</v>
      </c>
      <c r="AA464" s="32" t="s">
        <v>59</v>
      </c>
      <c r="AB464" s="32" t="s">
        <v>70</v>
      </c>
      <c r="AC464" s="43" t="s">
        <v>71</v>
      </c>
      <c r="AD464" s="44" t="s">
        <v>129</v>
      </c>
      <c r="AE464" s="59"/>
      <c r="AF464" s="59"/>
      <c r="AG464" s="39"/>
      <c r="AH464" s="39"/>
      <c r="AI464" s="39" t="s">
        <v>64</v>
      </c>
      <c r="AJ464" s="46" t="str">
        <f t="shared" si="58"/>
        <v/>
      </c>
      <c r="AK464" s="46"/>
      <c r="AL464" s="46"/>
      <c r="AM464" s="46"/>
      <c r="AN464" s="46"/>
      <c r="AO464" s="46"/>
      <c r="AP464" s="46"/>
      <c r="AQ464" s="47" t="e">
        <f ca="1">IF(AND([1]!Email_TaskV2[[#This Row],[Status]]="ON PROGRESS"),TODAY()-[1]!Email_TaskV2[[#This Row],[Tanggal nodin RFS/RFI]],0)</f>
        <v>#REF!</v>
      </c>
      <c r="AR464" s="47" t="e">
        <f ca="1">IF(AND([1]!Email_TaskV2[[#This Row],[Status]]="ON PROGRESS"),IF(TODAY()-[1]!Email_TaskV2[[#This Row],[Start FUT]]&gt;100,"Testing not started yet",TODAY()-[1]!Email_TaskV2[[#This Row],[Start FUT]]),0)</f>
        <v>#REF!</v>
      </c>
      <c r="AS464" s="47" t="e">
        <f>IF([1]!Email_TaskV2[[#This Row],[Aging_Start_Testing]]="Testing not started yet","Testing not started yet",[1]!Email_TaskV2[[#This Row],[Aging]]-[1]!Email_TaskV2[[#This Row],[Aging_Start_Testing]])</f>
        <v>#REF!</v>
      </c>
      <c r="AT464" s="47" t="e">
        <f ca="1">IF(AND([1]!Email_TaskV2[[#This Row],[Status]]="ON PROGRESS",[1]!Email_TaskV2[[#This Row],[Type]]="RFI"),TODAY()-[1]!Email_TaskV2[[#This Row],[Tanggal nodin RFS/RFI]],0)</f>
        <v>#REF!</v>
      </c>
      <c r="AU464" s="47" t="e">
        <f>IF([1]!Email_TaskV2[[#This Row],[Aging]]&gt;7,"Warning","")</f>
        <v>#REF!</v>
      </c>
      <c r="AV464" s="48"/>
      <c r="AW464" s="48"/>
      <c r="AX464" s="48"/>
      <c r="AY464" s="48" t="e">
        <f>IF(AND([1]!Email_TaskV2[[#This Row],[Status]]="ON PROGRESS",[1]!Email_TaskV2[[#This Row],[Type]]="RFS"),"YES","")</f>
        <v>#REF!</v>
      </c>
      <c r="AZ464" s="16" t="e">
        <f>IF(AND([1]!Email_TaskV2[[#This Row],[Status]]="ON PROGRESS",[1]!Email_TaskV2[[#This Row],[Type]]="RFI"),"YES","")</f>
        <v>#REF!</v>
      </c>
      <c r="BA464" s="48" t="e">
        <f>IF([1]!Email_TaskV2[[#This Row],[Nomor Nodin RFS/RFI]]="","",DAY([1]!Email_TaskV2[[#This Row],[Tanggal nodin RFS/RFI]]))</f>
        <v>#REF!</v>
      </c>
      <c r="BB464" s="54" t="e">
        <f>IF([1]!Email_TaskV2[[#This Row],[Nomor Nodin RFS/RFI]]="","",TEXT([1]!Email_TaskV2[[#This Row],[Tanggal nodin RFS/RFI]],"MMM"))</f>
        <v>#REF!</v>
      </c>
      <c r="BC464" s="49" t="e">
        <f>IF([1]!Email_TaskV2[[#This Row],[Nodin BO]]="","No","Yes")</f>
        <v>#REF!</v>
      </c>
      <c r="BD464" s="50" t="e">
        <f>YEAR([1]!Email_TaskV2[[#This Row],[Tanggal nodin RFS/RFI]])</f>
        <v>#REF!</v>
      </c>
      <c r="BE464" s="56" t="e">
        <f>IF([1]!Email_TaskV2[[#This Row],[Month]]="",13,MONTH([1]!Email_TaskV2[[#This Row],[Tanggal nodin RFS/RFI]]))</f>
        <v>#REF!</v>
      </c>
    </row>
    <row r="465" spans="1:57" ht="15" customHeight="1" x14ac:dyDescent="0.3">
      <c r="A465" s="51">
        <v>464</v>
      </c>
      <c r="B465" s="32" t="s">
        <v>2855</v>
      </c>
      <c r="C465" s="34">
        <v>45029</v>
      </c>
      <c r="D465" s="86" t="s">
        <v>2856</v>
      </c>
      <c r="E465" s="32" t="s">
        <v>55</v>
      </c>
      <c r="F465" s="63" t="s">
        <v>66</v>
      </c>
      <c r="G465" s="35">
        <v>45029</v>
      </c>
      <c r="H465" s="35">
        <v>45029</v>
      </c>
      <c r="I465" s="32" t="s">
        <v>2857</v>
      </c>
      <c r="J465" s="35">
        <v>45035</v>
      </c>
      <c r="K465" s="38" t="s">
        <v>2858</v>
      </c>
      <c r="L465" s="39">
        <f t="shared" si="63"/>
        <v>0</v>
      </c>
      <c r="M465" s="39">
        <f t="shared" si="64"/>
        <v>6</v>
      </c>
      <c r="N465" s="40" t="s">
        <v>68</v>
      </c>
      <c r="O465" s="40" t="s">
        <v>69</v>
      </c>
      <c r="P465" s="40" t="e">
        <f>VLOOKUP([1]!Email_TaskV2[[#This Row],[PIC Dev]],[1]Organization!C:D,2,FALSE)</f>
        <v>#REF!</v>
      </c>
      <c r="Q465" s="52" t="s">
        <v>2859</v>
      </c>
      <c r="R465" s="32">
        <v>196</v>
      </c>
      <c r="S465" s="32" t="s">
        <v>57</v>
      </c>
      <c r="T465" s="31"/>
      <c r="U465" s="38"/>
      <c r="V465" s="41"/>
      <c r="W465" s="32" t="s">
        <v>139</v>
      </c>
      <c r="X465" s="33"/>
      <c r="Y465" s="33"/>
      <c r="Z465" s="32" t="s">
        <v>58</v>
      </c>
      <c r="AA465" s="32" t="s">
        <v>59</v>
      </c>
      <c r="AB465" s="32" t="s">
        <v>94</v>
      </c>
      <c r="AC465" s="43" t="s">
        <v>71</v>
      </c>
      <c r="AD465" s="44" t="s">
        <v>95</v>
      </c>
      <c r="AE465" s="44"/>
      <c r="AF465" s="44"/>
      <c r="AG465" s="32"/>
      <c r="AH465" s="32"/>
      <c r="AI465" s="39" t="s">
        <v>64</v>
      </c>
      <c r="AJ465" s="46" t="str">
        <f t="shared" si="58"/>
        <v/>
      </c>
      <c r="AK465" s="46"/>
      <c r="AL465" s="46"/>
      <c r="AM465" s="46"/>
      <c r="AN465" s="46"/>
      <c r="AO465" s="46"/>
      <c r="AP465" s="46"/>
      <c r="AQ465" s="47" t="e">
        <f ca="1">IF(AND([1]!Email_TaskV2[[#This Row],[Status]]="ON PROGRESS"),TODAY()-[1]!Email_TaskV2[[#This Row],[Tanggal nodin RFS/RFI]],0)</f>
        <v>#REF!</v>
      </c>
      <c r="AR465" s="47" t="e">
        <f ca="1">IF(AND([1]!Email_TaskV2[[#This Row],[Status]]="ON PROGRESS"),IF(TODAY()-[1]!Email_TaskV2[[#This Row],[Start FUT]]&gt;100,"Testing not started yet",TODAY()-[1]!Email_TaskV2[[#This Row],[Start FUT]]),0)</f>
        <v>#REF!</v>
      </c>
      <c r="AS465" s="47" t="e">
        <f>IF([1]!Email_TaskV2[[#This Row],[Aging_Start_Testing]]="Testing not started yet","Testing not started yet",[1]!Email_TaskV2[[#This Row],[Aging]]-[1]!Email_TaskV2[[#This Row],[Aging_Start_Testing]])</f>
        <v>#REF!</v>
      </c>
      <c r="AT465" s="47" t="e">
        <f ca="1">IF(AND([1]!Email_TaskV2[[#This Row],[Status]]="ON PROGRESS",[1]!Email_TaskV2[[#This Row],[Type]]="RFI"),TODAY()-[1]!Email_TaskV2[[#This Row],[Tanggal nodin RFS/RFI]],0)</f>
        <v>#REF!</v>
      </c>
      <c r="AU465" s="47" t="e">
        <f>IF([1]!Email_TaskV2[[#This Row],[Aging]]&gt;7,"Warning","")</f>
        <v>#REF!</v>
      </c>
      <c r="AV465" s="48"/>
      <c r="AW465" s="48"/>
      <c r="AX465" s="48"/>
      <c r="AY465" s="48" t="e">
        <f>IF(AND([1]!Email_TaskV2[[#This Row],[Status]]="ON PROGRESS",[1]!Email_TaskV2[[#This Row],[Type]]="RFS"),"YES","")</f>
        <v>#REF!</v>
      </c>
      <c r="AZ465" s="16" t="e">
        <f>IF(AND([1]!Email_TaskV2[[#This Row],[Status]]="ON PROGRESS",[1]!Email_TaskV2[[#This Row],[Type]]="RFI"),"YES","")</f>
        <v>#REF!</v>
      </c>
      <c r="BA465" s="48" t="e">
        <f>IF([1]!Email_TaskV2[[#This Row],[Nomor Nodin RFS/RFI]]="","",DAY([1]!Email_TaskV2[[#This Row],[Tanggal nodin RFS/RFI]]))</f>
        <v>#REF!</v>
      </c>
      <c r="BB465" s="54" t="e">
        <f>IF([1]!Email_TaskV2[[#This Row],[Nomor Nodin RFS/RFI]]="","",TEXT([1]!Email_TaskV2[[#This Row],[Tanggal nodin RFS/RFI]],"MMM"))</f>
        <v>#REF!</v>
      </c>
      <c r="BC465" s="49" t="e">
        <f>IF([1]!Email_TaskV2[[#This Row],[Nodin BO]]="","No","Yes")</f>
        <v>#REF!</v>
      </c>
      <c r="BD465" s="50" t="e">
        <f>YEAR([1]!Email_TaskV2[[#This Row],[Tanggal nodin RFS/RFI]])</f>
        <v>#REF!</v>
      </c>
      <c r="BE465" s="56" t="e">
        <f>IF([1]!Email_TaskV2[[#This Row],[Month]]="",13,MONTH([1]!Email_TaskV2[[#This Row],[Tanggal nodin RFS/RFI]]))</f>
        <v>#REF!</v>
      </c>
    </row>
    <row r="466" spans="1:57" ht="15" customHeight="1" x14ac:dyDescent="0.3">
      <c r="A466" s="51">
        <v>465</v>
      </c>
      <c r="B466" s="32" t="s">
        <v>2860</v>
      </c>
      <c r="C466" s="34">
        <v>45029</v>
      </c>
      <c r="D466" s="88" t="s">
        <v>2861</v>
      </c>
      <c r="E466" s="32" t="s">
        <v>55</v>
      </c>
      <c r="F466" s="32" t="s">
        <v>78</v>
      </c>
      <c r="G466" s="35">
        <v>45033</v>
      </c>
      <c r="H466" s="35">
        <v>45042</v>
      </c>
      <c r="I466" s="32" t="s">
        <v>2862</v>
      </c>
      <c r="J466" s="35">
        <v>45042</v>
      </c>
      <c r="K466" s="37" t="s">
        <v>2863</v>
      </c>
      <c r="L466" s="39">
        <f t="shared" si="63"/>
        <v>13</v>
      </c>
      <c r="M466" s="39">
        <f t="shared" si="64"/>
        <v>9</v>
      </c>
      <c r="N466" s="40" t="s">
        <v>138</v>
      </c>
      <c r="O466" s="40" t="s">
        <v>104</v>
      </c>
      <c r="P466" s="40" t="e">
        <f>VLOOKUP([1]!Email_TaskV2[[#This Row],[PIC Dev]],[1]Organization!C:D,2,FALSE)</f>
        <v>#REF!</v>
      </c>
      <c r="Q466" s="40"/>
      <c r="R466" s="32">
        <v>50</v>
      </c>
      <c r="S466" s="32" t="s">
        <v>75</v>
      </c>
      <c r="T466" s="32" t="s">
        <v>2864</v>
      </c>
      <c r="U466" s="37" t="s">
        <v>2865</v>
      </c>
      <c r="V466" s="41">
        <v>44974</v>
      </c>
      <c r="W466" s="32" t="s">
        <v>166</v>
      </c>
      <c r="X466" s="32" t="s">
        <v>2866</v>
      </c>
      <c r="Y466" s="32" t="s">
        <v>2867</v>
      </c>
      <c r="Z466" s="32" t="s">
        <v>58</v>
      </c>
      <c r="AA466" s="32" t="s">
        <v>59</v>
      </c>
      <c r="AB466" s="32" t="s">
        <v>94</v>
      </c>
      <c r="AC466" s="43" t="s">
        <v>71</v>
      </c>
      <c r="AD466" s="44" t="s">
        <v>124</v>
      </c>
      <c r="AE466" s="44"/>
      <c r="AF466" s="44"/>
      <c r="AG466" s="32"/>
      <c r="AH466" s="32"/>
      <c r="AI466" s="39" t="s">
        <v>62</v>
      </c>
      <c r="AJ466" s="46" t="str">
        <f t="shared" si="58"/>
        <v>(FUT Simulator)</v>
      </c>
      <c r="AK466" s="46"/>
      <c r="AL466" s="46"/>
      <c r="AM466" s="46">
        <v>3</v>
      </c>
      <c r="AN466" s="46"/>
      <c r="AO466" s="46"/>
      <c r="AP466" s="46"/>
      <c r="AQ466" s="47" t="e">
        <f ca="1">IF(AND([1]!Email_TaskV2[[#This Row],[Status]]="ON PROGRESS"),TODAY()-[1]!Email_TaskV2[[#This Row],[Tanggal nodin RFS/RFI]],0)</f>
        <v>#REF!</v>
      </c>
      <c r="AR466" s="47" t="e">
        <f ca="1">IF(AND([1]!Email_TaskV2[[#This Row],[Status]]="ON PROGRESS"),IF(TODAY()-[1]!Email_TaskV2[[#This Row],[Start FUT]]&gt;100,"Testing not started yet",TODAY()-[1]!Email_TaskV2[[#This Row],[Start FUT]]),0)</f>
        <v>#REF!</v>
      </c>
      <c r="AS466" s="47" t="e">
        <f>IF([1]!Email_TaskV2[[#This Row],[Aging_Start_Testing]]="Testing not started yet","Testing not started yet",[1]!Email_TaskV2[[#This Row],[Aging]]-[1]!Email_TaskV2[[#This Row],[Aging_Start_Testing]])</f>
        <v>#REF!</v>
      </c>
      <c r="AT466" s="47" t="e">
        <f ca="1">IF(AND([1]!Email_TaskV2[[#This Row],[Status]]="ON PROGRESS",[1]!Email_TaskV2[[#This Row],[Type]]="RFI"),TODAY()-[1]!Email_TaskV2[[#This Row],[Tanggal nodin RFS/RFI]],0)</f>
        <v>#REF!</v>
      </c>
      <c r="AU466" s="47" t="e">
        <f>IF([1]!Email_TaskV2[[#This Row],[Aging]]&gt;7,"Warning","")</f>
        <v>#REF!</v>
      </c>
      <c r="AV466" s="48"/>
      <c r="AW466" s="48"/>
      <c r="AX466" s="48"/>
      <c r="AY466" s="48" t="e">
        <f>IF(AND([1]!Email_TaskV2[[#This Row],[Status]]="ON PROGRESS",[1]!Email_TaskV2[[#This Row],[Type]]="RFS"),"YES","")</f>
        <v>#REF!</v>
      </c>
      <c r="AZ466" s="16" t="e">
        <f>IF(AND([1]!Email_TaskV2[[#This Row],[Status]]="ON PROGRESS",[1]!Email_TaskV2[[#This Row],[Type]]="RFI"),"YES","")</f>
        <v>#REF!</v>
      </c>
      <c r="BA466" s="48" t="e">
        <f>IF([1]!Email_TaskV2[[#This Row],[Nomor Nodin RFS/RFI]]="","",DAY([1]!Email_TaskV2[[#This Row],[Tanggal nodin RFS/RFI]]))</f>
        <v>#REF!</v>
      </c>
      <c r="BB466" s="54" t="e">
        <f>IF([1]!Email_TaskV2[[#This Row],[Nomor Nodin RFS/RFI]]="","",TEXT([1]!Email_TaskV2[[#This Row],[Tanggal nodin RFS/RFI]],"MMM"))</f>
        <v>#REF!</v>
      </c>
      <c r="BC466" s="49" t="e">
        <f>IF([1]!Email_TaskV2[[#This Row],[Nodin BO]]="","No","Yes")</f>
        <v>#REF!</v>
      </c>
      <c r="BD466" s="50" t="e">
        <f>YEAR([1]!Email_TaskV2[[#This Row],[Tanggal nodin RFS/RFI]])</f>
        <v>#REF!</v>
      </c>
      <c r="BE466" s="56" t="e">
        <f>IF([1]!Email_TaskV2[[#This Row],[Month]]="",13,MONTH([1]!Email_TaskV2[[#This Row],[Tanggal nodin RFS/RFI]]))</f>
        <v>#REF!</v>
      </c>
    </row>
    <row r="467" spans="1:57" ht="15" customHeight="1" x14ac:dyDescent="0.3">
      <c r="A467" s="51">
        <v>466</v>
      </c>
      <c r="B467" s="32" t="s">
        <v>2868</v>
      </c>
      <c r="C467" s="34">
        <v>45026</v>
      </c>
      <c r="D467" s="86" t="s">
        <v>2869</v>
      </c>
      <c r="E467" s="32" t="s">
        <v>55</v>
      </c>
      <c r="F467" s="32" t="s">
        <v>90</v>
      </c>
      <c r="G467" s="35">
        <v>45036</v>
      </c>
      <c r="H467" s="35">
        <v>45040</v>
      </c>
      <c r="I467" s="32" t="s">
        <v>2870</v>
      </c>
      <c r="J467" s="35">
        <v>45040</v>
      </c>
      <c r="K467" s="37" t="s">
        <v>2871</v>
      </c>
      <c r="L467" s="39">
        <f t="shared" si="63"/>
        <v>14</v>
      </c>
      <c r="M467" s="39">
        <f t="shared" si="64"/>
        <v>4</v>
      </c>
      <c r="N467" s="40" t="s">
        <v>73</v>
      </c>
      <c r="O467" s="40" t="s">
        <v>74</v>
      </c>
      <c r="P467" s="40" t="e">
        <f>VLOOKUP([1]!Email_TaskV2[[#This Row],[PIC Dev]],[1]Organization!C:D,2,FALSE)</f>
        <v>#REF!</v>
      </c>
      <c r="Q467" s="52" t="s">
        <v>2872</v>
      </c>
      <c r="R467" s="32">
        <v>47</v>
      </c>
      <c r="S467" s="32" t="s">
        <v>57</v>
      </c>
      <c r="T467" s="37" t="s">
        <v>2873</v>
      </c>
      <c r="U467" s="37" t="s">
        <v>2874</v>
      </c>
      <c r="V467" s="41">
        <v>45016</v>
      </c>
      <c r="W467" s="32" t="s">
        <v>176</v>
      </c>
      <c r="X467" s="32" t="s">
        <v>163</v>
      </c>
      <c r="Y467" s="32" t="s">
        <v>164</v>
      </c>
      <c r="Z467" s="32" t="s">
        <v>58</v>
      </c>
      <c r="AA467" s="32" t="s">
        <v>59</v>
      </c>
      <c r="AB467" s="32" t="s">
        <v>76</v>
      </c>
      <c r="AC467" s="43" t="s">
        <v>71</v>
      </c>
      <c r="AD467" s="44" t="s">
        <v>1604</v>
      </c>
      <c r="AE467" s="44"/>
      <c r="AF467" s="44"/>
      <c r="AG467" s="32"/>
      <c r="AH467" s="32"/>
      <c r="AI467" s="39" t="s">
        <v>64</v>
      </c>
      <c r="AJ467" s="46" t="str">
        <f t="shared" si="58"/>
        <v/>
      </c>
      <c r="AK467" s="46"/>
      <c r="AL467" s="46"/>
      <c r="AM467" s="46"/>
      <c r="AN467" s="46"/>
      <c r="AO467" s="46"/>
      <c r="AP467" s="46"/>
      <c r="AQ467" s="47" t="e">
        <f ca="1">IF(AND([1]!Email_TaskV2[[#This Row],[Status]]="ON PROGRESS"),TODAY()-[1]!Email_TaskV2[[#This Row],[Tanggal nodin RFS/RFI]],0)</f>
        <v>#REF!</v>
      </c>
      <c r="AR467" s="47" t="e">
        <f ca="1">IF(AND([1]!Email_TaskV2[[#This Row],[Status]]="ON PROGRESS"),IF(TODAY()-[1]!Email_TaskV2[[#This Row],[Start FUT]]&gt;100,"Testing not started yet",TODAY()-[1]!Email_TaskV2[[#This Row],[Start FUT]]),0)</f>
        <v>#REF!</v>
      </c>
      <c r="AS467" s="47" t="e">
        <f>IF([1]!Email_TaskV2[[#This Row],[Aging_Start_Testing]]="Testing not started yet","Testing not started yet",[1]!Email_TaskV2[[#This Row],[Aging]]-[1]!Email_TaskV2[[#This Row],[Aging_Start_Testing]])</f>
        <v>#REF!</v>
      </c>
      <c r="AT467" s="47" t="e">
        <f ca="1">IF(AND([1]!Email_TaskV2[[#This Row],[Status]]="ON PROGRESS",[1]!Email_TaskV2[[#This Row],[Type]]="RFI"),TODAY()-[1]!Email_TaskV2[[#This Row],[Tanggal nodin RFS/RFI]],0)</f>
        <v>#REF!</v>
      </c>
      <c r="AU467" s="47" t="e">
        <f>IF([1]!Email_TaskV2[[#This Row],[Aging]]&gt;7,"Warning","")</f>
        <v>#REF!</v>
      </c>
      <c r="AV467" s="48"/>
      <c r="AW467" s="48"/>
      <c r="AX467" s="48"/>
      <c r="AY467" s="48" t="e">
        <f>IF(AND([1]!Email_TaskV2[[#This Row],[Status]]="ON PROGRESS",[1]!Email_TaskV2[[#This Row],[Type]]="RFS"),"YES","")</f>
        <v>#REF!</v>
      </c>
      <c r="AZ467" s="16" t="e">
        <f>IF(AND([1]!Email_TaskV2[[#This Row],[Status]]="ON PROGRESS",[1]!Email_TaskV2[[#This Row],[Type]]="RFI"),"YES","")</f>
        <v>#REF!</v>
      </c>
      <c r="BA467" s="48" t="e">
        <f>IF([1]!Email_TaskV2[[#This Row],[Nomor Nodin RFS/RFI]]="","",DAY([1]!Email_TaskV2[[#This Row],[Tanggal nodin RFS/RFI]]))</f>
        <v>#REF!</v>
      </c>
      <c r="BB467" s="54" t="e">
        <f>IF([1]!Email_TaskV2[[#This Row],[Nomor Nodin RFS/RFI]]="","",TEXT([1]!Email_TaskV2[[#This Row],[Tanggal nodin RFS/RFI]],"MMM"))</f>
        <v>#REF!</v>
      </c>
      <c r="BC467" s="49" t="e">
        <f>IF([1]!Email_TaskV2[[#This Row],[Nodin BO]]="","No","Yes")</f>
        <v>#REF!</v>
      </c>
      <c r="BD467" s="50" t="e">
        <f>YEAR([1]!Email_TaskV2[[#This Row],[Tanggal nodin RFS/RFI]])</f>
        <v>#REF!</v>
      </c>
      <c r="BE467" s="56" t="e">
        <f>IF([1]!Email_TaskV2[[#This Row],[Month]]="",13,MONTH([1]!Email_TaskV2[[#This Row],[Tanggal nodin RFS/RFI]]))</f>
        <v>#REF!</v>
      </c>
    </row>
    <row r="468" spans="1:57" ht="15" customHeight="1" x14ac:dyDescent="0.3">
      <c r="A468" s="51">
        <v>467</v>
      </c>
      <c r="B468" s="32" t="s">
        <v>2875</v>
      </c>
      <c r="C468" s="34">
        <v>45030</v>
      </c>
      <c r="D468" s="87" t="s">
        <v>2876</v>
      </c>
      <c r="E468" s="115" t="s">
        <v>55</v>
      </c>
      <c r="F468" s="22" t="s">
        <v>78</v>
      </c>
      <c r="G468" s="35">
        <v>45035</v>
      </c>
      <c r="H468" s="35">
        <v>45035</v>
      </c>
      <c r="I468" s="32" t="s">
        <v>2877</v>
      </c>
      <c r="J468" s="35">
        <v>45035</v>
      </c>
      <c r="K468" s="37" t="s">
        <v>2878</v>
      </c>
      <c r="L468" s="39">
        <f t="shared" si="63"/>
        <v>5</v>
      </c>
      <c r="M468" s="39">
        <f t="shared" si="64"/>
        <v>0</v>
      </c>
      <c r="N468" s="40" t="s">
        <v>2879</v>
      </c>
      <c r="O468" s="40" t="s">
        <v>115</v>
      </c>
      <c r="P468" s="40" t="e">
        <f>VLOOKUP([1]!Email_TaskV2[[#This Row],[PIC Dev]],[1]Organization!C:D,2,FALSE)</f>
        <v>#REF!</v>
      </c>
      <c r="Q468" s="40"/>
      <c r="R468" s="32">
        <v>50</v>
      </c>
      <c r="S468" s="32" t="s">
        <v>75</v>
      </c>
      <c r="T468" s="32" t="s">
        <v>2880</v>
      </c>
      <c r="U468" s="37" t="s">
        <v>2881</v>
      </c>
      <c r="V468" s="41">
        <v>45019</v>
      </c>
      <c r="W468" s="32" t="s">
        <v>2882</v>
      </c>
      <c r="X468" s="32" t="s">
        <v>2883</v>
      </c>
      <c r="Y468" s="32" t="s">
        <v>2884</v>
      </c>
      <c r="Z468" s="32" t="s">
        <v>58</v>
      </c>
      <c r="AA468" s="32" t="s">
        <v>59</v>
      </c>
      <c r="AB468" s="32" t="s">
        <v>2885</v>
      </c>
      <c r="AC468" s="43" t="s">
        <v>71</v>
      </c>
      <c r="AD468" s="44" t="s">
        <v>77</v>
      </c>
      <c r="AE468" s="44"/>
      <c r="AF468" s="44"/>
      <c r="AG468" s="32"/>
      <c r="AH468" s="32"/>
      <c r="AI468" s="39" t="s">
        <v>64</v>
      </c>
      <c r="AJ468" s="46" t="str">
        <f t="shared" si="58"/>
        <v/>
      </c>
      <c r="AK468" s="46"/>
      <c r="AL468" s="46"/>
      <c r="AM468" s="46"/>
      <c r="AN468" s="46"/>
      <c r="AO468" s="46"/>
      <c r="AP468" s="46"/>
      <c r="AQ468" s="47" t="e">
        <f ca="1">IF(AND([1]!Email_TaskV2[[#This Row],[Status]]="ON PROGRESS"),TODAY()-[1]!Email_TaskV2[[#This Row],[Tanggal nodin RFS/RFI]],0)</f>
        <v>#REF!</v>
      </c>
      <c r="AR468" s="47" t="e">
        <f ca="1">IF(AND([1]!Email_TaskV2[[#This Row],[Status]]="ON PROGRESS"),IF(TODAY()-[1]!Email_TaskV2[[#This Row],[Start FUT]]&gt;100,"Testing not started yet",TODAY()-[1]!Email_TaskV2[[#This Row],[Start FUT]]),0)</f>
        <v>#REF!</v>
      </c>
      <c r="AS468" s="47" t="e">
        <f>IF([1]!Email_TaskV2[[#This Row],[Aging_Start_Testing]]="Testing not started yet","Testing not started yet",[1]!Email_TaskV2[[#This Row],[Aging]]-[1]!Email_TaskV2[[#This Row],[Aging_Start_Testing]])</f>
        <v>#REF!</v>
      </c>
      <c r="AT468" s="47" t="e">
        <f ca="1">IF(AND([1]!Email_TaskV2[[#This Row],[Status]]="ON PROGRESS",[1]!Email_TaskV2[[#This Row],[Type]]="RFI"),TODAY()-[1]!Email_TaskV2[[#This Row],[Tanggal nodin RFS/RFI]],0)</f>
        <v>#REF!</v>
      </c>
      <c r="AU468" s="47" t="e">
        <f>IF([1]!Email_TaskV2[[#This Row],[Aging]]&gt;7,"Warning","")</f>
        <v>#REF!</v>
      </c>
      <c r="AV468" s="48"/>
      <c r="AW468" s="48"/>
      <c r="AX468" s="48"/>
      <c r="AY468" s="48" t="e">
        <f>IF(AND([1]!Email_TaskV2[[#This Row],[Status]]="ON PROGRESS",[1]!Email_TaskV2[[#This Row],[Type]]="RFS"),"YES","")</f>
        <v>#REF!</v>
      </c>
      <c r="AZ468" s="16" t="e">
        <f>IF(AND([1]!Email_TaskV2[[#This Row],[Status]]="ON PROGRESS",[1]!Email_TaskV2[[#This Row],[Type]]="RFI"),"YES","")</f>
        <v>#REF!</v>
      </c>
      <c r="BA468" s="48" t="e">
        <f>IF([1]!Email_TaskV2[[#This Row],[Nomor Nodin RFS/RFI]]="","",DAY([1]!Email_TaskV2[[#This Row],[Tanggal nodin RFS/RFI]]))</f>
        <v>#REF!</v>
      </c>
      <c r="BB468" s="54" t="e">
        <f>IF([1]!Email_TaskV2[[#This Row],[Nomor Nodin RFS/RFI]]="","",TEXT([1]!Email_TaskV2[[#This Row],[Tanggal nodin RFS/RFI]],"MMM"))</f>
        <v>#REF!</v>
      </c>
      <c r="BC468" s="49" t="e">
        <f>IF([1]!Email_TaskV2[[#This Row],[Nodin BO]]="","No","Yes")</f>
        <v>#REF!</v>
      </c>
      <c r="BD468" s="50" t="e">
        <f>YEAR([1]!Email_TaskV2[[#This Row],[Tanggal nodin RFS/RFI]])</f>
        <v>#REF!</v>
      </c>
      <c r="BE468" s="56" t="e">
        <f>IF([1]!Email_TaskV2[[#This Row],[Month]]="",13,MONTH([1]!Email_TaskV2[[#This Row],[Tanggal nodin RFS/RFI]]))</f>
        <v>#REF!</v>
      </c>
    </row>
    <row r="469" spans="1:57" ht="15" customHeight="1" x14ac:dyDescent="0.3">
      <c r="A469" s="51">
        <v>468</v>
      </c>
      <c r="B469" s="32" t="s">
        <v>2886</v>
      </c>
      <c r="C469" s="34">
        <v>45030</v>
      </c>
      <c r="D469" s="87" t="s">
        <v>2887</v>
      </c>
      <c r="E469" s="115" t="s">
        <v>55</v>
      </c>
      <c r="F469" s="22" t="s">
        <v>78</v>
      </c>
      <c r="G469" s="35">
        <v>45033</v>
      </c>
      <c r="H469" s="35">
        <v>45035</v>
      </c>
      <c r="I469" s="32" t="s">
        <v>2888</v>
      </c>
      <c r="J469" s="35">
        <v>45035</v>
      </c>
      <c r="K469" s="37" t="s">
        <v>2889</v>
      </c>
      <c r="L469" s="39">
        <f t="shared" si="63"/>
        <v>5</v>
      </c>
      <c r="M469" s="39">
        <f t="shared" si="64"/>
        <v>2</v>
      </c>
      <c r="N469" s="40" t="s">
        <v>68</v>
      </c>
      <c r="O469" s="40" t="s">
        <v>69</v>
      </c>
      <c r="P469" s="40" t="e">
        <f>VLOOKUP([1]!Email_TaskV2[[#This Row],[PIC Dev]],[1]Organization!C:D,2,FALSE)</f>
        <v>#REF!</v>
      </c>
      <c r="Q469" s="40"/>
      <c r="R469" s="32">
        <v>55</v>
      </c>
      <c r="S469" s="32" t="s">
        <v>75</v>
      </c>
      <c r="T469" s="32" t="s">
        <v>2236</v>
      </c>
      <c r="U469" s="37" t="s">
        <v>2448</v>
      </c>
      <c r="V469" s="41">
        <v>45006</v>
      </c>
      <c r="W469" s="32" t="s">
        <v>139</v>
      </c>
      <c r="X469" s="32" t="s">
        <v>162</v>
      </c>
      <c r="Y469" s="32" t="s">
        <v>158</v>
      </c>
      <c r="Z469" s="32" t="s">
        <v>58</v>
      </c>
      <c r="AA469" s="32" t="s">
        <v>59</v>
      </c>
      <c r="AB469" s="32" t="s">
        <v>105</v>
      </c>
      <c r="AC469" s="43" t="s">
        <v>71</v>
      </c>
      <c r="AD469" s="44" t="s">
        <v>150</v>
      </c>
      <c r="AE469" s="44"/>
      <c r="AF469" s="44"/>
      <c r="AG469" s="32"/>
      <c r="AH469" s="32"/>
      <c r="AI469" s="39" t="s">
        <v>64</v>
      </c>
      <c r="AJ469" s="46" t="str">
        <f t="shared" si="58"/>
        <v/>
      </c>
      <c r="AK469" s="46"/>
      <c r="AL469" s="46"/>
      <c r="AM469" s="46"/>
      <c r="AN469" s="46"/>
      <c r="AO469" s="46"/>
      <c r="AP469" s="46"/>
      <c r="AQ469" s="47" t="e">
        <f ca="1">IF(AND([1]!Email_TaskV2[[#This Row],[Status]]="ON PROGRESS"),TODAY()-[1]!Email_TaskV2[[#This Row],[Tanggal nodin RFS/RFI]],0)</f>
        <v>#REF!</v>
      </c>
      <c r="AR469" s="47" t="e">
        <f ca="1">IF(AND([1]!Email_TaskV2[[#This Row],[Status]]="ON PROGRESS"),IF(TODAY()-[1]!Email_TaskV2[[#This Row],[Start FUT]]&gt;100,"Testing not started yet",TODAY()-[1]!Email_TaskV2[[#This Row],[Start FUT]]),0)</f>
        <v>#REF!</v>
      </c>
      <c r="AS469" s="47" t="e">
        <f>IF([1]!Email_TaskV2[[#This Row],[Aging_Start_Testing]]="Testing not started yet","Testing not started yet",[1]!Email_TaskV2[[#This Row],[Aging]]-[1]!Email_TaskV2[[#This Row],[Aging_Start_Testing]])</f>
        <v>#REF!</v>
      </c>
      <c r="AT469" s="47" t="e">
        <f ca="1">IF(AND([1]!Email_TaskV2[[#This Row],[Status]]="ON PROGRESS",[1]!Email_TaskV2[[#This Row],[Type]]="RFI"),TODAY()-[1]!Email_TaskV2[[#This Row],[Tanggal nodin RFS/RFI]],0)</f>
        <v>#REF!</v>
      </c>
      <c r="AU469" s="47" t="e">
        <f>IF([1]!Email_TaskV2[[#This Row],[Aging]]&gt;7,"Warning","")</f>
        <v>#REF!</v>
      </c>
      <c r="AV469" s="48"/>
      <c r="AW469" s="48"/>
      <c r="AX469" s="48"/>
      <c r="AY469" s="48" t="e">
        <f>IF(AND([1]!Email_TaskV2[[#This Row],[Status]]="ON PROGRESS",[1]!Email_TaskV2[[#This Row],[Type]]="RFS"),"YES","")</f>
        <v>#REF!</v>
      </c>
      <c r="AZ469" s="127" t="e">
        <f>IF(AND([1]!Email_TaskV2[[#This Row],[Status]]="ON PROGRESS",[1]!Email_TaskV2[[#This Row],[Type]]="RFI"),"YES","")</f>
        <v>#REF!</v>
      </c>
      <c r="BA469" s="48" t="e">
        <f>IF([1]!Email_TaskV2[[#This Row],[Nomor Nodin RFS/RFI]]="","",DAY([1]!Email_TaskV2[[#This Row],[Tanggal nodin RFS/RFI]]))</f>
        <v>#REF!</v>
      </c>
      <c r="BB469" s="54" t="e">
        <f>IF([1]!Email_TaskV2[[#This Row],[Nomor Nodin RFS/RFI]]="","",TEXT([1]!Email_TaskV2[[#This Row],[Tanggal nodin RFS/RFI]],"MMM"))</f>
        <v>#REF!</v>
      </c>
      <c r="BC469" s="49" t="e">
        <f>IF([1]!Email_TaskV2[[#This Row],[Nodin BO]]="","No","Yes")</f>
        <v>#REF!</v>
      </c>
      <c r="BD469" s="50" t="e">
        <f>YEAR([1]!Email_TaskV2[[#This Row],[Tanggal nodin RFS/RFI]])</f>
        <v>#REF!</v>
      </c>
      <c r="BE469" s="56" t="e">
        <f>IF([1]!Email_TaskV2[[#This Row],[Month]]="",13,MONTH([1]!Email_TaskV2[[#This Row],[Tanggal nodin RFS/RFI]]))</f>
        <v>#REF!</v>
      </c>
    </row>
    <row r="470" spans="1:57" ht="15" customHeight="1" x14ac:dyDescent="0.3">
      <c r="A470" s="51">
        <v>469</v>
      </c>
      <c r="B470" s="32" t="s">
        <v>2890</v>
      </c>
      <c r="C470" s="34">
        <v>45033</v>
      </c>
      <c r="D470" s="101" t="s">
        <v>2891</v>
      </c>
      <c r="E470" s="23" t="s">
        <v>670</v>
      </c>
      <c r="F470" s="99">
        <v>0.6</v>
      </c>
      <c r="G470" s="35">
        <v>45065</v>
      </c>
      <c r="H470" s="35"/>
      <c r="I470" s="32"/>
      <c r="J470" s="35"/>
      <c r="K470" s="32"/>
      <c r="L470" s="44"/>
      <c r="M470" s="40"/>
      <c r="N470" s="40" t="s">
        <v>2835</v>
      </c>
      <c r="O470" s="40" t="s">
        <v>108</v>
      </c>
      <c r="P470" s="40" t="e">
        <f>VLOOKUP([1]!Email_TaskV2[[#This Row],[PIC Dev]],[1]Organization!C:D,2,FALSE)</f>
        <v>#REF!</v>
      </c>
      <c r="Q470" s="40"/>
      <c r="R470" s="32"/>
      <c r="S470" s="32" t="s">
        <v>57</v>
      </c>
      <c r="T470" s="32" t="s">
        <v>2892</v>
      </c>
      <c r="U470" s="32" t="s">
        <v>2893</v>
      </c>
      <c r="V470" s="41">
        <v>45029</v>
      </c>
      <c r="W470" s="32" t="s">
        <v>156</v>
      </c>
      <c r="X470" s="32" t="s">
        <v>205</v>
      </c>
      <c r="Y470" s="32" t="s">
        <v>157</v>
      </c>
      <c r="Z470" s="32" t="s">
        <v>58</v>
      </c>
      <c r="AA470" s="32" t="s">
        <v>59</v>
      </c>
      <c r="AB470" s="32" t="s">
        <v>94</v>
      </c>
      <c r="AC470" s="43" t="s">
        <v>71</v>
      </c>
      <c r="AD470" s="44" t="s">
        <v>3190</v>
      </c>
      <c r="AE470" s="44"/>
      <c r="AF470" s="44"/>
      <c r="AG470" s="32"/>
      <c r="AH470" s="32"/>
      <c r="AI470" s="72" t="s">
        <v>64</v>
      </c>
      <c r="AJ470" s="45" t="str">
        <f t="shared" si="58"/>
        <v/>
      </c>
      <c r="AK470" s="46"/>
      <c r="AL470" s="46"/>
      <c r="AM470" s="46"/>
      <c r="AN470" s="46"/>
      <c r="AO470" s="46"/>
      <c r="AP470" s="46"/>
      <c r="AQ470" s="47" t="e">
        <f ca="1">IF(AND([1]!Email_TaskV2[[#This Row],[Status]]="ON PROGRESS"),TODAY()-[1]!Email_TaskV2[[#This Row],[Tanggal nodin RFS/RFI]],0)</f>
        <v>#REF!</v>
      </c>
      <c r="AR470" s="47" t="e">
        <f ca="1">IF(AND([1]!Email_TaskV2[[#This Row],[Status]]="ON PROGRESS"),IF(TODAY()-[1]!Email_TaskV2[[#This Row],[Start FUT]]&gt;100,"Testing not started yet",TODAY()-[1]!Email_TaskV2[[#This Row],[Start FUT]]),0)</f>
        <v>#REF!</v>
      </c>
      <c r="AS470" s="47" t="e">
        <f>IF([1]!Email_TaskV2[[#This Row],[Aging_Start_Testing]]="Testing not started yet","Testing not started yet",[1]!Email_TaskV2[[#This Row],[Aging]]-[1]!Email_TaskV2[[#This Row],[Aging_Start_Testing]])</f>
        <v>#REF!</v>
      </c>
      <c r="AT470" s="47" t="e">
        <f ca="1">IF(AND([1]!Email_TaskV2[[#This Row],[Status]]="ON PROGRESS",[1]!Email_TaskV2[[#This Row],[Type]]="RFI"),TODAY()-[1]!Email_TaskV2[[#This Row],[Tanggal nodin RFS/RFI]],0)</f>
        <v>#REF!</v>
      </c>
      <c r="AU470" s="47" t="e">
        <f>IF([1]!Email_TaskV2[[#This Row],[Aging]]&gt;7,"Warning","")</f>
        <v>#REF!</v>
      </c>
      <c r="AV470" s="48"/>
      <c r="AW470" s="48"/>
      <c r="AX470" s="48"/>
      <c r="AY470" s="48" t="e">
        <f>IF(AND([1]!Email_TaskV2[[#This Row],[Status]]="ON PROGRESS",[1]!Email_TaskV2[[#This Row],[Type]]="RFS"),"YES","")</f>
        <v>#REF!</v>
      </c>
      <c r="AZ470" s="16" t="e">
        <f>IF(AND([1]!Email_TaskV2[[#This Row],[Status]]="ON PROGRESS",[1]!Email_TaskV2[[#This Row],[Type]]="RFI"),"YES","")</f>
        <v>#REF!</v>
      </c>
      <c r="BA470" s="48" t="e">
        <f>IF([1]!Email_TaskV2[[#This Row],[Nomor Nodin RFS/RFI]]="","",DAY([1]!Email_TaskV2[[#This Row],[Tanggal nodin RFS/RFI]]))</f>
        <v>#REF!</v>
      </c>
      <c r="BB470" s="54" t="e">
        <f>IF([1]!Email_TaskV2[[#This Row],[Nomor Nodin RFS/RFI]]="","",TEXT([1]!Email_TaskV2[[#This Row],[Tanggal nodin RFS/RFI]],"MMM"))</f>
        <v>#REF!</v>
      </c>
      <c r="BC470" s="49" t="e">
        <f>IF([1]!Email_TaskV2[[#This Row],[Nodin BO]]="","No","Yes")</f>
        <v>#REF!</v>
      </c>
      <c r="BD470" s="50" t="e">
        <f>YEAR([1]!Email_TaskV2[[#This Row],[Tanggal nodin RFS/RFI]])</f>
        <v>#REF!</v>
      </c>
      <c r="BE470" s="56" t="e">
        <f>IF([1]!Email_TaskV2[[#This Row],[Month]]="",13,MONTH([1]!Email_TaskV2[[#This Row],[Tanggal nodin RFS/RFI]]))</f>
        <v>#REF!</v>
      </c>
    </row>
    <row r="471" spans="1:57" ht="15" customHeight="1" x14ac:dyDescent="0.3">
      <c r="A471" s="51">
        <v>470</v>
      </c>
      <c r="B471" s="32" t="s">
        <v>2894</v>
      </c>
      <c r="C471" s="34">
        <v>45033</v>
      </c>
      <c r="D471" s="86" t="s">
        <v>2060</v>
      </c>
      <c r="E471" s="61" t="s">
        <v>79</v>
      </c>
      <c r="F471" s="68" t="s">
        <v>3043</v>
      </c>
      <c r="G471" s="35">
        <v>45006</v>
      </c>
      <c r="H471" s="35">
        <v>45051</v>
      </c>
      <c r="I471" s="32"/>
      <c r="J471" s="35"/>
      <c r="K471" s="32"/>
      <c r="L471" s="44"/>
      <c r="M471" s="40"/>
      <c r="N471" s="40" t="s">
        <v>87</v>
      </c>
      <c r="O471" s="40" t="s">
        <v>88</v>
      </c>
      <c r="P471" s="40" t="e">
        <f>VLOOKUP([1]!Email_TaskV2[[#This Row],[PIC Dev]],[1]Organization!C:D,2,FALSE)</f>
        <v>#REF!</v>
      </c>
      <c r="Q471" s="52" t="s">
        <v>3044</v>
      </c>
      <c r="R471" s="32"/>
      <c r="S471" s="32" t="s">
        <v>57</v>
      </c>
      <c r="T471" s="32" t="s">
        <v>808</v>
      </c>
      <c r="U471" s="37" t="s">
        <v>2895</v>
      </c>
      <c r="V471" s="41">
        <v>44848</v>
      </c>
      <c r="W471" s="32" t="s">
        <v>190</v>
      </c>
      <c r="X471" s="32" t="s">
        <v>2488</v>
      </c>
      <c r="Y471" s="32" t="s">
        <v>154</v>
      </c>
      <c r="Z471" s="32" t="s">
        <v>58</v>
      </c>
      <c r="AA471" s="32" t="s">
        <v>59</v>
      </c>
      <c r="AB471" s="32" t="s">
        <v>60</v>
      </c>
      <c r="AC471" s="43" t="s">
        <v>61</v>
      </c>
      <c r="AD471" s="44" t="s">
        <v>141</v>
      </c>
      <c r="AE471" s="44"/>
      <c r="AF471" s="44"/>
      <c r="AG471" s="32"/>
      <c r="AH471" s="32"/>
      <c r="AI471" s="81" t="s">
        <v>62</v>
      </c>
      <c r="AJ471" s="126" t="str">
        <f t="shared" si="58"/>
        <v>(FUT Simulator)</v>
      </c>
      <c r="AK471" s="46"/>
      <c r="AL471" s="46"/>
      <c r="AM471" s="46">
        <v>3</v>
      </c>
      <c r="AN471" s="46"/>
      <c r="AO471" s="46"/>
      <c r="AP471" s="46"/>
      <c r="AQ471" s="47" t="e">
        <f ca="1">IF(AND([1]!Email_TaskV2[[#This Row],[Status]]="ON PROGRESS"),TODAY()-[1]!Email_TaskV2[[#This Row],[Tanggal nodin RFS/RFI]],0)</f>
        <v>#REF!</v>
      </c>
      <c r="AR471" s="47" t="e">
        <f ca="1">IF(AND([1]!Email_TaskV2[[#This Row],[Status]]="ON PROGRESS"),IF(TODAY()-[1]!Email_TaskV2[[#This Row],[Start FUT]]&gt;100,"Testing not started yet",TODAY()-[1]!Email_TaskV2[[#This Row],[Start FUT]]),0)</f>
        <v>#REF!</v>
      </c>
      <c r="AS471" s="47" t="e">
        <f>IF([1]!Email_TaskV2[[#This Row],[Aging_Start_Testing]]="Testing not started yet","Testing not started yet",[1]!Email_TaskV2[[#This Row],[Aging]]-[1]!Email_TaskV2[[#This Row],[Aging_Start_Testing]])</f>
        <v>#REF!</v>
      </c>
      <c r="AT471" s="47" t="e">
        <f ca="1">IF(AND([1]!Email_TaskV2[[#This Row],[Status]]="ON PROGRESS",[1]!Email_TaskV2[[#This Row],[Type]]="RFI"),TODAY()-[1]!Email_TaskV2[[#This Row],[Tanggal nodin RFS/RFI]],0)</f>
        <v>#REF!</v>
      </c>
      <c r="AU471" s="47" t="e">
        <f>IF([1]!Email_TaskV2[[#This Row],[Aging]]&gt;7,"Warning","")</f>
        <v>#REF!</v>
      </c>
      <c r="AV471" s="48"/>
      <c r="AW471" s="48"/>
      <c r="AX471" s="48"/>
      <c r="AY471" s="48" t="e">
        <f>IF(AND([1]!Email_TaskV2[[#This Row],[Status]]="ON PROGRESS",[1]!Email_TaskV2[[#This Row],[Type]]="RFS"),"YES","")</f>
        <v>#REF!</v>
      </c>
      <c r="AZ471" s="127" t="e">
        <f>IF(AND([1]!Email_TaskV2[[#This Row],[Status]]="ON PROGRESS",[1]!Email_TaskV2[[#This Row],[Type]]="RFI"),"YES","")</f>
        <v>#REF!</v>
      </c>
      <c r="BA471" s="48" t="e">
        <f>IF([1]!Email_TaskV2[[#This Row],[Nomor Nodin RFS/RFI]]="","",DAY([1]!Email_TaskV2[[#This Row],[Tanggal nodin RFS/RFI]]))</f>
        <v>#REF!</v>
      </c>
      <c r="BB471" s="54" t="e">
        <f>IF([1]!Email_TaskV2[[#This Row],[Nomor Nodin RFS/RFI]]="","",TEXT([1]!Email_TaskV2[[#This Row],[Tanggal nodin RFS/RFI]],"MMM"))</f>
        <v>#REF!</v>
      </c>
      <c r="BC471" s="49" t="e">
        <f>IF([1]!Email_TaskV2[[#This Row],[Nodin BO]]="","No","Yes")</f>
        <v>#REF!</v>
      </c>
      <c r="BD471" s="50" t="e">
        <f>YEAR([1]!Email_TaskV2[[#This Row],[Tanggal nodin RFS/RFI]])</f>
        <v>#REF!</v>
      </c>
      <c r="BE471" s="56" t="e">
        <f>IF([1]!Email_TaskV2[[#This Row],[Month]]="",13,MONTH([1]!Email_TaskV2[[#This Row],[Tanggal nodin RFS/RFI]]))</f>
        <v>#REF!</v>
      </c>
    </row>
    <row r="472" spans="1:57" ht="15" customHeight="1" x14ac:dyDescent="0.3">
      <c r="A472" s="51">
        <v>471</v>
      </c>
      <c r="B472" s="32" t="s">
        <v>2896</v>
      </c>
      <c r="C472" s="34">
        <v>45033</v>
      </c>
      <c r="D472" s="86" t="s">
        <v>2897</v>
      </c>
      <c r="E472" s="32" t="s">
        <v>55</v>
      </c>
      <c r="F472" s="22" t="s">
        <v>78</v>
      </c>
      <c r="G472" s="35">
        <v>45034</v>
      </c>
      <c r="H472" s="35">
        <v>45036</v>
      </c>
      <c r="I472" s="32" t="s">
        <v>2898</v>
      </c>
      <c r="J472" s="35">
        <v>45036</v>
      </c>
      <c r="K472" s="37" t="s">
        <v>2899</v>
      </c>
      <c r="L472" s="39">
        <f t="shared" ref="L472:L489" si="65">H472-C472</f>
        <v>3</v>
      </c>
      <c r="M472" s="39">
        <f t="shared" ref="M472:M489" si="66">J472-G472</f>
        <v>2</v>
      </c>
      <c r="N472" s="40" t="s">
        <v>87</v>
      </c>
      <c r="O472" s="40" t="s">
        <v>88</v>
      </c>
      <c r="P472" s="40" t="e">
        <f>VLOOKUP([1]!Email_TaskV2[[#This Row],[PIC Dev]],[1]Organization!C:D,2,FALSE)</f>
        <v>#REF!</v>
      </c>
      <c r="Q472" s="40"/>
      <c r="R472" s="32">
        <v>291</v>
      </c>
      <c r="S472" s="32" t="s">
        <v>75</v>
      </c>
      <c r="T472" s="32" t="s">
        <v>2900</v>
      </c>
      <c r="U472" s="37" t="s">
        <v>2901</v>
      </c>
      <c r="V472" s="41">
        <v>45029</v>
      </c>
      <c r="W472" s="32" t="s">
        <v>190</v>
      </c>
      <c r="X472" s="37" t="s">
        <v>1362</v>
      </c>
      <c r="Y472" s="37" t="s">
        <v>1484</v>
      </c>
      <c r="Z472" s="32" t="s">
        <v>58</v>
      </c>
      <c r="AA472" s="32" t="s">
        <v>59</v>
      </c>
      <c r="AB472" s="32" t="s">
        <v>118</v>
      </c>
      <c r="AC472" s="43" t="s">
        <v>61</v>
      </c>
      <c r="AD472" s="44" t="s">
        <v>106</v>
      </c>
      <c r="AE472" s="44"/>
      <c r="AF472" s="44"/>
      <c r="AG472" s="32"/>
      <c r="AH472" s="32"/>
      <c r="AI472" s="39" t="s">
        <v>62</v>
      </c>
      <c r="AJ472" s="46" t="str">
        <f t="shared" si="58"/>
        <v>(FUT Simulator)</v>
      </c>
      <c r="AK472" s="46"/>
      <c r="AL472" s="46"/>
      <c r="AM472" s="46">
        <v>3</v>
      </c>
      <c r="AN472" s="46"/>
      <c r="AO472" s="46"/>
      <c r="AP472" s="46"/>
      <c r="AQ472" s="47" t="e">
        <f ca="1">IF(AND([1]!Email_TaskV2[[#This Row],[Status]]="ON PROGRESS"),TODAY()-[1]!Email_TaskV2[[#This Row],[Tanggal nodin RFS/RFI]],0)</f>
        <v>#REF!</v>
      </c>
      <c r="AR472" s="47" t="e">
        <f ca="1">IF(AND([1]!Email_TaskV2[[#This Row],[Status]]="ON PROGRESS"),IF(TODAY()-[1]!Email_TaskV2[[#This Row],[Start FUT]]&gt;100,"Testing not started yet",TODAY()-[1]!Email_TaskV2[[#This Row],[Start FUT]]),0)</f>
        <v>#REF!</v>
      </c>
      <c r="AS472" s="47" t="e">
        <f>IF([1]!Email_TaskV2[[#This Row],[Aging_Start_Testing]]="Testing not started yet","Testing not started yet",[1]!Email_TaskV2[[#This Row],[Aging]]-[1]!Email_TaskV2[[#This Row],[Aging_Start_Testing]])</f>
        <v>#REF!</v>
      </c>
      <c r="AT472" s="47" t="e">
        <f ca="1">IF(AND([1]!Email_TaskV2[[#This Row],[Status]]="ON PROGRESS",[1]!Email_TaskV2[[#This Row],[Type]]="RFI"),TODAY()-[1]!Email_TaskV2[[#This Row],[Tanggal nodin RFS/RFI]],0)</f>
        <v>#REF!</v>
      </c>
      <c r="AU472" s="47" t="e">
        <f>IF([1]!Email_TaskV2[[#This Row],[Aging]]&gt;7,"Warning","")</f>
        <v>#REF!</v>
      </c>
      <c r="AV472" s="48"/>
      <c r="AW472" s="48"/>
      <c r="AX472" s="48"/>
      <c r="AY472" s="48" t="e">
        <f>IF(AND([1]!Email_TaskV2[[#This Row],[Status]]="ON PROGRESS",[1]!Email_TaskV2[[#This Row],[Type]]="RFS"),"YES","")</f>
        <v>#REF!</v>
      </c>
      <c r="AZ472" s="16" t="e">
        <f>IF(AND([1]!Email_TaskV2[[#This Row],[Status]]="ON PROGRESS",[1]!Email_TaskV2[[#This Row],[Type]]="RFI"),"YES","")</f>
        <v>#REF!</v>
      </c>
      <c r="BA472" s="48" t="e">
        <f>IF([1]!Email_TaskV2[[#This Row],[Nomor Nodin RFS/RFI]]="","",DAY([1]!Email_TaskV2[[#This Row],[Tanggal nodin RFS/RFI]]))</f>
        <v>#REF!</v>
      </c>
      <c r="BB472" s="54" t="e">
        <f>IF([1]!Email_TaskV2[[#This Row],[Nomor Nodin RFS/RFI]]="","",TEXT([1]!Email_TaskV2[[#This Row],[Tanggal nodin RFS/RFI]],"MMM"))</f>
        <v>#REF!</v>
      </c>
      <c r="BC472" s="49" t="e">
        <f>IF([1]!Email_TaskV2[[#This Row],[Nodin BO]]="","No","Yes")</f>
        <v>#REF!</v>
      </c>
      <c r="BD472" s="50" t="e">
        <f>YEAR([1]!Email_TaskV2[[#This Row],[Tanggal nodin RFS/RFI]])</f>
        <v>#REF!</v>
      </c>
      <c r="BE472" s="56" t="e">
        <f>IF([1]!Email_TaskV2[[#This Row],[Month]]="",13,MONTH([1]!Email_TaskV2[[#This Row],[Tanggal nodin RFS/RFI]]))</f>
        <v>#REF!</v>
      </c>
    </row>
    <row r="473" spans="1:57" ht="15" customHeight="1" x14ac:dyDescent="0.3">
      <c r="A473" s="51">
        <v>472</v>
      </c>
      <c r="B473" s="32" t="s">
        <v>2902</v>
      </c>
      <c r="C473" s="34">
        <v>45033</v>
      </c>
      <c r="D473" s="87" t="s">
        <v>2903</v>
      </c>
      <c r="E473" s="115" t="s">
        <v>55</v>
      </c>
      <c r="F473" s="22" t="s">
        <v>90</v>
      </c>
      <c r="G473" s="35">
        <v>45034</v>
      </c>
      <c r="H473" s="35">
        <v>45034</v>
      </c>
      <c r="I473" s="32" t="s">
        <v>2904</v>
      </c>
      <c r="J473" s="35">
        <v>45035</v>
      </c>
      <c r="K473" s="37" t="s">
        <v>2905</v>
      </c>
      <c r="L473" s="39">
        <f t="shared" si="65"/>
        <v>1</v>
      </c>
      <c r="M473" s="39">
        <f t="shared" si="66"/>
        <v>1</v>
      </c>
      <c r="N473" s="40" t="s">
        <v>87</v>
      </c>
      <c r="O473" s="40" t="s">
        <v>88</v>
      </c>
      <c r="P473" s="40" t="e">
        <f>VLOOKUP([1]!Email_TaskV2[[#This Row],[PIC Dev]],[1]Organization!C:D,2,FALSE)</f>
        <v>#REF!</v>
      </c>
      <c r="Q473" s="52" t="s">
        <v>2906</v>
      </c>
      <c r="R473" s="32">
        <v>75</v>
      </c>
      <c r="S473" s="32" t="s">
        <v>57</v>
      </c>
      <c r="T473" s="32" t="s">
        <v>2907</v>
      </c>
      <c r="U473" s="37" t="s">
        <v>2908</v>
      </c>
      <c r="V473" s="41">
        <v>45029</v>
      </c>
      <c r="W473" s="32" t="s">
        <v>190</v>
      </c>
      <c r="X473" s="32" t="s">
        <v>2909</v>
      </c>
      <c r="Y473" s="32" t="s">
        <v>2910</v>
      </c>
      <c r="Z473" s="32" t="s">
        <v>58</v>
      </c>
      <c r="AA473" s="32" t="s">
        <v>59</v>
      </c>
      <c r="AB473" s="32" t="s">
        <v>60</v>
      </c>
      <c r="AC473" s="43" t="s">
        <v>61</v>
      </c>
      <c r="AD473" s="44" t="s">
        <v>67</v>
      </c>
      <c r="AE473" s="44"/>
      <c r="AF473" s="44"/>
      <c r="AG473" s="32"/>
      <c r="AH473" s="32"/>
      <c r="AI473" s="39" t="s">
        <v>64</v>
      </c>
      <c r="AJ473" s="46" t="str">
        <f t="shared" si="58"/>
        <v/>
      </c>
      <c r="AK473" s="46"/>
      <c r="AL473" s="46"/>
      <c r="AM473" s="46"/>
      <c r="AN473" s="46"/>
      <c r="AO473" s="46"/>
      <c r="AP473" s="46"/>
      <c r="AQ473" s="47" t="e">
        <f ca="1">IF(AND([1]!Email_TaskV2[[#This Row],[Status]]="ON PROGRESS"),TODAY()-[1]!Email_TaskV2[[#This Row],[Tanggal nodin RFS/RFI]],0)</f>
        <v>#REF!</v>
      </c>
      <c r="AR473" s="47" t="e">
        <f ca="1">IF(AND([1]!Email_TaskV2[[#This Row],[Status]]="ON PROGRESS"),IF(TODAY()-[1]!Email_TaskV2[[#This Row],[Start FUT]]&gt;100,"Testing not started yet",TODAY()-[1]!Email_TaskV2[[#This Row],[Start FUT]]),0)</f>
        <v>#REF!</v>
      </c>
      <c r="AS473" s="47" t="e">
        <f>IF([1]!Email_TaskV2[[#This Row],[Aging_Start_Testing]]="Testing not started yet","Testing not started yet",[1]!Email_TaskV2[[#This Row],[Aging]]-[1]!Email_TaskV2[[#This Row],[Aging_Start_Testing]])</f>
        <v>#REF!</v>
      </c>
      <c r="AT473" s="47" t="e">
        <f ca="1">IF(AND([1]!Email_TaskV2[[#This Row],[Status]]="ON PROGRESS",[1]!Email_TaskV2[[#This Row],[Type]]="RFI"),TODAY()-[1]!Email_TaskV2[[#This Row],[Tanggal nodin RFS/RFI]],0)</f>
        <v>#REF!</v>
      </c>
      <c r="AU473" s="47" t="e">
        <f>IF([1]!Email_TaskV2[[#This Row],[Aging]]&gt;7,"Warning","")</f>
        <v>#REF!</v>
      </c>
      <c r="AV473" s="48"/>
      <c r="AW473" s="48"/>
      <c r="AX473" s="48"/>
      <c r="AY473" s="48" t="e">
        <f>IF(AND([1]!Email_TaskV2[[#This Row],[Status]]="ON PROGRESS",[1]!Email_TaskV2[[#This Row],[Type]]="RFS"),"YES","")</f>
        <v>#REF!</v>
      </c>
      <c r="AZ473" s="16" t="e">
        <f>IF(AND([1]!Email_TaskV2[[#This Row],[Status]]="ON PROGRESS",[1]!Email_TaskV2[[#This Row],[Type]]="RFI"),"YES","")</f>
        <v>#REF!</v>
      </c>
      <c r="BA473" s="48" t="e">
        <f>IF([1]!Email_TaskV2[[#This Row],[Nomor Nodin RFS/RFI]]="","",DAY([1]!Email_TaskV2[[#This Row],[Tanggal nodin RFS/RFI]]))</f>
        <v>#REF!</v>
      </c>
      <c r="BB473" s="54" t="e">
        <f>IF([1]!Email_TaskV2[[#This Row],[Nomor Nodin RFS/RFI]]="","",TEXT([1]!Email_TaskV2[[#This Row],[Tanggal nodin RFS/RFI]],"MMM"))</f>
        <v>#REF!</v>
      </c>
      <c r="BC473" s="49" t="e">
        <f>IF([1]!Email_TaskV2[[#This Row],[Nodin BO]]="","No","Yes")</f>
        <v>#REF!</v>
      </c>
      <c r="BD473" s="50" t="e">
        <f>YEAR([1]!Email_TaskV2[[#This Row],[Tanggal nodin RFS/RFI]])</f>
        <v>#REF!</v>
      </c>
      <c r="BE473" s="56" t="e">
        <f>IF([1]!Email_TaskV2[[#This Row],[Month]]="",13,MONTH([1]!Email_TaskV2[[#This Row],[Tanggal nodin RFS/RFI]]))</f>
        <v>#REF!</v>
      </c>
    </row>
    <row r="474" spans="1:57" ht="15" customHeight="1" x14ac:dyDescent="0.3">
      <c r="A474" s="51">
        <v>473</v>
      </c>
      <c r="B474" s="120" t="s">
        <v>2911</v>
      </c>
      <c r="C474" s="123">
        <v>45033</v>
      </c>
      <c r="D474" s="121" t="s">
        <v>2912</v>
      </c>
      <c r="E474" s="115" t="s">
        <v>55</v>
      </c>
      <c r="F474" s="22" t="s">
        <v>78</v>
      </c>
      <c r="G474" s="35">
        <v>45034</v>
      </c>
      <c r="H474" s="35">
        <v>45034</v>
      </c>
      <c r="I474" s="32" t="s">
        <v>2913</v>
      </c>
      <c r="J474" s="35">
        <v>45035</v>
      </c>
      <c r="K474" s="37" t="s">
        <v>2914</v>
      </c>
      <c r="L474" s="39">
        <f t="shared" si="65"/>
        <v>1</v>
      </c>
      <c r="M474" s="39">
        <f t="shared" si="66"/>
        <v>1</v>
      </c>
      <c r="N474" s="40" t="s">
        <v>2483</v>
      </c>
      <c r="O474" s="40" t="s">
        <v>74</v>
      </c>
      <c r="P474" s="40" t="e">
        <f>VLOOKUP([1]!Email_TaskV2[[#This Row],[PIC Dev]],[1]Organization!C:D,2,FALSE)</f>
        <v>#REF!</v>
      </c>
      <c r="Q474" s="40"/>
      <c r="R474" s="32">
        <v>27</v>
      </c>
      <c r="S474" s="32" t="s">
        <v>75</v>
      </c>
      <c r="T474" s="32"/>
      <c r="U474" s="32"/>
      <c r="V474" s="32"/>
      <c r="W474" s="32" t="s">
        <v>176</v>
      </c>
      <c r="X474" s="32"/>
      <c r="Y474" s="32"/>
      <c r="Z474" s="32" t="s">
        <v>58</v>
      </c>
      <c r="AA474" s="32" t="s">
        <v>59</v>
      </c>
      <c r="AB474" s="32" t="s">
        <v>76</v>
      </c>
      <c r="AC474" s="43" t="s">
        <v>71</v>
      </c>
      <c r="AD474" s="44" t="s">
        <v>93</v>
      </c>
      <c r="AE474" s="44"/>
      <c r="AF474" s="44"/>
      <c r="AG474" s="32"/>
      <c r="AH474" s="32"/>
      <c r="AI474" s="39" t="s">
        <v>110</v>
      </c>
      <c r="AJ474" s="46" t="str">
        <f t="shared" si="58"/>
        <v>(Sigos Automation)</v>
      </c>
      <c r="AK474" s="46">
        <v>1</v>
      </c>
      <c r="AL474" s="46"/>
      <c r="AM474" s="46"/>
      <c r="AN474" s="46"/>
      <c r="AO474" s="46"/>
      <c r="AP474" s="46"/>
      <c r="AQ474" s="47" t="e">
        <f ca="1">IF(AND([1]!Email_TaskV2[[#This Row],[Status]]="ON PROGRESS"),TODAY()-[1]!Email_TaskV2[[#This Row],[Tanggal nodin RFS/RFI]],0)</f>
        <v>#REF!</v>
      </c>
      <c r="AR474" s="47" t="e">
        <f ca="1">IF(AND([1]!Email_TaskV2[[#This Row],[Status]]="ON PROGRESS"),IF(TODAY()-[1]!Email_TaskV2[[#This Row],[Start FUT]]&gt;100,"Testing not started yet",TODAY()-[1]!Email_TaskV2[[#This Row],[Start FUT]]),0)</f>
        <v>#REF!</v>
      </c>
      <c r="AS474" s="47" t="e">
        <f>IF([1]!Email_TaskV2[[#This Row],[Aging_Start_Testing]]="Testing not started yet","Testing not started yet",[1]!Email_TaskV2[[#This Row],[Aging]]-[1]!Email_TaskV2[[#This Row],[Aging_Start_Testing]])</f>
        <v>#REF!</v>
      </c>
      <c r="AT474" s="47" t="e">
        <f ca="1">IF(AND([1]!Email_TaskV2[[#This Row],[Status]]="ON PROGRESS",[1]!Email_TaskV2[[#This Row],[Type]]="RFI"),TODAY()-[1]!Email_TaskV2[[#This Row],[Tanggal nodin RFS/RFI]],0)</f>
        <v>#REF!</v>
      </c>
      <c r="AU474" s="47" t="e">
        <f>IF([1]!Email_TaskV2[[#This Row],[Aging]]&gt;7,"Warning","")</f>
        <v>#REF!</v>
      </c>
      <c r="AV474" s="48"/>
      <c r="AW474" s="48"/>
      <c r="AX474" s="48"/>
      <c r="AY474" s="48" t="e">
        <f>IF(AND([1]!Email_TaskV2[[#This Row],[Status]]="ON PROGRESS",[1]!Email_TaskV2[[#This Row],[Type]]="RFS"),"YES","")</f>
        <v>#REF!</v>
      </c>
      <c r="AZ474" s="16" t="e">
        <f>IF(AND([1]!Email_TaskV2[[#This Row],[Status]]="ON PROGRESS",[1]!Email_TaskV2[[#This Row],[Type]]="RFI"),"YES","")</f>
        <v>#REF!</v>
      </c>
      <c r="BA474" s="48" t="e">
        <f>IF([1]!Email_TaskV2[[#This Row],[Nomor Nodin RFS/RFI]]="","",DAY([1]!Email_TaskV2[[#This Row],[Tanggal nodin RFS/RFI]]))</f>
        <v>#REF!</v>
      </c>
      <c r="BB474" s="54" t="e">
        <f>IF([1]!Email_TaskV2[[#This Row],[Nomor Nodin RFS/RFI]]="","",TEXT([1]!Email_TaskV2[[#This Row],[Tanggal nodin RFS/RFI]],"MMM"))</f>
        <v>#REF!</v>
      </c>
      <c r="BC474" s="49" t="e">
        <f>IF([1]!Email_TaskV2[[#This Row],[Nodin BO]]="","No","Yes")</f>
        <v>#REF!</v>
      </c>
      <c r="BD474" s="50" t="e">
        <f>YEAR([1]!Email_TaskV2[[#This Row],[Tanggal nodin RFS/RFI]])</f>
        <v>#REF!</v>
      </c>
      <c r="BE474" s="56" t="e">
        <f>IF([1]!Email_TaskV2[[#This Row],[Month]]="",13,MONTH([1]!Email_TaskV2[[#This Row],[Tanggal nodin RFS/RFI]]))</f>
        <v>#REF!</v>
      </c>
    </row>
    <row r="475" spans="1:57" ht="15" customHeight="1" x14ac:dyDescent="0.3">
      <c r="A475" s="51">
        <v>474</v>
      </c>
      <c r="B475" s="32" t="s">
        <v>2915</v>
      </c>
      <c r="C475" s="34">
        <v>45034</v>
      </c>
      <c r="D475" s="86" t="s">
        <v>2916</v>
      </c>
      <c r="E475" s="32" t="s">
        <v>55</v>
      </c>
      <c r="F475" s="32" t="s">
        <v>78</v>
      </c>
      <c r="G475" s="35">
        <v>45035</v>
      </c>
      <c r="H475" s="35">
        <v>45036</v>
      </c>
      <c r="I475" s="32" t="s">
        <v>2917</v>
      </c>
      <c r="J475" s="35">
        <v>45036</v>
      </c>
      <c r="K475" s="37" t="s">
        <v>2918</v>
      </c>
      <c r="L475" s="39">
        <f t="shared" si="65"/>
        <v>2</v>
      </c>
      <c r="M475" s="39">
        <f t="shared" si="66"/>
        <v>1</v>
      </c>
      <c r="N475" s="40" t="s">
        <v>87</v>
      </c>
      <c r="O475" s="40" t="s">
        <v>88</v>
      </c>
      <c r="P475" s="40" t="e">
        <f>VLOOKUP([1]!Email_TaskV2[[#This Row],[PIC Dev]],[1]Organization!C:D,2,FALSE)</f>
        <v>#REF!</v>
      </c>
      <c r="Q475" s="40"/>
      <c r="R475" s="32">
        <v>170</v>
      </c>
      <c r="S475" s="32" t="s">
        <v>75</v>
      </c>
      <c r="T475" s="32" t="s">
        <v>2650</v>
      </c>
      <c r="U475" s="37" t="s">
        <v>2651</v>
      </c>
      <c r="V475" s="41">
        <v>45022</v>
      </c>
      <c r="W475" s="32" t="s">
        <v>190</v>
      </c>
      <c r="X475" s="32" t="s">
        <v>2488</v>
      </c>
      <c r="Y475" s="32" t="s">
        <v>154</v>
      </c>
      <c r="Z475" s="32" t="s">
        <v>58</v>
      </c>
      <c r="AA475" s="32" t="s">
        <v>59</v>
      </c>
      <c r="AB475" s="32" t="s">
        <v>60</v>
      </c>
      <c r="AC475" s="43" t="s">
        <v>61</v>
      </c>
      <c r="AD475" s="44" t="s">
        <v>103</v>
      </c>
      <c r="AE475" s="44"/>
      <c r="AF475" s="44"/>
      <c r="AG475" s="32"/>
      <c r="AH475" s="32"/>
      <c r="AI475" s="39" t="s">
        <v>62</v>
      </c>
      <c r="AJ475" s="46" t="str">
        <f t="shared" si="58"/>
        <v>(FUT Simulator)</v>
      </c>
      <c r="AK475" s="46"/>
      <c r="AL475" s="46"/>
      <c r="AM475" s="46">
        <v>3</v>
      </c>
      <c r="AN475" s="46"/>
      <c r="AO475" s="46"/>
      <c r="AP475" s="46"/>
      <c r="AQ475" s="47" t="e">
        <f ca="1">IF(AND([1]!Email_TaskV2[[#This Row],[Status]]="ON PROGRESS"),TODAY()-[1]!Email_TaskV2[[#This Row],[Tanggal nodin RFS/RFI]],0)</f>
        <v>#REF!</v>
      </c>
      <c r="AR475" s="47" t="e">
        <f ca="1">IF(AND([1]!Email_TaskV2[[#This Row],[Status]]="ON PROGRESS"),IF(TODAY()-[1]!Email_TaskV2[[#This Row],[Start FUT]]&gt;100,"Testing not started yet",TODAY()-[1]!Email_TaskV2[[#This Row],[Start FUT]]),0)</f>
        <v>#REF!</v>
      </c>
      <c r="AS475" s="47" t="e">
        <f>IF([1]!Email_TaskV2[[#This Row],[Aging_Start_Testing]]="Testing not started yet","Testing not started yet",[1]!Email_TaskV2[[#This Row],[Aging]]-[1]!Email_TaskV2[[#This Row],[Aging_Start_Testing]])</f>
        <v>#REF!</v>
      </c>
      <c r="AT475" s="47" t="e">
        <f ca="1">IF(AND([1]!Email_TaskV2[[#This Row],[Status]]="ON PROGRESS",[1]!Email_TaskV2[[#This Row],[Type]]="RFI"),TODAY()-[1]!Email_TaskV2[[#This Row],[Tanggal nodin RFS/RFI]],0)</f>
        <v>#REF!</v>
      </c>
      <c r="AU475" s="47" t="e">
        <f>IF([1]!Email_TaskV2[[#This Row],[Aging]]&gt;7,"Warning","")</f>
        <v>#REF!</v>
      </c>
      <c r="AV475" s="48"/>
      <c r="AW475" s="48"/>
      <c r="AX475" s="48"/>
      <c r="AY475" s="48" t="e">
        <f>IF(AND([1]!Email_TaskV2[[#This Row],[Status]]="ON PROGRESS",[1]!Email_TaskV2[[#This Row],[Type]]="RFS"),"YES","")</f>
        <v>#REF!</v>
      </c>
      <c r="AZ475" s="16" t="e">
        <f>IF(AND([1]!Email_TaskV2[[#This Row],[Status]]="ON PROGRESS",[1]!Email_TaskV2[[#This Row],[Type]]="RFI"),"YES","")</f>
        <v>#REF!</v>
      </c>
      <c r="BA475" s="48" t="e">
        <f>IF([1]!Email_TaskV2[[#This Row],[Nomor Nodin RFS/RFI]]="","",DAY([1]!Email_TaskV2[[#This Row],[Tanggal nodin RFS/RFI]]))</f>
        <v>#REF!</v>
      </c>
      <c r="BB475" s="54" t="e">
        <f>IF([1]!Email_TaskV2[[#This Row],[Nomor Nodin RFS/RFI]]="","",TEXT([1]!Email_TaskV2[[#This Row],[Tanggal nodin RFS/RFI]],"MMM"))</f>
        <v>#REF!</v>
      </c>
      <c r="BC475" s="49" t="e">
        <f>IF([1]!Email_TaskV2[[#This Row],[Nodin BO]]="","No","Yes")</f>
        <v>#REF!</v>
      </c>
      <c r="BD475" s="50" t="e">
        <f>YEAR([1]!Email_TaskV2[[#This Row],[Tanggal nodin RFS/RFI]])</f>
        <v>#REF!</v>
      </c>
      <c r="BE475" s="56" t="e">
        <f>IF([1]!Email_TaskV2[[#This Row],[Month]]="",13,MONTH([1]!Email_TaskV2[[#This Row],[Tanggal nodin RFS/RFI]]))</f>
        <v>#REF!</v>
      </c>
    </row>
    <row r="476" spans="1:57" ht="15" customHeight="1" x14ac:dyDescent="0.3">
      <c r="A476" s="51">
        <v>475</v>
      </c>
      <c r="B476" s="32" t="s">
        <v>2919</v>
      </c>
      <c r="C476" s="34">
        <v>45034</v>
      </c>
      <c r="D476" s="86" t="s">
        <v>2920</v>
      </c>
      <c r="E476" s="32" t="s">
        <v>55</v>
      </c>
      <c r="F476" s="32" t="s">
        <v>90</v>
      </c>
      <c r="G476" s="35">
        <v>45034</v>
      </c>
      <c r="H476" s="35">
        <v>45036</v>
      </c>
      <c r="I476" s="32" t="s">
        <v>2921</v>
      </c>
      <c r="J476" s="35">
        <v>45036</v>
      </c>
      <c r="K476" s="37" t="s">
        <v>2922</v>
      </c>
      <c r="L476" s="39">
        <f t="shared" si="65"/>
        <v>2</v>
      </c>
      <c r="M476" s="39">
        <f t="shared" si="66"/>
        <v>2</v>
      </c>
      <c r="N476" s="40" t="s">
        <v>111</v>
      </c>
      <c r="O476" s="40" t="s">
        <v>112</v>
      </c>
      <c r="P476" s="40" t="e">
        <f>VLOOKUP([1]!Email_TaskV2[[#This Row],[PIC Dev]],[1]Organization!C:D,2,FALSE)</f>
        <v>#REF!</v>
      </c>
      <c r="Q476" s="52" t="s">
        <v>2923</v>
      </c>
      <c r="R476" s="32">
        <v>60</v>
      </c>
      <c r="S476" s="32" t="s">
        <v>57</v>
      </c>
      <c r="T476" s="32" t="s">
        <v>2924</v>
      </c>
      <c r="U476" s="37" t="s">
        <v>2925</v>
      </c>
      <c r="V476" s="41">
        <v>45026</v>
      </c>
      <c r="W476" s="32" t="s">
        <v>113</v>
      </c>
      <c r="X476" s="32" t="s">
        <v>160</v>
      </c>
      <c r="Y476" s="32" t="s">
        <v>161</v>
      </c>
      <c r="Z476" s="32" t="s">
        <v>58</v>
      </c>
      <c r="AA476" s="32" t="s">
        <v>59</v>
      </c>
      <c r="AB476" s="32" t="s">
        <v>113</v>
      </c>
      <c r="AC476" s="43" t="s">
        <v>71</v>
      </c>
      <c r="AD476" s="44" t="s">
        <v>95</v>
      </c>
      <c r="AE476" s="44"/>
      <c r="AF476" s="44"/>
      <c r="AG476" s="32"/>
      <c r="AH476" s="32"/>
      <c r="AI476" s="39" t="s">
        <v>62</v>
      </c>
      <c r="AJ476" s="46" t="str">
        <f t="shared" si="58"/>
        <v>(FUT Simulator)</v>
      </c>
      <c r="AK476" s="46"/>
      <c r="AL476" s="46"/>
      <c r="AM476" s="46">
        <v>3</v>
      </c>
      <c r="AN476" s="46"/>
      <c r="AO476" s="46"/>
      <c r="AP476" s="46"/>
      <c r="AQ476" s="47" t="e">
        <f ca="1">IF(AND([1]!Email_TaskV2[[#This Row],[Status]]="ON PROGRESS"),TODAY()-[1]!Email_TaskV2[[#This Row],[Tanggal nodin RFS/RFI]],0)</f>
        <v>#REF!</v>
      </c>
      <c r="AR476" s="47" t="e">
        <f ca="1">IF(AND([1]!Email_TaskV2[[#This Row],[Status]]="ON PROGRESS"),IF(TODAY()-[1]!Email_TaskV2[[#This Row],[Start FUT]]&gt;100,"Testing not started yet",TODAY()-[1]!Email_TaskV2[[#This Row],[Start FUT]]),0)</f>
        <v>#REF!</v>
      </c>
      <c r="AS476" s="47" t="e">
        <f>IF([1]!Email_TaskV2[[#This Row],[Aging_Start_Testing]]="Testing not started yet","Testing not started yet",[1]!Email_TaskV2[[#This Row],[Aging]]-[1]!Email_TaskV2[[#This Row],[Aging_Start_Testing]])</f>
        <v>#REF!</v>
      </c>
      <c r="AT476" s="47" t="e">
        <f ca="1">IF(AND([1]!Email_TaskV2[[#This Row],[Status]]="ON PROGRESS",[1]!Email_TaskV2[[#This Row],[Type]]="RFI"),TODAY()-[1]!Email_TaskV2[[#This Row],[Tanggal nodin RFS/RFI]],0)</f>
        <v>#REF!</v>
      </c>
      <c r="AU476" s="47" t="e">
        <f>IF([1]!Email_TaskV2[[#This Row],[Aging]]&gt;7,"Warning","")</f>
        <v>#REF!</v>
      </c>
      <c r="AV476" s="48"/>
      <c r="AW476" s="48"/>
      <c r="AX476" s="48"/>
      <c r="AY476" s="48" t="e">
        <f>IF(AND([1]!Email_TaskV2[[#This Row],[Status]]="ON PROGRESS",[1]!Email_TaskV2[[#This Row],[Type]]="RFS"),"YES","")</f>
        <v>#REF!</v>
      </c>
      <c r="AZ476" s="16" t="e">
        <f>IF(AND([1]!Email_TaskV2[[#This Row],[Status]]="ON PROGRESS",[1]!Email_TaskV2[[#This Row],[Type]]="RFI"),"YES","")</f>
        <v>#REF!</v>
      </c>
      <c r="BA476" s="48" t="e">
        <f>IF([1]!Email_TaskV2[[#This Row],[Nomor Nodin RFS/RFI]]="","",DAY([1]!Email_TaskV2[[#This Row],[Tanggal nodin RFS/RFI]]))</f>
        <v>#REF!</v>
      </c>
      <c r="BB476" s="54" t="e">
        <f>IF([1]!Email_TaskV2[[#This Row],[Nomor Nodin RFS/RFI]]="","",TEXT([1]!Email_TaskV2[[#This Row],[Tanggal nodin RFS/RFI]],"MMM"))</f>
        <v>#REF!</v>
      </c>
      <c r="BC476" s="49" t="e">
        <f>IF([1]!Email_TaskV2[[#This Row],[Nodin BO]]="","No","Yes")</f>
        <v>#REF!</v>
      </c>
      <c r="BD476" s="50" t="e">
        <f>YEAR([1]!Email_TaskV2[[#This Row],[Tanggal nodin RFS/RFI]])</f>
        <v>#REF!</v>
      </c>
      <c r="BE476" s="56" t="e">
        <f>IF([1]!Email_TaskV2[[#This Row],[Month]]="",13,MONTH([1]!Email_TaskV2[[#This Row],[Tanggal nodin RFS/RFI]]))</f>
        <v>#REF!</v>
      </c>
    </row>
    <row r="477" spans="1:57" ht="15" customHeight="1" x14ac:dyDescent="0.3">
      <c r="A477" s="51">
        <v>476</v>
      </c>
      <c r="B477" s="32" t="s">
        <v>2926</v>
      </c>
      <c r="C477" s="34">
        <v>45034</v>
      </c>
      <c r="D477" s="88" t="s">
        <v>2927</v>
      </c>
      <c r="E477" s="32" t="s">
        <v>55</v>
      </c>
      <c r="F477" s="32" t="s">
        <v>78</v>
      </c>
      <c r="G477" s="35">
        <v>45035</v>
      </c>
      <c r="H477" s="35">
        <v>45036</v>
      </c>
      <c r="I477" s="32" t="s">
        <v>2928</v>
      </c>
      <c r="J477" s="35">
        <v>45036</v>
      </c>
      <c r="K477" s="37" t="s">
        <v>2929</v>
      </c>
      <c r="L477" s="39">
        <f t="shared" si="65"/>
        <v>2</v>
      </c>
      <c r="M477" s="39">
        <f t="shared" si="66"/>
        <v>1</v>
      </c>
      <c r="N477" s="53" t="s">
        <v>99</v>
      </c>
      <c r="O477" s="40" t="s">
        <v>100</v>
      </c>
      <c r="P477" s="40" t="e">
        <f>VLOOKUP([1]!Email_TaskV2[[#This Row],[PIC Dev]],[1]Organization!C:D,2,FALSE)</f>
        <v>#REF!</v>
      </c>
      <c r="Q477" s="40"/>
      <c r="R477" s="32">
        <v>176</v>
      </c>
      <c r="S477" s="32" t="s">
        <v>75</v>
      </c>
      <c r="T477" s="32" t="s">
        <v>2650</v>
      </c>
      <c r="U477" s="37" t="s">
        <v>2651</v>
      </c>
      <c r="V477" s="41">
        <v>45022</v>
      </c>
      <c r="W477" s="32" t="s">
        <v>190</v>
      </c>
      <c r="X477" s="32" t="s">
        <v>2488</v>
      </c>
      <c r="Y477" s="32" t="s">
        <v>154</v>
      </c>
      <c r="Z477" s="32" t="s">
        <v>58</v>
      </c>
      <c r="AA477" s="32" t="s">
        <v>59</v>
      </c>
      <c r="AB477" s="32" t="s">
        <v>60</v>
      </c>
      <c r="AC477" s="43" t="s">
        <v>84</v>
      </c>
      <c r="AD477" s="44" t="s">
        <v>124</v>
      </c>
      <c r="AE477" s="44"/>
      <c r="AF477" s="44"/>
      <c r="AG477" s="32"/>
      <c r="AH477" s="32"/>
      <c r="AI477" s="39" t="s">
        <v>62</v>
      </c>
      <c r="AJ477" s="46" t="str">
        <f t="shared" si="58"/>
        <v>(FUT Simulator)</v>
      </c>
      <c r="AK477" s="46"/>
      <c r="AL477" s="46"/>
      <c r="AM477" s="46">
        <v>3</v>
      </c>
      <c r="AN477" s="46"/>
      <c r="AO477" s="46"/>
      <c r="AP477" s="46"/>
      <c r="AQ477" s="47" t="e">
        <f ca="1">IF(AND([1]!Email_TaskV2[[#This Row],[Status]]="ON PROGRESS"),TODAY()-[1]!Email_TaskV2[[#This Row],[Tanggal nodin RFS/RFI]],0)</f>
        <v>#REF!</v>
      </c>
      <c r="AR477" s="47" t="e">
        <f ca="1">IF(AND([1]!Email_TaskV2[[#This Row],[Status]]="ON PROGRESS"),IF(TODAY()-[1]!Email_TaskV2[[#This Row],[Start FUT]]&gt;100,"Testing not started yet",TODAY()-[1]!Email_TaskV2[[#This Row],[Start FUT]]),0)</f>
        <v>#REF!</v>
      </c>
      <c r="AS477" s="47" t="e">
        <f>IF([1]!Email_TaskV2[[#This Row],[Aging_Start_Testing]]="Testing not started yet","Testing not started yet",[1]!Email_TaskV2[[#This Row],[Aging]]-[1]!Email_TaskV2[[#This Row],[Aging_Start_Testing]])</f>
        <v>#REF!</v>
      </c>
      <c r="AT477" s="47" t="e">
        <f ca="1">IF(AND([1]!Email_TaskV2[[#This Row],[Status]]="ON PROGRESS",[1]!Email_TaskV2[[#This Row],[Type]]="RFI"),TODAY()-[1]!Email_TaskV2[[#This Row],[Tanggal nodin RFS/RFI]],0)</f>
        <v>#REF!</v>
      </c>
      <c r="AU477" s="47" t="e">
        <f>IF([1]!Email_TaskV2[[#This Row],[Aging]]&gt;7,"Warning","")</f>
        <v>#REF!</v>
      </c>
      <c r="AV477" s="48"/>
      <c r="AW477" s="48"/>
      <c r="AX477" s="48"/>
      <c r="AY477" s="48" t="e">
        <f>IF(AND([1]!Email_TaskV2[[#This Row],[Status]]="ON PROGRESS",[1]!Email_TaskV2[[#This Row],[Type]]="RFS"),"YES","")</f>
        <v>#REF!</v>
      </c>
      <c r="AZ477" s="16" t="e">
        <f>IF(AND([1]!Email_TaskV2[[#This Row],[Status]]="ON PROGRESS",[1]!Email_TaskV2[[#This Row],[Type]]="RFI"),"YES","")</f>
        <v>#REF!</v>
      </c>
      <c r="BA477" s="48" t="e">
        <f>IF([1]!Email_TaskV2[[#This Row],[Nomor Nodin RFS/RFI]]="","",DAY([1]!Email_TaskV2[[#This Row],[Tanggal nodin RFS/RFI]]))</f>
        <v>#REF!</v>
      </c>
      <c r="BB477" s="54" t="e">
        <f>IF([1]!Email_TaskV2[[#This Row],[Nomor Nodin RFS/RFI]]="","",TEXT([1]!Email_TaskV2[[#This Row],[Tanggal nodin RFS/RFI]],"MMM"))</f>
        <v>#REF!</v>
      </c>
      <c r="BC477" s="49" t="e">
        <f>IF([1]!Email_TaskV2[[#This Row],[Nodin BO]]="","No","Yes")</f>
        <v>#REF!</v>
      </c>
      <c r="BD477" s="50" t="e">
        <f>YEAR([1]!Email_TaskV2[[#This Row],[Tanggal nodin RFS/RFI]])</f>
        <v>#REF!</v>
      </c>
      <c r="BE477" s="56" t="e">
        <f>IF([1]!Email_TaskV2[[#This Row],[Month]]="",13,MONTH([1]!Email_TaskV2[[#This Row],[Tanggal nodin RFS/RFI]]))</f>
        <v>#REF!</v>
      </c>
    </row>
    <row r="478" spans="1:57" ht="15" customHeight="1" x14ac:dyDescent="0.3">
      <c r="A478" s="51">
        <v>477</v>
      </c>
      <c r="B478" s="32" t="s">
        <v>2930</v>
      </c>
      <c r="C478" s="34">
        <v>45034</v>
      </c>
      <c r="D478" s="86" t="s">
        <v>2931</v>
      </c>
      <c r="E478" s="32" t="s">
        <v>55</v>
      </c>
      <c r="F478" s="32" t="s">
        <v>78</v>
      </c>
      <c r="G478" s="35">
        <v>45036</v>
      </c>
      <c r="H478" s="35">
        <v>45036</v>
      </c>
      <c r="I478" s="32" t="s">
        <v>2932</v>
      </c>
      <c r="J478" s="35">
        <v>45040</v>
      </c>
      <c r="K478" s="37" t="s">
        <v>2933</v>
      </c>
      <c r="L478" s="39">
        <f t="shared" si="65"/>
        <v>2</v>
      </c>
      <c r="M478" s="39">
        <f t="shared" si="66"/>
        <v>4</v>
      </c>
      <c r="N478" s="40" t="s">
        <v>498</v>
      </c>
      <c r="O478" s="40" t="s">
        <v>135</v>
      </c>
      <c r="P478" s="40" t="e">
        <f>VLOOKUP([1]!Email_TaskV2[[#This Row],[PIC Dev]],[1]Organization!C:D,2,FALSE)</f>
        <v>#REF!</v>
      </c>
      <c r="Q478" s="40"/>
      <c r="R478" s="32">
        <v>294</v>
      </c>
      <c r="S478" s="32" t="s">
        <v>75</v>
      </c>
      <c r="T478" s="32" t="s">
        <v>2341</v>
      </c>
      <c r="U478" s="37" t="s">
        <v>2492</v>
      </c>
      <c r="V478" s="32"/>
      <c r="W478" s="32" t="s">
        <v>169</v>
      </c>
      <c r="X478" s="32"/>
      <c r="Y478" s="32"/>
      <c r="Z478" s="32" t="s">
        <v>58</v>
      </c>
      <c r="AA478" s="32" t="s">
        <v>59</v>
      </c>
      <c r="AB478" s="32" t="s">
        <v>119</v>
      </c>
      <c r="AC478" s="43" t="s">
        <v>71</v>
      </c>
      <c r="AD478" s="44" t="s">
        <v>128</v>
      </c>
      <c r="AE478" s="44"/>
      <c r="AF478" s="44"/>
      <c r="AG478" s="32"/>
      <c r="AH478" s="32"/>
      <c r="AI478" s="39" t="s">
        <v>110</v>
      </c>
      <c r="AJ478" s="46" t="str">
        <f t="shared" si="58"/>
        <v>(Prima Automation)</v>
      </c>
      <c r="AK478" s="46"/>
      <c r="AL478" s="46">
        <v>2</v>
      </c>
      <c r="AM478" s="46"/>
      <c r="AN478" s="46"/>
      <c r="AO478" s="46"/>
      <c r="AP478" s="46"/>
      <c r="AQ478" s="47" t="e">
        <f ca="1">IF(AND([1]!Email_TaskV2[[#This Row],[Status]]="ON PROGRESS"),TODAY()-[1]!Email_TaskV2[[#This Row],[Tanggal nodin RFS/RFI]],0)</f>
        <v>#REF!</v>
      </c>
      <c r="AR478" s="47" t="e">
        <f ca="1">IF(AND([1]!Email_TaskV2[[#This Row],[Status]]="ON PROGRESS"),IF(TODAY()-[1]!Email_TaskV2[[#This Row],[Start FUT]]&gt;100,"Testing not started yet",TODAY()-[1]!Email_TaskV2[[#This Row],[Start FUT]]),0)</f>
        <v>#REF!</v>
      </c>
      <c r="AS478" s="47" t="e">
        <f>IF([1]!Email_TaskV2[[#This Row],[Aging_Start_Testing]]="Testing not started yet","Testing not started yet",[1]!Email_TaskV2[[#This Row],[Aging]]-[1]!Email_TaskV2[[#This Row],[Aging_Start_Testing]])</f>
        <v>#REF!</v>
      </c>
      <c r="AT478" s="47" t="e">
        <f ca="1">IF(AND([1]!Email_TaskV2[[#This Row],[Status]]="ON PROGRESS",[1]!Email_TaskV2[[#This Row],[Type]]="RFI"),TODAY()-[1]!Email_TaskV2[[#This Row],[Tanggal nodin RFS/RFI]],0)</f>
        <v>#REF!</v>
      </c>
      <c r="AU478" s="47" t="e">
        <f>IF([1]!Email_TaskV2[[#This Row],[Aging]]&gt;7,"Warning","")</f>
        <v>#REF!</v>
      </c>
      <c r="AV478" s="48"/>
      <c r="AW478" s="48"/>
      <c r="AX478" s="48"/>
      <c r="AY478" s="48" t="e">
        <f>IF(AND([1]!Email_TaskV2[[#This Row],[Status]]="ON PROGRESS",[1]!Email_TaskV2[[#This Row],[Type]]="RFS"),"YES","")</f>
        <v>#REF!</v>
      </c>
      <c r="AZ478" s="16" t="e">
        <f>IF(AND([1]!Email_TaskV2[[#This Row],[Status]]="ON PROGRESS",[1]!Email_TaskV2[[#This Row],[Type]]="RFI"),"YES","")</f>
        <v>#REF!</v>
      </c>
      <c r="BA478" s="48" t="e">
        <f>IF([1]!Email_TaskV2[[#This Row],[Nomor Nodin RFS/RFI]]="","",DAY([1]!Email_TaskV2[[#This Row],[Tanggal nodin RFS/RFI]]))</f>
        <v>#REF!</v>
      </c>
      <c r="BB478" s="54" t="e">
        <f>IF([1]!Email_TaskV2[[#This Row],[Nomor Nodin RFS/RFI]]="","",TEXT([1]!Email_TaskV2[[#This Row],[Tanggal nodin RFS/RFI]],"MMM"))</f>
        <v>#REF!</v>
      </c>
      <c r="BC478" s="49" t="e">
        <f>IF([1]!Email_TaskV2[[#This Row],[Nodin BO]]="","No","Yes")</f>
        <v>#REF!</v>
      </c>
      <c r="BD478" s="50" t="e">
        <f>YEAR([1]!Email_TaskV2[[#This Row],[Tanggal nodin RFS/RFI]])</f>
        <v>#REF!</v>
      </c>
      <c r="BE478" s="56" t="e">
        <f>IF([1]!Email_TaskV2[[#This Row],[Month]]="",13,MONTH([1]!Email_TaskV2[[#This Row],[Tanggal nodin RFS/RFI]]))</f>
        <v>#REF!</v>
      </c>
    </row>
    <row r="479" spans="1:57" ht="15" customHeight="1" x14ac:dyDescent="0.3">
      <c r="A479" s="51">
        <v>478</v>
      </c>
      <c r="B479" s="32" t="s">
        <v>2934</v>
      </c>
      <c r="C479" s="34">
        <v>45036</v>
      </c>
      <c r="D479" s="86" t="s">
        <v>2935</v>
      </c>
      <c r="E479" s="32" t="s">
        <v>55</v>
      </c>
      <c r="F479" s="32" t="s">
        <v>90</v>
      </c>
      <c r="G479" s="35">
        <v>45036</v>
      </c>
      <c r="H479" s="35">
        <v>45036</v>
      </c>
      <c r="I479" s="32" t="s">
        <v>2936</v>
      </c>
      <c r="J479" s="35">
        <v>45036</v>
      </c>
      <c r="K479" s="37" t="s">
        <v>2937</v>
      </c>
      <c r="L479" s="39">
        <f t="shared" si="65"/>
        <v>0</v>
      </c>
      <c r="M479" s="39">
        <f t="shared" si="66"/>
        <v>0</v>
      </c>
      <c r="N479" s="40" t="s">
        <v>68</v>
      </c>
      <c r="O479" s="40" t="s">
        <v>69</v>
      </c>
      <c r="P479" s="40" t="e">
        <f>VLOOKUP([1]!Email_TaskV2[[#This Row],[PIC Dev]],[1]Organization!C:D,2,FALSE)</f>
        <v>#REF!</v>
      </c>
      <c r="Q479" s="52" t="s">
        <v>2938</v>
      </c>
      <c r="R479" s="32">
        <v>72</v>
      </c>
      <c r="S479" s="32" t="s">
        <v>57</v>
      </c>
      <c r="T479" s="32" t="s">
        <v>1706</v>
      </c>
      <c r="U479" s="37" t="s">
        <v>2939</v>
      </c>
      <c r="V479" s="41">
        <v>44986</v>
      </c>
      <c r="W479" s="32" t="s">
        <v>139</v>
      </c>
      <c r="X479" s="32" t="s">
        <v>162</v>
      </c>
      <c r="Y479" s="32" t="s">
        <v>158</v>
      </c>
      <c r="Z479" s="32" t="s">
        <v>58</v>
      </c>
      <c r="AA479" s="32" t="s">
        <v>59</v>
      </c>
      <c r="AB479" s="32" t="s">
        <v>65</v>
      </c>
      <c r="AC479" s="43" t="s">
        <v>71</v>
      </c>
      <c r="AD479" s="44" t="s">
        <v>1604</v>
      </c>
      <c r="AE479" s="44"/>
      <c r="AF479" s="44"/>
      <c r="AG479" s="32"/>
      <c r="AH479" s="32"/>
      <c r="AI479" s="39" t="s">
        <v>62</v>
      </c>
      <c r="AJ479" s="46" t="str">
        <f t="shared" si="58"/>
        <v>(FUT Simulator)</v>
      </c>
      <c r="AK479" s="46"/>
      <c r="AL479" s="46"/>
      <c r="AM479" s="46">
        <v>3</v>
      </c>
      <c r="AN479" s="46"/>
      <c r="AO479" s="46"/>
      <c r="AP479" s="46"/>
      <c r="AQ479" s="47" t="e">
        <f ca="1">IF(AND([1]!Email_TaskV2[[#This Row],[Status]]="ON PROGRESS"),TODAY()-[1]!Email_TaskV2[[#This Row],[Tanggal nodin RFS/RFI]],0)</f>
        <v>#REF!</v>
      </c>
      <c r="AR479" s="47" t="e">
        <f ca="1">IF(AND([1]!Email_TaskV2[[#This Row],[Status]]="ON PROGRESS"),IF(TODAY()-[1]!Email_TaskV2[[#This Row],[Start FUT]]&gt;100,"Testing not started yet",TODAY()-[1]!Email_TaskV2[[#This Row],[Start FUT]]),0)</f>
        <v>#REF!</v>
      </c>
      <c r="AS479" s="47" t="e">
        <f>IF([1]!Email_TaskV2[[#This Row],[Aging_Start_Testing]]="Testing not started yet","Testing not started yet",[1]!Email_TaskV2[[#This Row],[Aging]]-[1]!Email_TaskV2[[#This Row],[Aging_Start_Testing]])</f>
        <v>#REF!</v>
      </c>
      <c r="AT479" s="47" t="e">
        <f ca="1">IF(AND([1]!Email_TaskV2[[#This Row],[Status]]="ON PROGRESS",[1]!Email_TaskV2[[#This Row],[Type]]="RFI"),TODAY()-[1]!Email_TaskV2[[#This Row],[Tanggal nodin RFS/RFI]],0)</f>
        <v>#REF!</v>
      </c>
      <c r="AU479" s="47" t="e">
        <f>IF([1]!Email_TaskV2[[#This Row],[Aging]]&gt;7,"Warning","")</f>
        <v>#REF!</v>
      </c>
      <c r="AV479" s="48"/>
      <c r="AW479" s="48"/>
      <c r="AX479" s="48"/>
      <c r="AY479" s="16" t="e">
        <f>IF(AND([1]!Email_TaskV2[[#This Row],[Status]]="ON PROGRESS",[1]!Email_TaskV2[[#This Row],[Type]]="RFS"),"YES","")</f>
        <v>#REF!</v>
      </c>
      <c r="AZ479" s="127" t="e">
        <f>IF(AND([1]!Email_TaskV2[[#This Row],[Status]]="ON PROGRESS",[1]!Email_TaskV2[[#This Row],[Type]]="RFI"),"YES","")</f>
        <v>#REF!</v>
      </c>
      <c r="BA479" s="16" t="e">
        <f>IF([1]!Email_TaskV2[[#This Row],[Nomor Nodin RFS/RFI]]="","",DAY([1]!Email_TaskV2[[#This Row],[Tanggal nodin RFS/RFI]]))</f>
        <v>#REF!</v>
      </c>
      <c r="BB479" s="20" t="e">
        <f>IF([1]!Email_TaskV2[[#This Row],[Nomor Nodin RFS/RFI]]="","",TEXT([1]!Email_TaskV2[[#This Row],[Tanggal nodin RFS/RFI]],"MMM"))</f>
        <v>#REF!</v>
      </c>
      <c r="BC479" s="49" t="e">
        <f>IF([1]!Email_TaskV2[[#This Row],[Nodin BO]]="","No","Yes")</f>
        <v>#REF!</v>
      </c>
      <c r="BD479" s="50" t="e">
        <f>YEAR([1]!Email_TaskV2[[#This Row],[Tanggal nodin RFS/RFI]])</f>
        <v>#REF!</v>
      </c>
      <c r="BE479" s="17" t="e">
        <f>IF([1]!Email_TaskV2[[#This Row],[Month]]="",13,MONTH([1]!Email_TaskV2[[#This Row],[Tanggal nodin RFS/RFI]]))</f>
        <v>#REF!</v>
      </c>
    </row>
    <row r="480" spans="1:57" ht="15" customHeight="1" x14ac:dyDescent="0.3">
      <c r="A480" s="51">
        <v>479</v>
      </c>
      <c r="B480" s="32" t="s">
        <v>2940</v>
      </c>
      <c r="C480" s="34">
        <v>45036</v>
      </c>
      <c r="D480" s="88" t="s">
        <v>2941</v>
      </c>
      <c r="E480" s="32" t="s">
        <v>55</v>
      </c>
      <c r="F480" s="32" t="s">
        <v>90</v>
      </c>
      <c r="G480" s="35">
        <v>45036</v>
      </c>
      <c r="H480" s="35">
        <v>45036</v>
      </c>
      <c r="I480" s="32" t="s">
        <v>3045</v>
      </c>
      <c r="J480" s="35">
        <v>45036</v>
      </c>
      <c r="K480" s="37" t="s">
        <v>3046</v>
      </c>
      <c r="L480" s="39">
        <f t="shared" si="65"/>
        <v>0</v>
      </c>
      <c r="M480" s="39">
        <f t="shared" si="66"/>
        <v>0</v>
      </c>
      <c r="N480" s="40" t="s">
        <v>68</v>
      </c>
      <c r="O480" s="40" t="s">
        <v>69</v>
      </c>
      <c r="P480" s="40" t="e">
        <f>VLOOKUP([1]!Email_TaskV2[[#This Row],[PIC Dev]],[1]Organization!C:D,2,FALSE)</f>
        <v>#REF!</v>
      </c>
      <c r="Q480" s="52" t="s">
        <v>3047</v>
      </c>
      <c r="R480" s="32">
        <v>128</v>
      </c>
      <c r="S480" s="32" t="s">
        <v>57</v>
      </c>
      <c r="T480" s="32" t="s">
        <v>1717</v>
      </c>
      <c r="U480" s="37" t="s">
        <v>2942</v>
      </c>
      <c r="V480" s="41">
        <v>44872</v>
      </c>
      <c r="W480" s="32" t="s">
        <v>120</v>
      </c>
      <c r="X480" s="32" t="s">
        <v>2830</v>
      </c>
      <c r="Y480" s="32" t="s">
        <v>181</v>
      </c>
      <c r="Z480" s="32" t="s">
        <v>58</v>
      </c>
      <c r="AA480" s="32" t="s">
        <v>59</v>
      </c>
      <c r="AB480" s="32" t="s">
        <v>120</v>
      </c>
      <c r="AC480" s="43" t="s">
        <v>71</v>
      </c>
      <c r="AD480" s="44" t="s">
        <v>72</v>
      </c>
      <c r="AE480" s="44" t="s">
        <v>85</v>
      </c>
      <c r="AF480" s="44"/>
      <c r="AG480" s="32"/>
      <c r="AH480" s="32"/>
      <c r="AI480" s="39" t="s">
        <v>62</v>
      </c>
      <c r="AJ480" s="46" t="str">
        <f t="shared" si="58"/>
        <v>(FUT Simulator)</v>
      </c>
      <c r="AK480" s="46"/>
      <c r="AL480" s="46"/>
      <c r="AM480" s="46">
        <v>3</v>
      </c>
      <c r="AN480" s="46"/>
      <c r="AO480" s="46"/>
      <c r="AP480" s="46"/>
      <c r="AQ480" s="47" t="e">
        <f ca="1">IF(AND([1]!Email_TaskV2[[#This Row],[Status]]="ON PROGRESS"),TODAY()-[1]!Email_TaskV2[[#This Row],[Tanggal nodin RFS/RFI]],0)</f>
        <v>#REF!</v>
      </c>
      <c r="AR480" s="47" t="e">
        <f ca="1">IF(AND([1]!Email_TaskV2[[#This Row],[Status]]="ON PROGRESS"),IF(TODAY()-[1]!Email_TaskV2[[#This Row],[Start FUT]]&gt;100,"Testing not started yet",TODAY()-[1]!Email_TaskV2[[#This Row],[Start FUT]]),0)</f>
        <v>#REF!</v>
      </c>
      <c r="AS480" s="47" t="e">
        <f>IF([1]!Email_TaskV2[[#This Row],[Aging_Start_Testing]]="Testing not started yet","Testing not started yet",[1]!Email_TaskV2[[#This Row],[Aging]]-[1]!Email_TaskV2[[#This Row],[Aging_Start_Testing]])</f>
        <v>#REF!</v>
      </c>
      <c r="AT480" s="47" t="e">
        <f ca="1">IF(AND([1]!Email_TaskV2[[#This Row],[Status]]="ON PROGRESS",[1]!Email_TaskV2[[#This Row],[Type]]="RFI"),TODAY()-[1]!Email_TaskV2[[#This Row],[Tanggal nodin RFS/RFI]],0)</f>
        <v>#REF!</v>
      </c>
      <c r="AU480" s="47" t="e">
        <f>IF([1]!Email_TaskV2[[#This Row],[Aging]]&gt;7,"Warning","")</f>
        <v>#REF!</v>
      </c>
      <c r="AV480" s="48"/>
      <c r="AW480" s="48"/>
      <c r="AX480" s="48"/>
      <c r="AY480" s="16" t="e">
        <f>IF(AND([1]!Email_TaskV2[[#This Row],[Status]]="ON PROGRESS",[1]!Email_TaskV2[[#This Row],[Type]]="RFS"),"YES","")</f>
        <v>#REF!</v>
      </c>
      <c r="AZ480" s="127" t="e">
        <f>IF(AND([1]!Email_TaskV2[[#This Row],[Status]]="ON PROGRESS",[1]!Email_TaskV2[[#This Row],[Type]]="RFI"),"YES","")</f>
        <v>#REF!</v>
      </c>
      <c r="BA480" s="16" t="e">
        <f>IF([1]!Email_TaskV2[[#This Row],[Nomor Nodin RFS/RFI]]="","",DAY([1]!Email_TaskV2[[#This Row],[Tanggal nodin RFS/RFI]]))</f>
        <v>#REF!</v>
      </c>
      <c r="BB480" s="20" t="e">
        <f>IF([1]!Email_TaskV2[[#This Row],[Nomor Nodin RFS/RFI]]="","",TEXT([1]!Email_TaskV2[[#This Row],[Tanggal nodin RFS/RFI]],"MMM"))</f>
        <v>#REF!</v>
      </c>
      <c r="BC480" s="49" t="e">
        <f>IF([1]!Email_TaskV2[[#This Row],[Nodin BO]]="","No","Yes")</f>
        <v>#REF!</v>
      </c>
      <c r="BD480" s="50" t="e">
        <f>YEAR([1]!Email_TaskV2[[#This Row],[Tanggal nodin RFS/RFI]])</f>
        <v>#REF!</v>
      </c>
      <c r="BE480" s="17" t="e">
        <f>IF([1]!Email_TaskV2[[#This Row],[Month]]="",13,MONTH([1]!Email_TaskV2[[#This Row],[Tanggal nodin RFS/RFI]]))</f>
        <v>#REF!</v>
      </c>
    </row>
    <row r="481" spans="1:57" ht="15" customHeight="1" x14ac:dyDescent="0.3">
      <c r="A481" s="51">
        <v>480</v>
      </c>
      <c r="B481" s="32" t="s">
        <v>2943</v>
      </c>
      <c r="C481" s="34">
        <v>45035</v>
      </c>
      <c r="D481" s="88" t="s">
        <v>2944</v>
      </c>
      <c r="E481" s="32" t="s">
        <v>55</v>
      </c>
      <c r="F481" s="32" t="s">
        <v>90</v>
      </c>
      <c r="G481" s="35">
        <v>45043</v>
      </c>
      <c r="H481" s="35">
        <v>45048</v>
      </c>
      <c r="I481" s="32" t="s">
        <v>3191</v>
      </c>
      <c r="J481" s="35">
        <v>45056</v>
      </c>
      <c r="K481" s="37" t="s">
        <v>3048</v>
      </c>
      <c r="L481" s="39">
        <f t="shared" si="65"/>
        <v>13</v>
      </c>
      <c r="M481" s="39">
        <f t="shared" si="66"/>
        <v>13</v>
      </c>
      <c r="N481" s="40" t="s">
        <v>498</v>
      </c>
      <c r="O481" s="40" t="s">
        <v>135</v>
      </c>
      <c r="P481" s="40" t="e">
        <f>VLOOKUP([1]!Email_TaskV2[[#This Row],[PIC Dev]],[1]Organization!C:D,2,FALSE)</f>
        <v>#REF!</v>
      </c>
      <c r="Q481" s="52" t="s">
        <v>3049</v>
      </c>
      <c r="R481" s="32">
        <v>157</v>
      </c>
      <c r="S481" s="32" t="s">
        <v>57</v>
      </c>
      <c r="T481" s="32" t="s">
        <v>2945</v>
      </c>
      <c r="U481" s="37" t="s">
        <v>2946</v>
      </c>
      <c r="V481" s="41">
        <v>45020</v>
      </c>
      <c r="W481" s="32" t="s">
        <v>169</v>
      </c>
      <c r="X481" s="32" t="s">
        <v>2947</v>
      </c>
      <c r="Y481" s="32" t="s">
        <v>171</v>
      </c>
      <c r="Z481" s="32" t="s">
        <v>58</v>
      </c>
      <c r="AA481" s="32" t="s">
        <v>59</v>
      </c>
      <c r="AB481" s="32" t="s">
        <v>119</v>
      </c>
      <c r="AC481" s="43" t="s">
        <v>61</v>
      </c>
      <c r="AD481" s="44" t="s">
        <v>141</v>
      </c>
      <c r="AE481" s="44" t="s">
        <v>63</v>
      </c>
      <c r="AF481" s="44" t="s">
        <v>67</v>
      </c>
      <c r="AG481" s="32"/>
      <c r="AH481" s="32"/>
      <c r="AI481" s="39" t="s">
        <v>64</v>
      </c>
      <c r="AJ481" s="46" t="str">
        <f t="shared" si="58"/>
        <v/>
      </c>
      <c r="AK481" s="46"/>
      <c r="AL481" s="46"/>
      <c r="AM481" s="46"/>
      <c r="AN481" s="46"/>
      <c r="AO481" s="46"/>
      <c r="AP481" s="46"/>
      <c r="AQ481" s="47" t="e">
        <f ca="1">IF(AND([1]!Email_TaskV2[[#This Row],[Status]]="ON PROGRESS"),TODAY()-[1]!Email_TaskV2[[#This Row],[Tanggal nodin RFS/RFI]],0)</f>
        <v>#REF!</v>
      </c>
      <c r="AR481" s="47" t="e">
        <f ca="1">IF(AND([1]!Email_TaskV2[[#This Row],[Status]]="ON PROGRESS"),IF(TODAY()-[1]!Email_TaskV2[[#This Row],[Start FUT]]&gt;100,"Testing not started yet",TODAY()-[1]!Email_TaskV2[[#This Row],[Start FUT]]),0)</f>
        <v>#REF!</v>
      </c>
      <c r="AS481" s="47" t="e">
        <f>IF([1]!Email_TaskV2[[#This Row],[Aging_Start_Testing]]="Testing not started yet","Testing not started yet",[1]!Email_TaskV2[[#This Row],[Aging]]-[1]!Email_TaskV2[[#This Row],[Aging_Start_Testing]])</f>
        <v>#REF!</v>
      </c>
      <c r="AT481" s="47" t="e">
        <f ca="1">IF(AND([1]!Email_TaskV2[[#This Row],[Status]]="ON PROGRESS",[1]!Email_TaskV2[[#This Row],[Type]]="RFI"),TODAY()-[1]!Email_TaskV2[[#This Row],[Tanggal nodin RFS/RFI]],0)</f>
        <v>#REF!</v>
      </c>
      <c r="AU481" s="47" t="e">
        <f>IF([1]!Email_TaskV2[[#This Row],[Aging]]&gt;7,"Warning","")</f>
        <v>#REF!</v>
      </c>
      <c r="AV481" s="48"/>
      <c r="AW481" s="48"/>
      <c r="AX481" s="48"/>
      <c r="AY481" s="16" t="e">
        <f>IF(AND([1]!Email_TaskV2[[#This Row],[Status]]="ON PROGRESS",[1]!Email_TaskV2[[#This Row],[Type]]="RFS"),"YES","")</f>
        <v>#REF!</v>
      </c>
      <c r="AZ481" s="16" t="e">
        <f>IF(AND([1]!Email_TaskV2[[#This Row],[Status]]="ON PROGRESS",[1]!Email_TaskV2[[#This Row],[Type]]="RFI"),"YES","")</f>
        <v>#REF!</v>
      </c>
      <c r="BA481" s="16" t="e">
        <f>IF([1]!Email_TaskV2[[#This Row],[Nomor Nodin RFS/RFI]]="","",DAY([1]!Email_TaskV2[[#This Row],[Tanggal nodin RFS/RFI]]))</f>
        <v>#REF!</v>
      </c>
      <c r="BB481" s="20" t="e">
        <f>IF([1]!Email_TaskV2[[#This Row],[Nomor Nodin RFS/RFI]]="","",TEXT([1]!Email_TaskV2[[#This Row],[Tanggal nodin RFS/RFI]],"MMM"))</f>
        <v>#REF!</v>
      </c>
      <c r="BC481" s="49" t="e">
        <f>IF([1]!Email_TaskV2[[#This Row],[Nodin BO]]="","No","Yes")</f>
        <v>#REF!</v>
      </c>
      <c r="BD481" s="50" t="e">
        <f>YEAR([1]!Email_TaskV2[[#This Row],[Tanggal nodin RFS/RFI]])</f>
        <v>#REF!</v>
      </c>
      <c r="BE481" s="17" t="e">
        <f>IF([1]!Email_TaskV2[[#This Row],[Month]]="",13,MONTH([1]!Email_TaskV2[[#This Row],[Tanggal nodin RFS/RFI]]))</f>
        <v>#REF!</v>
      </c>
    </row>
    <row r="482" spans="1:57" ht="15" customHeight="1" x14ac:dyDescent="0.3">
      <c r="A482" s="51">
        <v>481</v>
      </c>
      <c r="B482" s="32" t="s">
        <v>2948</v>
      </c>
      <c r="C482" s="34">
        <v>45041</v>
      </c>
      <c r="D482" s="88" t="s">
        <v>2949</v>
      </c>
      <c r="E482" s="32" t="s">
        <v>55</v>
      </c>
      <c r="F482" s="32" t="s">
        <v>90</v>
      </c>
      <c r="G482" s="35">
        <v>45048</v>
      </c>
      <c r="H482" s="35">
        <v>45055</v>
      </c>
      <c r="I482" s="32" t="s">
        <v>3050</v>
      </c>
      <c r="J482" s="35">
        <v>45055</v>
      </c>
      <c r="K482" s="37" t="s">
        <v>3051</v>
      </c>
      <c r="L482" s="39">
        <f t="shared" si="65"/>
        <v>14</v>
      </c>
      <c r="M482" s="39">
        <f t="shared" si="66"/>
        <v>7</v>
      </c>
      <c r="N482" s="40" t="s">
        <v>498</v>
      </c>
      <c r="O482" s="40" t="s">
        <v>135</v>
      </c>
      <c r="P482" s="40" t="e">
        <f>VLOOKUP([1]!Email_TaskV2[[#This Row],[PIC Dev]],[1]Organization!C:D,2,FALSE)</f>
        <v>#REF!</v>
      </c>
      <c r="Q482" s="40" t="s">
        <v>3052</v>
      </c>
      <c r="R482" s="32">
        <v>103</v>
      </c>
      <c r="S482" s="32" t="s">
        <v>57</v>
      </c>
      <c r="T482" s="32" t="s">
        <v>2945</v>
      </c>
      <c r="U482" s="37" t="s">
        <v>2946</v>
      </c>
      <c r="V482" s="41">
        <v>45020</v>
      </c>
      <c r="W482" s="32" t="s">
        <v>169</v>
      </c>
      <c r="X482" s="32" t="s">
        <v>2947</v>
      </c>
      <c r="Y482" s="32" t="s">
        <v>171</v>
      </c>
      <c r="Z482" s="32" t="s">
        <v>58</v>
      </c>
      <c r="AA482" s="32" t="s">
        <v>59</v>
      </c>
      <c r="AB482" s="32" t="s">
        <v>119</v>
      </c>
      <c r="AC482" s="43" t="s">
        <v>84</v>
      </c>
      <c r="AD482" s="44" t="s">
        <v>1909</v>
      </c>
      <c r="AE482" s="44" t="s">
        <v>129</v>
      </c>
      <c r="AF482" s="44"/>
      <c r="AG482" s="32"/>
      <c r="AH482" s="32"/>
      <c r="AI482" s="39" t="s">
        <v>64</v>
      </c>
      <c r="AJ482" s="46" t="str">
        <f t="shared" si="58"/>
        <v/>
      </c>
      <c r="AK482" s="46"/>
      <c r="AL482" s="46"/>
      <c r="AM482" s="46"/>
      <c r="AN482" s="46"/>
      <c r="AO482" s="46"/>
      <c r="AP482" s="46"/>
      <c r="AQ482" s="47" t="e">
        <f ca="1">IF(AND([1]!Email_TaskV2[[#This Row],[Status]]="ON PROGRESS"),TODAY()-[1]!Email_TaskV2[[#This Row],[Tanggal nodin RFS/RFI]],0)</f>
        <v>#REF!</v>
      </c>
      <c r="AR482" s="47" t="e">
        <f ca="1">IF(AND([1]!Email_TaskV2[[#This Row],[Status]]="ON PROGRESS"),IF(TODAY()-[1]!Email_TaskV2[[#This Row],[Start FUT]]&gt;100,"Testing not started yet",TODAY()-[1]!Email_TaskV2[[#This Row],[Start FUT]]),0)</f>
        <v>#REF!</v>
      </c>
      <c r="AS482" s="47" t="e">
        <f>IF([1]!Email_TaskV2[[#This Row],[Aging_Start_Testing]]="Testing not started yet","Testing not started yet",[1]!Email_TaskV2[[#This Row],[Aging]]-[1]!Email_TaskV2[[#This Row],[Aging_Start_Testing]])</f>
        <v>#REF!</v>
      </c>
      <c r="AT482" s="47" t="e">
        <f ca="1">IF(AND([1]!Email_TaskV2[[#This Row],[Status]]="ON PROGRESS",[1]!Email_TaskV2[[#This Row],[Type]]="RFI"),TODAY()-[1]!Email_TaskV2[[#This Row],[Tanggal nodin RFS/RFI]],0)</f>
        <v>#REF!</v>
      </c>
      <c r="AU482" s="47" t="e">
        <f>IF([1]!Email_TaskV2[[#This Row],[Aging]]&gt;7,"Warning","")</f>
        <v>#REF!</v>
      </c>
      <c r="AV482" s="48"/>
      <c r="AW482" s="48"/>
      <c r="AX482" s="48"/>
      <c r="AY482" s="16" t="e">
        <f>IF(AND([1]!Email_TaskV2[[#This Row],[Status]]="ON PROGRESS",[1]!Email_TaskV2[[#This Row],[Type]]="RFS"),"YES","")</f>
        <v>#REF!</v>
      </c>
      <c r="AZ482" s="16" t="e">
        <f>IF(AND([1]!Email_TaskV2[[#This Row],[Status]]="ON PROGRESS",[1]!Email_TaskV2[[#This Row],[Type]]="RFI"),"YES","")</f>
        <v>#REF!</v>
      </c>
      <c r="BA482" s="16" t="e">
        <f>IF([1]!Email_TaskV2[[#This Row],[Nomor Nodin RFS/RFI]]="","",DAY([1]!Email_TaskV2[[#This Row],[Tanggal nodin RFS/RFI]]))</f>
        <v>#REF!</v>
      </c>
      <c r="BB482" s="20" t="e">
        <f>IF([1]!Email_TaskV2[[#This Row],[Nomor Nodin RFS/RFI]]="","",TEXT([1]!Email_TaskV2[[#This Row],[Tanggal nodin RFS/RFI]],"MMM"))</f>
        <v>#REF!</v>
      </c>
      <c r="BC482" s="49" t="e">
        <f>IF([1]!Email_TaskV2[[#This Row],[Nodin BO]]="","No","Yes")</f>
        <v>#REF!</v>
      </c>
      <c r="BD482" s="50" t="e">
        <f>YEAR([1]!Email_TaskV2[[#This Row],[Tanggal nodin RFS/RFI]])</f>
        <v>#REF!</v>
      </c>
      <c r="BE482" s="17" t="e">
        <f>IF([1]!Email_TaskV2[[#This Row],[Month]]="",13,MONTH([1]!Email_TaskV2[[#This Row],[Tanggal nodin RFS/RFI]]))</f>
        <v>#REF!</v>
      </c>
    </row>
    <row r="483" spans="1:57" ht="15" customHeight="1" x14ac:dyDescent="0.3">
      <c r="A483" s="51">
        <v>482</v>
      </c>
      <c r="B483" s="32" t="s">
        <v>2950</v>
      </c>
      <c r="C483" s="34">
        <v>45042</v>
      </c>
      <c r="D483" s="86" t="s">
        <v>2951</v>
      </c>
      <c r="E483" s="32" t="s">
        <v>55</v>
      </c>
      <c r="F483" s="32" t="s">
        <v>90</v>
      </c>
      <c r="G483" s="35">
        <v>45048</v>
      </c>
      <c r="H483" s="35">
        <v>45050</v>
      </c>
      <c r="I483" s="32" t="s">
        <v>3053</v>
      </c>
      <c r="J483" s="35">
        <v>45051</v>
      </c>
      <c r="K483" s="37" t="s">
        <v>3054</v>
      </c>
      <c r="L483" s="39">
        <f t="shared" si="65"/>
        <v>8</v>
      </c>
      <c r="M483" s="39">
        <f t="shared" si="66"/>
        <v>3</v>
      </c>
      <c r="N483" s="40" t="s">
        <v>87</v>
      </c>
      <c r="O483" s="40" t="s">
        <v>88</v>
      </c>
      <c r="P483" s="40" t="e">
        <f>VLOOKUP([1]!Email_TaskV2[[#This Row],[PIC Dev]],[1]Organization!C:D,2,FALSE)</f>
        <v>#REF!</v>
      </c>
      <c r="Q483" s="52" t="s">
        <v>3055</v>
      </c>
      <c r="R483" s="32">
        <v>200</v>
      </c>
      <c r="S483" s="32" t="s">
        <v>57</v>
      </c>
      <c r="T483" s="32" t="s">
        <v>2952</v>
      </c>
      <c r="U483" s="32" t="s">
        <v>2953</v>
      </c>
      <c r="V483" s="41">
        <v>45042</v>
      </c>
      <c r="W483" s="32" t="s">
        <v>190</v>
      </c>
      <c r="X483" s="32" t="s">
        <v>184</v>
      </c>
      <c r="Y483" s="32" t="s">
        <v>185</v>
      </c>
      <c r="Z483" s="32" t="s">
        <v>58</v>
      </c>
      <c r="AA483" s="32" t="s">
        <v>59</v>
      </c>
      <c r="AB483" s="32" t="s">
        <v>60</v>
      </c>
      <c r="AC483" s="43" t="s">
        <v>61</v>
      </c>
      <c r="AD483" s="44" t="s">
        <v>141</v>
      </c>
      <c r="AE483" s="44" t="s">
        <v>67</v>
      </c>
      <c r="AF483" s="44"/>
      <c r="AG483" s="32"/>
      <c r="AH483" s="32"/>
      <c r="AI483" s="39" t="s">
        <v>62</v>
      </c>
      <c r="AJ483" s="46" t="str">
        <f t="shared" si="58"/>
        <v>(FUT Simulator)</v>
      </c>
      <c r="AK483" s="46"/>
      <c r="AL483" s="46"/>
      <c r="AM483" s="46">
        <v>3</v>
      </c>
      <c r="AN483" s="46"/>
      <c r="AO483" s="46"/>
      <c r="AP483" s="46"/>
      <c r="AQ483" s="47" t="e">
        <f ca="1">IF(AND([1]!Email_TaskV2[[#This Row],[Status]]="ON PROGRESS"),TODAY()-[1]!Email_TaskV2[[#This Row],[Tanggal nodin RFS/RFI]],0)</f>
        <v>#REF!</v>
      </c>
      <c r="AR483" s="47" t="e">
        <f ca="1">IF(AND([1]!Email_TaskV2[[#This Row],[Status]]="ON PROGRESS"),IF(TODAY()-[1]!Email_TaskV2[[#This Row],[Start FUT]]&gt;100,"Testing not started yet",TODAY()-[1]!Email_TaskV2[[#This Row],[Start FUT]]),0)</f>
        <v>#REF!</v>
      </c>
      <c r="AS483" s="47" t="e">
        <f>IF([1]!Email_TaskV2[[#This Row],[Aging_Start_Testing]]="Testing not started yet","Testing not started yet",[1]!Email_TaskV2[[#This Row],[Aging]]-[1]!Email_TaskV2[[#This Row],[Aging_Start_Testing]])</f>
        <v>#REF!</v>
      </c>
      <c r="AT483" s="47" t="e">
        <f ca="1">IF(AND([1]!Email_TaskV2[[#This Row],[Status]]="ON PROGRESS",[1]!Email_TaskV2[[#This Row],[Type]]="RFI"),TODAY()-[1]!Email_TaskV2[[#This Row],[Tanggal nodin RFS/RFI]],0)</f>
        <v>#REF!</v>
      </c>
      <c r="AU483" s="47" t="e">
        <f>IF([1]!Email_TaskV2[[#This Row],[Aging]]&gt;7,"Warning","")</f>
        <v>#REF!</v>
      </c>
      <c r="AV483" s="48"/>
      <c r="AW483" s="48"/>
      <c r="AX483" s="48"/>
      <c r="AY483" s="16" t="e">
        <f>IF(AND([1]!Email_TaskV2[[#This Row],[Status]]="ON PROGRESS",[1]!Email_TaskV2[[#This Row],[Type]]="RFS"),"YES","")</f>
        <v>#REF!</v>
      </c>
      <c r="AZ483" s="16" t="e">
        <f>IF(AND([1]!Email_TaskV2[[#This Row],[Status]]="ON PROGRESS",[1]!Email_TaskV2[[#This Row],[Type]]="RFI"),"YES","")</f>
        <v>#REF!</v>
      </c>
      <c r="BA483" s="16" t="e">
        <f>IF([1]!Email_TaskV2[[#This Row],[Nomor Nodin RFS/RFI]]="","",DAY([1]!Email_TaskV2[[#This Row],[Tanggal nodin RFS/RFI]]))</f>
        <v>#REF!</v>
      </c>
      <c r="BB483" s="20" t="e">
        <f>IF([1]!Email_TaskV2[[#This Row],[Nomor Nodin RFS/RFI]]="","",TEXT([1]!Email_TaskV2[[#This Row],[Tanggal nodin RFS/RFI]],"MMM"))</f>
        <v>#REF!</v>
      </c>
      <c r="BC483" s="49" t="e">
        <f>IF([1]!Email_TaskV2[[#This Row],[Nodin BO]]="","No","Yes")</f>
        <v>#REF!</v>
      </c>
      <c r="BD483" s="50" t="e">
        <f>YEAR([1]!Email_TaskV2[[#This Row],[Tanggal nodin RFS/RFI]])</f>
        <v>#REF!</v>
      </c>
      <c r="BE483" s="17" t="e">
        <f>IF([1]!Email_TaskV2[[#This Row],[Month]]="",13,MONTH([1]!Email_TaskV2[[#This Row],[Tanggal nodin RFS/RFI]]))</f>
        <v>#REF!</v>
      </c>
    </row>
    <row r="484" spans="1:57" ht="15" customHeight="1" x14ac:dyDescent="0.3">
      <c r="A484" s="51">
        <v>483</v>
      </c>
      <c r="B484" s="32" t="s">
        <v>2954</v>
      </c>
      <c r="C484" s="34">
        <v>45042</v>
      </c>
      <c r="D484" s="86" t="s">
        <v>2955</v>
      </c>
      <c r="E484" s="32" t="s">
        <v>55</v>
      </c>
      <c r="F484" s="32" t="s">
        <v>90</v>
      </c>
      <c r="G484" s="35">
        <v>45048</v>
      </c>
      <c r="H484" s="35">
        <v>45057</v>
      </c>
      <c r="I484" s="32" t="s">
        <v>3192</v>
      </c>
      <c r="J484" s="35">
        <v>45058</v>
      </c>
      <c r="K484" s="37" t="s">
        <v>3378</v>
      </c>
      <c r="L484" s="39">
        <f t="shared" si="65"/>
        <v>15</v>
      </c>
      <c r="M484" s="39">
        <f t="shared" si="66"/>
        <v>10</v>
      </c>
      <c r="N484" s="40" t="s">
        <v>87</v>
      </c>
      <c r="O484" s="40" t="s">
        <v>88</v>
      </c>
      <c r="P484" s="40" t="e">
        <f>VLOOKUP([1]!Email_TaskV2[[#This Row],[PIC Dev]],[1]Organization!C:D,2,FALSE)</f>
        <v>#REF!</v>
      </c>
      <c r="Q484" s="52" t="s">
        <v>3379</v>
      </c>
      <c r="R484" s="32">
        <v>472</v>
      </c>
      <c r="S484" s="32" t="s">
        <v>57</v>
      </c>
      <c r="T484" s="32" t="s">
        <v>2952</v>
      </c>
      <c r="U484" s="32" t="s">
        <v>2953</v>
      </c>
      <c r="V484" s="41">
        <v>45042</v>
      </c>
      <c r="W484" s="32" t="s">
        <v>190</v>
      </c>
      <c r="X484" s="32" t="s">
        <v>184</v>
      </c>
      <c r="Y484" s="32" t="s">
        <v>185</v>
      </c>
      <c r="Z484" s="32" t="s">
        <v>58</v>
      </c>
      <c r="AA484" s="32" t="s">
        <v>59</v>
      </c>
      <c r="AB484" s="32" t="s">
        <v>60</v>
      </c>
      <c r="AC484" s="43" t="s">
        <v>61</v>
      </c>
      <c r="AD484" s="44" t="s">
        <v>63</v>
      </c>
      <c r="AE484" s="44" t="s">
        <v>140</v>
      </c>
      <c r="AF484" s="44"/>
      <c r="AG484" s="32"/>
      <c r="AH484" s="32"/>
      <c r="AI484" s="72" t="s">
        <v>62</v>
      </c>
      <c r="AJ484" s="45" t="str">
        <f t="shared" si="58"/>
        <v>(FUT Simulator)</v>
      </c>
      <c r="AK484" s="46"/>
      <c r="AL484" s="46"/>
      <c r="AM484" s="46">
        <v>3</v>
      </c>
      <c r="AN484" s="46"/>
      <c r="AO484" s="46"/>
      <c r="AP484" s="46"/>
      <c r="AQ484" s="47" t="e">
        <f ca="1">IF(AND([1]!Email_TaskV2[[#This Row],[Status]]="ON PROGRESS"),TODAY()-[1]!Email_TaskV2[[#This Row],[Tanggal nodin RFS/RFI]],0)</f>
        <v>#REF!</v>
      </c>
      <c r="AR484" s="47" t="e">
        <f ca="1">IF(AND([1]!Email_TaskV2[[#This Row],[Status]]="ON PROGRESS"),IF(TODAY()-[1]!Email_TaskV2[[#This Row],[Start FUT]]&gt;100,"Testing not started yet",TODAY()-[1]!Email_TaskV2[[#This Row],[Start FUT]]),0)</f>
        <v>#REF!</v>
      </c>
      <c r="AS484" s="47" t="e">
        <f>IF([1]!Email_TaskV2[[#This Row],[Aging_Start_Testing]]="Testing not started yet","Testing not started yet",[1]!Email_TaskV2[[#This Row],[Aging]]-[1]!Email_TaskV2[[#This Row],[Aging_Start_Testing]])</f>
        <v>#REF!</v>
      </c>
      <c r="AT484" s="47" t="e">
        <f ca="1">IF(AND([1]!Email_TaskV2[[#This Row],[Status]]="ON PROGRESS",[1]!Email_TaskV2[[#This Row],[Type]]="RFI"),TODAY()-[1]!Email_TaskV2[[#This Row],[Tanggal nodin RFS/RFI]],0)</f>
        <v>#REF!</v>
      </c>
      <c r="AU484" s="47" t="e">
        <f>IF([1]!Email_TaskV2[[#This Row],[Aging]]&gt;7,"Warning","")</f>
        <v>#REF!</v>
      </c>
      <c r="AV484" s="48"/>
      <c r="AW484" s="48"/>
      <c r="AX484" s="48"/>
      <c r="AY484" s="16" t="e">
        <f>IF(AND([1]!Email_TaskV2[[#This Row],[Status]]="ON PROGRESS",[1]!Email_TaskV2[[#This Row],[Type]]="RFS"),"YES","")</f>
        <v>#REF!</v>
      </c>
      <c r="AZ484" s="16" t="e">
        <f>IF(AND([1]!Email_TaskV2[[#This Row],[Status]]="ON PROGRESS",[1]!Email_TaskV2[[#This Row],[Type]]="RFI"),"YES","")</f>
        <v>#REF!</v>
      </c>
      <c r="BA484" s="16" t="e">
        <f>IF([1]!Email_TaskV2[[#This Row],[Nomor Nodin RFS/RFI]]="","",DAY([1]!Email_TaskV2[[#This Row],[Tanggal nodin RFS/RFI]]))</f>
        <v>#REF!</v>
      </c>
      <c r="BB484" s="20" t="e">
        <f>IF([1]!Email_TaskV2[[#This Row],[Nomor Nodin RFS/RFI]]="","",TEXT([1]!Email_TaskV2[[#This Row],[Tanggal nodin RFS/RFI]],"MMM"))</f>
        <v>#REF!</v>
      </c>
      <c r="BC484" s="49" t="e">
        <f>IF([1]!Email_TaskV2[[#This Row],[Nodin BO]]="","No","Yes")</f>
        <v>#REF!</v>
      </c>
      <c r="BD484" s="50" t="e">
        <f>YEAR([1]!Email_TaskV2[[#This Row],[Tanggal nodin RFS/RFI]])</f>
        <v>#REF!</v>
      </c>
      <c r="BE484" s="17" t="e">
        <f>IF([1]!Email_TaskV2[[#This Row],[Month]]="",13,MONTH([1]!Email_TaskV2[[#This Row],[Tanggal nodin RFS/RFI]]))</f>
        <v>#REF!</v>
      </c>
    </row>
    <row r="485" spans="1:57" ht="15" customHeight="1" x14ac:dyDescent="0.3">
      <c r="A485" s="51">
        <v>484</v>
      </c>
      <c r="B485" s="32" t="s">
        <v>2956</v>
      </c>
      <c r="C485" s="34">
        <v>45042</v>
      </c>
      <c r="D485" s="86" t="s">
        <v>2957</v>
      </c>
      <c r="E485" s="32" t="s">
        <v>55</v>
      </c>
      <c r="F485" s="32" t="s">
        <v>78</v>
      </c>
      <c r="G485" s="35">
        <v>45043</v>
      </c>
      <c r="H485" s="35">
        <v>45044</v>
      </c>
      <c r="I485" s="32" t="s">
        <v>2958</v>
      </c>
      <c r="J485" s="35">
        <v>45048</v>
      </c>
      <c r="K485" s="37" t="s">
        <v>2959</v>
      </c>
      <c r="L485" s="39">
        <f t="shared" si="65"/>
        <v>2</v>
      </c>
      <c r="M485" s="39">
        <f t="shared" si="66"/>
        <v>5</v>
      </c>
      <c r="N485" s="40" t="s">
        <v>498</v>
      </c>
      <c r="O485" s="40" t="s">
        <v>135</v>
      </c>
      <c r="P485" s="40" t="e">
        <f>VLOOKUP([1]!Email_TaskV2[[#This Row],[PIC Dev]],[1]Organization!C:D,2,FALSE)</f>
        <v>#REF!</v>
      </c>
      <c r="Q485" s="40"/>
      <c r="R485" s="32">
        <v>301</v>
      </c>
      <c r="S485" s="32" t="s">
        <v>75</v>
      </c>
      <c r="T485" s="32" t="s">
        <v>2341</v>
      </c>
      <c r="U485" s="32" t="s">
        <v>2960</v>
      </c>
      <c r="V485" s="41">
        <v>45012</v>
      </c>
      <c r="W485" s="32" t="s">
        <v>169</v>
      </c>
      <c r="X485" s="32" t="s">
        <v>186</v>
      </c>
      <c r="Y485" s="32" t="s">
        <v>187</v>
      </c>
      <c r="Z485" s="32" t="s">
        <v>58</v>
      </c>
      <c r="AA485" s="32" t="s">
        <v>59</v>
      </c>
      <c r="AB485" s="32" t="s">
        <v>119</v>
      </c>
      <c r="AC485" s="43" t="s">
        <v>71</v>
      </c>
      <c r="AD485" s="44" t="s">
        <v>128</v>
      </c>
      <c r="AE485" s="44"/>
      <c r="AF485" s="44"/>
      <c r="AG485" s="32"/>
      <c r="AH485" s="32"/>
      <c r="AI485" s="39" t="s">
        <v>110</v>
      </c>
      <c r="AJ485" s="46" t="str">
        <f t="shared" si="58"/>
        <v>(Prima Automation)</v>
      </c>
      <c r="AK485" s="46"/>
      <c r="AL485" s="46">
        <v>2</v>
      </c>
      <c r="AM485" s="46"/>
      <c r="AN485" s="46"/>
      <c r="AO485" s="46"/>
      <c r="AP485" s="46"/>
      <c r="AQ485" s="47" t="e">
        <f ca="1">IF(AND([1]!Email_TaskV2[[#This Row],[Status]]="ON PROGRESS"),TODAY()-[1]!Email_TaskV2[[#This Row],[Tanggal nodin RFS/RFI]],0)</f>
        <v>#REF!</v>
      </c>
      <c r="AR485" s="47" t="e">
        <f ca="1">IF(AND([1]!Email_TaskV2[[#This Row],[Status]]="ON PROGRESS"),IF(TODAY()-[1]!Email_TaskV2[[#This Row],[Start FUT]]&gt;100,"Testing not started yet",TODAY()-[1]!Email_TaskV2[[#This Row],[Start FUT]]),0)</f>
        <v>#REF!</v>
      </c>
      <c r="AS485" s="47" t="e">
        <f>IF([1]!Email_TaskV2[[#This Row],[Aging_Start_Testing]]="Testing not started yet","Testing not started yet",[1]!Email_TaskV2[[#This Row],[Aging]]-[1]!Email_TaskV2[[#This Row],[Aging_Start_Testing]])</f>
        <v>#REF!</v>
      </c>
      <c r="AT485" s="47" t="e">
        <f ca="1">IF(AND([1]!Email_TaskV2[[#This Row],[Status]]="ON PROGRESS",[1]!Email_TaskV2[[#This Row],[Type]]="RFI"),TODAY()-[1]!Email_TaskV2[[#This Row],[Tanggal nodin RFS/RFI]],0)</f>
        <v>#REF!</v>
      </c>
      <c r="AU485" s="47" t="e">
        <f>IF([1]!Email_TaskV2[[#This Row],[Aging]]&gt;7,"Warning","")</f>
        <v>#REF!</v>
      </c>
      <c r="AV485" s="48"/>
      <c r="AW485" s="48"/>
      <c r="AX485" s="48"/>
      <c r="AY485" s="16" t="e">
        <f>IF(AND([1]!Email_TaskV2[[#This Row],[Status]]="ON PROGRESS",[1]!Email_TaskV2[[#This Row],[Type]]="RFS"),"YES","")</f>
        <v>#REF!</v>
      </c>
      <c r="AZ485" s="16" t="e">
        <f>IF(AND([1]!Email_TaskV2[[#This Row],[Status]]="ON PROGRESS",[1]!Email_TaskV2[[#This Row],[Type]]="RFI"),"YES","")</f>
        <v>#REF!</v>
      </c>
      <c r="BA485" s="16" t="e">
        <f>IF([1]!Email_TaskV2[[#This Row],[Nomor Nodin RFS/RFI]]="","",DAY([1]!Email_TaskV2[[#This Row],[Tanggal nodin RFS/RFI]]))</f>
        <v>#REF!</v>
      </c>
      <c r="BB485" s="20" t="e">
        <f>IF([1]!Email_TaskV2[[#This Row],[Nomor Nodin RFS/RFI]]="","",TEXT([1]!Email_TaskV2[[#This Row],[Tanggal nodin RFS/RFI]],"MMM"))</f>
        <v>#REF!</v>
      </c>
      <c r="BC485" s="49" t="e">
        <f>IF([1]!Email_TaskV2[[#This Row],[Nodin BO]]="","No","Yes")</f>
        <v>#REF!</v>
      </c>
      <c r="BD485" s="50" t="e">
        <f>YEAR([1]!Email_TaskV2[[#This Row],[Tanggal nodin RFS/RFI]])</f>
        <v>#REF!</v>
      </c>
      <c r="BE485" s="17" t="e">
        <f>IF([1]!Email_TaskV2[[#This Row],[Month]]="",13,MONTH([1]!Email_TaskV2[[#This Row],[Tanggal nodin RFS/RFI]]))</f>
        <v>#REF!</v>
      </c>
    </row>
    <row r="486" spans="1:57" ht="15" customHeight="1" x14ac:dyDescent="0.3">
      <c r="A486" s="51">
        <v>485</v>
      </c>
      <c r="B486" s="32" t="s">
        <v>2961</v>
      </c>
      <c r="C486" s="34">
        <v>45043</v>
      </c>
      <c r="D486" s="86" t="s">
        <v>2962</v>
      </c>
      <c r="E486" s="32" t="s">
        <v>55</v>
      </c>
      <c r="F486" s="32" t="s">
        <v>90</v>
      </c>
      <c r="G486" s="35">
        <v>45048</v>
      </c>
      <c r="H486" s="35">
        <v>45050</v>
      </c>
      <c r="I486" s="32" t="s">
        <v>3056</v>
      </c>
      <c r="J486" s="35">
        <v>45050</v>
      </c>
      <c r="K486" s="37" t="s">
        <v>3057</v>
      </c>
      <c r="L486" s="39">
        <f t="shared" si="65"/>
        <v>7</v>
      </c>
      <c r="M486" s="39">
        <f t="shared" si="66"/>
        <v>2</v>
      </c>
      <c r="N486" s="40" t="s">
        <v>87</v>
      </c>
      <c r="O486" s="40" t="s">
        <v>88</v>
      </c>
      <c r="P486" s="40" t="e">
        <f>VLOOKUP([1]!Email_TaskV2[[#This Row],[PIC Dev]],[1]Organization!C:D,2,FALSE)</f>
        <v>#REF!</v>
      </c>
      <c r="Q486" s="52" t="s">
        <v>3058</v>
      </c>
      <c r="R486" s="32">
        <v>60</v>
      </c>
      <c r="S486" s="32" t="s">
        <v>57</v>
      </c>
      <c r="T486" s="32" t="s">
        <v>2664</v>
      </c>
      <c r="U486" s="37" t="s">
        <v>2665</v>
      </c>
      <c r="V486" s="41">
        <v>45026</v>
      </c>
      <c r="W486" s="32" t="s">
        <v>190</v>
      </c>
      <c r="X486" s="32" t="s">
        <v>1046</v>
      </c>
      <c r="Y486" s="32" t="s">
        <v>1047</v>
      </c>
      <c r="Z486" s="32" t="s">
        <v>58</v>
      </c>
      <c r="AA486" s="32" t="s">
        <v>59</v>
      </c>
      <c r="AB486" s="32" t="s">
        <v>60</v>
      </c>
      <c r="AC486" s="43" t="s">
        <v>61</v>
      </c>
      <c r="AD486" s="44" t="s">
        <v>141</v>
      </c>
      <c r="AE486" s="44" t="s">
        <v>140</v>
      </c>
      <c r="AF486" s="44"/>
      <c r="AG486" s="32"/>
      <c r="AH486" s="32"/>
      <c r="AI486" s="39" t="s">
        <v>62</v>
      </c>
      <c r="AJ486" s="46" t="str">
        <f t="shared" ref="AJ486:AJ549" si="67">_xlfn.CONCAT(IF(AK486&lt;&gt;"",REPLACE(AK486,1,1,"(Sigos Automation)"),""),IF(AL486&lt;&gt;"",REPLACE(AL486,1,1,"(Prima Automation)"),""),IF(AM486&lt;&gt;"",REPLACE(AM486,1,1,"(FUT Simulator)"),""),IF(AN486&lt;&gt;"",REPLACE(AN486,1,1,"(Postman Simulator)"),""),IF(AO486&lt;&gt;"",REPLACE(AO486,1,1,"(Cetho Automation)"),""),IF(AP486&lt;&gt;"",REPLACE(AP486,1,1,"(Katalon Automation)"),""))</f>
        <v>(FUT Simulator)</v>
      </c>
      <c r="AK486" s="46"/>
      <c r="AL486" s="46"/>
      <c r="AM486" s="46">
        <v>3</v>
      </c>
      <c r="AN486" s="46"/>
      <c r="AO486" s="46"/>
      <c r="AP486" s="46"/>
      <c r="AQ486" s="47" t="e">
        <f ca="1">IF(AND([1]!Email_TaskV2[[#This Row],[Status]]="ON PROGRESS"),TODAY()-[1]!Email_TaskV2[[#This Row],[Tanggal nodin RFS/RFI]],0)</f>
        <v>#REF!</v>
      </c>
      <c r="AR486" s="47" t="e">
        <f ca="1">IF(AND([1]!Email_TaskV2[[#This Row],[Status]]="ON PROGRESS"),IF(TODAY()-[1]!Email_TaskV2[[#This Row],[Start FUT]]&gt;100,"Testing not started yet",TODAY()-[1]!Email_TaskV2[[#This Row],[Start FUT]]),0)</f>
        <v>#REF!</v>
      </c>
      <c r="AS486" s="47" t="e">
        <f>IF([1]!Email_TaskV2[[#This Row],[Aging_Start_Testing]]="Testing not started yet","Testing not started yet",[1]!Email_TaskV2[[#This Row],[Aging]]-[1]!Email_TaskV2[[#This Row],[Aging_Start_Testing]])</f>
        <v>#REF!</v>
      </c>
      <c r="AT486" s="47" t="e">
        <f ca="1">IF(AND([1]!Email_TaskV2[[#This Row],[Status]]="ON PROGRESS",[1]!Email_TaskV2[[#This Row],[Type]]="RFI"),TODAY()-[1]!Email_TaskV2[[#This Row],[Tanggal nodin RFS/RFI]],0)</f>
        <v>#REF!</v>
      </c>
      <c r="AU486" s="47" t="e">
        <f>IF([1]!Email_TaskV2[[#This Row],[Aging]]&gt;7,"Warning","")</f>
        <v>#REF!</v>
      </c>
      <c r="AV486" s="48"/>
      <c r="AW486" s="48"/>
      <c r="AX486" s="48"/>
      <c r="AY486" s="16" t="e">
        <f>IF(AND([1]!Email_TaskV2[[#This Row],[Status]]="ON PROGRESS",[1]!Email_TaskV2[[#This Row],[Type]]="RFS"),"YES","")</f>
        <v>#REF!</v>
      </c>
      <c r="AZ486" s="127" t="e">
        <f>IF(AND([1]!Email_TaskV2[[#This Row],[Status]]="ON PROGRESS",[1]!Email_TaskV2[[#This Row],[Type]]="RFI"),"YES","")</f>
        <v>#REF!</v>
      </c>
      <c r="BA486" s="16" t="e">
        <f>IF([1]!Email_TaskV2[[#This Row],[Nomor Nodin RFS/RFI]]="","",DAY([1]!Email_TaskV2[[#This Row],[Tanggal nodin RFS/RFI]]))</f>
        <v>#REF!</v>
      </c>
      <c r="BB486" s="20" t="e">
        <f>IF([1]!Email_TaskV2[[#This Row],[Nomor Nodin RFS/RFI]]="","",TEXT([1]!Email_TaskV2[[#This Row],[Tanggal nodin RFS/RFI]],"MMM"))</f>
        <v>#REF!</v>
      </c>
      <c r="BC486" s="49" t="e">
        <f>IF([1]!Email_TaskV2[[#This Row],[Nodin BO]]="","No","Yes")</f>
        <v>#REF!</v>
      </c>
      <c r="BD486" s="50" t="e">
        <f>YEAR([1]!Email_TaskV2[[#This Row],[Tanggal nodin RFS/RFI]])</f>
        <v>#REF!</v>
      </c>
      <c r="BE486" s="17" t="e">
        <f>IF([1]!Email_TaskV2[[#This Row],[Month]]="",13,MONTH([1]!Email_TaskV2[[#This Row],[Tanggal nodin RFS/RFI]]))</f>
        <v>#REF!</v>
      </c>
    </row>
    <row r="487" spans="1:57" ht="15" customHeight="1" x14ac:dyDescent="0.3">
      <c r="A487" s="51">
        <v>486</v>
      </c>
      <c r="B487" s="32" t="s">
        <v>2963</v>
      </c>
      <c r="C487" s="34">
        <v>45043</v>
      </c>
      <c r="D487" s="86" t="s">
        <v>2964</v>
      </c>
      <c r="E487" s="32" t="s">
        <v>55</v>
      </c>
      <c r="F487" s="32" t="s">
        <v>78</v>
      </c>
      <c r="G487" s="35">
        <v>45044</v>
      </c>
      <c r="H487" s="35">
        <v>45045</v>
      </c>
      <c r="I487" s="32" t="s">
        <v>2965</v>
      </c>
      <c r="J487" s="35">
        <v>45049</v>
      </c>
      <c r="K487" s="37" t="s">
        <v>2966</v>
      </c>
      <c r="L487" s="39">
        <f t="shared" si="65"/>
        <v>2</v>
      </c>
      <c r="M487" s="39">
        <f t="shared" si="66"/>
        <v>5</v>
      </c>
      <c r="N487" s="40" t="s">
        <v>2483</v>
      </c>
      <c r="O487" s="40" t="s">
        <v>74</v>
      </c>
      <c r="P487" s="40" t="e">
        <f>VLOOKUP([1]!Email_TaskV2[[#This Row],[PIC Dev]],[1]Organization!C:D,2,FALSE)</f>
        <v>#REF!</v>
      </c>
      <c r="Q487" s="40"/>
      <c r="R487" s="32">
        <v>53</v>
      </c>
      <c r="S487" s="32" t="s">
        <v>75</v>
      </c>
      <c r="T487" s="32" t="s">
        <v>2796</v>
      </c>
      <c r="U487" s="32" t="s">
        <v>2967</v>
      </c>
      <c r="V487" s="41">
        <v>45016</v>
      </c>
      <c r="W487" s="32" t="s">
        <v>176</v>
      </c>
      <c r="X487" s="32" t="s">
        <v>163</v>
      </c>
      <c r="Y487" s="32" t="s">
        <v>164</v>
      </c>
      <c r="Z487" s="32" t="s">
        <v>58</v>
      </c>
      <c r="AA487" s="32" t="s">
        <v>59</v>
      </c>
      <c r="AB487" s="32" t="s">
        <v>76</v>
      </c>
      <c r="AC487" s="43" t="s">
        <v>71</v>
      </c>
      <c r="AD487" s="44" t="s">
        <v>103</v>
      </c>
      <c r="AE487" s="44"/>
      <c r="AF487" s="44"/>
      <c r="AG487" s="32"/>
      <c r="AH487" s="32"/>
      <c r="AI487" s="39" t="s">
        <v>64</v>
      </c>
      <c r="AJ487" s="46" t="str">
        <f t="shared" si="67"/>
        <v/>
      </c>
      <c r="AK487" s="46"/>
      <c r="AL487" s="46"/>
      <c r="AM487" s="46"/>
      <c r="AN487" s="46"/>
      <c r="AO487" s="46"/>
      <c r="AP487" s="46"/>
      <c r="AQ487" s="47" t="e">
        <f ca="1">IF(AND([1]!Email_TaskV2[[#This Row],[Status]]="ON PROGRESS"),TODAY()-[1]!Email_TaskV2[[#This Row],[Tanggal nodin RFS/RFI]],0)</f>
        <v>#REF!</v>
      </c>
      <c r="AR487" s="47" t="e">
        <f ca="1">IF(AND([1]!Email_TaskV2[[#This Row],[Status]]="ON PROGRESS"),IF(TODAY()-[1]!Email_TaskV2[[#This Row],[Start FUT]]&gt;100,"Testing not started yet",TODAY()-[1]!Email_TaskV2[[#This Row],[Start FUT]]),0)</f>
        <v>#REF!</v>
      </c>
      <c r="AS487" s="47" t="e">
        <f>IF([1]!Email_TaskV2[[#This Row],[Aging_Start_Testing]]="Testing not started yet","Testing not started yet",[1]!Email_TaskV2[[#This Row],[Aging]]-[1]!Email_TaskV2[[#This Row],[Aging_Start_Testing]])</f>
        <v>#REF!</v>
      </c>
      <c r="AT487" s="47" t="e">
        <f ca="1">IF(AND([1]!Email_TaskV2[[#This Row],[Status]]="ON PROGRESS",[1]!Email_TaskV2[[#This Row],[Type]]="RFI"),TODAY()-[1]!Email_TaskV2[[#This Row],[Tanggal nodin RFS/RFI]],0)</f>
        <v>#REF!</v>
      </c>
      <c r="AU487" s="47" t="e">
        <f>IF([1]!Email_TaskV2[[#This Row],[Aging]]&gt;7,"Warning","")</f>
        <v>#REF!</v>
      </c>
      <c r="AV487" s="48"/>
      <c r="AW487" s="48"/>
      <c r="AX487" s="48"/>
      <c r="AY487" s="16" t="e">
        <f>IF(AND([1]!Email_TaskV2[[#This Row],[Status]]="ON PROGRESS",[1]!Email_TaskV2[[#This Row],[Type]]="RFS"),"YES","")</f>
        <v>#REF!</v>
      </c>
      <c r="AZ487" s="127" t="e">
        <f>IF(AND([1]!Email_TaskV2[[#This Row],[Status]]="ON PROGRESS",[1]!Email_TaskV2[[#This Row],[Type]]="RFI"),"YES","")</f>
        <v>#REF!</v>
      </c>
      <c r="BA487" s="16" t="e">
        <f>IF([1]!Email_TaskV2[[#This Row],[Nomor Nodin RFS/RFI]]="","",DAY([1]!Email_TaskV2[[#This Row],[Tanggal nodin RFS/RFI]]))</f>
        <v>#REF!</v>
      </c>
      <c r="BB487" s="20" t="e">
        <f>IF([1]!Email_TaskV2[[#This Row],[Nomor Nodin RFS/RFI]]="","",TEXT([1]!Email_TaskV2[[#This Row],[Tanggal nodin RFS/RFI]],"MMM"))</f>
        <v>#REF!</v>
      </c>
      <c r="BC487" s="49" t="e">
        <f>IF([1]!Email_TaskV2[[#This Row],[Nodin BO]]="","No","Yes")</f>
        <v>#REF!</v>
      </c>
      <c r="BD487" s="50" t="e">
        <f>YEAR([1]!Email_TaskV2[[#This Row],[Tanggal nodin RFS/RFI]])</f>
        <v>#REF!</v>
      </c>
      <c r="BE487" s="17" t="e">
        <f>IF([1]!Email_TaskV2[[#This Row],[Month]]="",13,MONTH([1]!Email_TaskV2[[#This Row],[Tanggal nodin RFS/RFI]]))</f>
        <v>#REF!</v>
      </c>
    </row>
    <row r="488" spans="1:57" ht="15" customHeight="1" x14ac:dyDescent="0.3">
      <c r="A488" s="51">
        <v>487</v>
      </c>
      <c r="B488" s="32" t="s">
        <v>2968</v>
      </c>
      <c r="C488" s="34">
        <v>45044</v>
      </c>
      <c r="D488" s="86" t="s">
        <v>2969</v>
      </c>
      <c r="E488" s="32" t="s">
        <v>55</v>
      </c>
      <c r="F488" s="41" t="s">
        <v>78</v>
      </c>
      <c r="G488" s="35">
        <v>45048</v>
      </c>
      <c r="H488" s="35">
        <v>45051</v>
      </c>
      <c r="I488" s="32" t="s">
        <v>3059</v>
      </c>
      <c r="J488" s="35">
        <v>45051</v>
      </c>
      <c r="K488" s="37" t="s">
        <v>3060</v>
      </c>
      <c r="L488" s="39">
        <f t="shared" si="65"/>
        <v>7</v>
      </c>
      <c r="M488" s="39">
        <f t="shared" si="66"/>
        <v>3</v>
      </c>
      <c r="N488" s="40" t="s">
        <v>87</v>
      </c>
      <c r="O488" s="40" t="s">
        <v>88</v>
      </c>
      <c r="P488" s="40" t="e">
        <f>VLOOKUP([1]!Email_TaskV2[[#This Row],[PIC Dev]],[1]Organization!C:D,2,FALSE)</f>
        <v>#REF!</v>
      </c>
      <c r="Q488" s="40"/>
      <c r="R488" s="32">
        <v>70</v>
      </c>
      <c r="S488" s="32" t="s">
        <v>75</v>
      </c>
      <c r="T488" s="32" t="s">
        <v>2970</v>
      </c>
      <c r="U488" s="37" t="s">
        <v>2971</v>
      </c>
      <c r="V488" s="41">
        <v>45034</v>
      </c>
      <c r="W488" s="32" t="s">
        <v>190</v>
      </c>
      <c r="X488" s="32" t="s">
        <v>214</v>
      </c>
      <c r="Y488" s="32" t="s">
        <v>215</v>
      </c>
      <c r="Z488" s="32" t="s">
        <v>58</v>
      </c>
      <c r="AA488" s="32" t="s">
        <v>59</v>
      </c>
      <c r="AB488" s="32" t="s">
        <v>60</v>
      </c>
      <c r="AC488" s="43" t="s">
        <v>61</v>
      </c>
      <c r="AD488" s="44" t="s">
        <v>150</v>
      </c>
      <c r="AE488" s="44"/>
      <c r="AF488" s="44"/>
      <c r="AG488" s="32"/>
      <c r="AH488" s="32"/>
      <c r="AI488" s="39" t="s">
        <v>64</v>
      </c>
      <c r="AJ488" s="46" t="str">
        <f t="shared" si="67"/>
        <v/>
      </c>
      <c r="AK488" s="46"/>
      <c r="AL488" s="46"/>
      <c r="AM488" s="46"/>
      <c r="AN488" s="46"/>
      <c r="AO488" s="46"/>
      <c r="AP488" s="46"/>
      <c r="AQ488" s="47" t="e">
        <f ca="1">IF(AND([1]!Email_TaskV2[[#This Row],[Status]]="ON PROGRESS"),TODAY()-[1]!Email_TaskV2[[#This Row],[Tanggal nodin RFS/RFI]],0)</f>
        <v>#REF!</v>
      </c>
      <c r="AR488" s="47" t="e">
        <f ca="1">IF(AND([1]!Email_TaskV2[[#This Row],[Status]]="ON PROGRESS"),IF(TODAY()-[1]!Email_TaskV2[[#This Row],[Start FUT]]&gt;100,"Testing not started yet",TODAY()-[1]!Email_TaskV2[[#This Row],[Start FUT]]),0)</f>
        <v>#REF!</v>
      </c>
      <c r="AS488" s="47" t="e">
        <f>IF([1]!Email_TaskV2[[#This Row],[Aging_Start_Testing]]="Testing not started yet","Testing not started yet",[1]!Email_TaskV2[[#This Row],[Aging]]-[1]!Email_TaskV2[[#This Row],[Aging_Start_Testing]])</f>
        <v>#REF!</v>
      </c>
      <c r="AT488" s="47" t="e">
        <f ca="1">IF(AND([1]!Email_TaskV2[[#This Row],[Status]]="ON PROGRESS",[1]!Email_TaskV2[[#This Row],[Type]]="RFI"),TODAY()-[1]!Email_TaskV2[[#This Row],[Tanggal nodin RFS/RFI]],0)</f>
        <v>#REF!</v>
      </c>
      <c r="AU488" s="47" t="e">
        <f>IF([1]!Email_TaskV2[[#This Row],[Aging]]&gt;7,"Warning","")</f>
        <v>#REF!</v>
      </c>
      <c r="AV488" s="48"/>
      <c r="AW488" s="48"/>
      <c r="AX488" s="48"/>
      <c r="AY488" s="16" t="e">
        <f>IF(AND([1]!Email_TaskV2[[#This Row],[Status]]="ON PROGRESS",[1]!Email_TaskV2[[#This Row],[Type]]="RFS"),"YES","")</f>
        <v>#REF!</v>
      </c>
      <c r="AZ488" s="16" t="e">
        <f>IF(AND([1]!Email_TaskV2[[#This Row],[Status]]="ON PROGRESS",[1]!Email_TaskV2[[#This Row],[Type]]="RFI"),"YES","")</f>
        <v>#REF!</v>
      </c>
      <c r="BA488" s="16" t="e">
        <f>IF([1]!Email_TaskV2[[#This Row],[Nomor Nodin RFS/RFI]]="","",DAY([1]!Email_TaskV2[[#This Row],[Tanggal nodin RFS/RFI]]))</f>
        <v>#REF!</v>
      </c>
      <c r="BB488" s="20" t="e">
        <f>IF([1]!Email_TaskV2[[#This Row],[Nomor Nodin RFS/RFI]]="","",TEXT([1]!Email_TaskV2[[#This Row],[Tanggal nodin RFS/RFI]],"MMM"))</f>
        <v>#REF!</v>
      </c>
      <c r="BC488" s="49" t="e">
        <f>IF([1]!Email_TaskV2[[#This Row],[Nodin BO]]="","No","Yes")</f>
        <v>#REF!</v>
      </c>
      <c r="BD488" s="50" t="e">
        <f>YEAR([1]!Email_TaskV2[[#This Row],[Tanggal nodin RFS/RFI]])</f>
        <v>#REF!</v>
      </c>
      <c r="BE488" s="17" t="e">
        <f>IF([1]!Email_TaskV2[[#This Row],[Month]]="",13,MONTH([1]!Email_TaskV2[[#This Row],[Tanggal nodin RFS/RFI]]))</f>
        <v>#REF!</v>
      </c>
    </row>
    <row r="489" spans="1:57" ht="15" customHeight="1" x14ac:dyDescent="0.3">
      <c r="A489" s="51">
        <v>488</v>
      </c>
      <c r="B489" s="32" t="s">
        <v>2972</v>
      </c>
      <c r="C489" s="34">
        <v>45044</v>
      </c>
      <c r="D489" s="86" t="s">
        <v>2973</v>
      </c>
      <c r="E489" s="32" t="s">
        <v>55</v>
      </c>
      <c r="F489" s="32" t="s">
        <v>78</v>
      </c>
      <c r="G489" s="35">
        <v>45048</v>
      </c>
      <c r="H489" s="35">
        <v>45048</v>
      </c>
      <c r="I489" s="32" t="s">
        <v>2974</v>
      </c>
      <c r="J489" s="35">
        <v>45048</v>
      </c>
      <c r="K489" s="37" t="s">
        <v>2975</v>
      </c>
      <c r="L489" s="39">
        <f t="shared" si="65"/>
        <v>4</v>
      </c>
      <c r="M489" s="39">
        <f t="shared" si="66"/>
        <v>0</v>
      </c>
      <c r="N489" s="40" t="s">
        <v>87</v>
      </c>
      <c r="O489" s="40" t="s">
        <v>88</v>
      </c>
      <c r="P489" s="40" t="e">
        <f>VLOOKUP([1]!Email_TaskV2[[#This Row],[PIC Dev]],[1]Organization!C:D,2,FALSE)</f>
        <v>#REF!</v>
      </c>
      <c r="Q489" s="40"/>
      <c r="R489" s="32">
        <v>5</v>
      </c>
      <c r="S489" s="32" t="s">
        <v>75</v>
      </c>
      <c r="T489" s="32" t="s">
        <v>2350</v>
      </c>
      <c r="U489" s="32" t="s">
        <v>2976</v>
      </c>
      <c r="V489" s="41">
        <v>45021</v>
      </c>
      <c r="W489" s="32" t="s">
        <v>190</v>
      </c>
      <c r="X489" s="37" t="s">
        <v>1362</v>
      </c>
      <c r="Y489" s="37" t="s">
        <v>1484</v>
      </c>
      <c r="Z489" s="32" t="s">
        <v>58</v>
      </c>
      <c r="AA489" s="32" t="s">
        <v>59</v>
      </c>
      <c r="AB489" s="32" t="s">
        <v>118</v>
      </c>
      <c r="AC489" s="43" t="s">
        <v>61</v>
      </c>
      <c r="AD489" s="44" t="s">
        <v>150</v>
      </c>
      <c r="AE489" s="44"/>
      <c r="AF489" s="44"/>
      <c r="AG489" s="32"/>
      <c r="AH489" s="32"/>
      <c r="AI489" s="39" t="s">
        <v>64</v>
      </c>
      <c r="AJ489" s="46" t="str">
        <f t="shared" si="67"/>
        <v/>
      </c>
      <c r="AK489" s="46"/>
      <c r="AL489" s="46"/>
      <c r="AM489" s="46"/>
      <c r="AN489" s="46"/>
      <c r="AO489" s="46"/>
      <c r="AP489" s="46"/>
      <c r="AQ489" s="47" t="e">
        <f ca="1">IF(AND([1]!Email_TaskV2[[#This Row],[Status]]="ON PROGRESS"),TODAY()-[1]!Email_TaskV2[[#This Row],[Tanggal nodin RFS/RFI]],0)</f>
        <v>#REF!</v>
      </c>
      <c r="AR489" s="47" t="e">
        <f ca="1">IF(AND([1]!Email_TaskV2[[#This Row],[Status]]="ON PROGRESS"),IF(TODAY()-[1]!Email_TaskV2[[#This Row],[Start FUT]]&gt;100,"Testing not started yet",TODAY()-[1]!Email_TaskV2[[#This Row],[Start FUT]]),0)</f>
        <v>#REF!</v>
      </c>
      <c r="AS489" s="47" t="e">
        <f>IF([1]!Email_TaskV2[[#This Row],[Aging_Start_Testing]]="Testing not started yet","Testing not started yet",[1]!Email_TaskV2[[#This Row],[Aging]]-[1]!Email_TaskV2[[#This Row],[Aging_Start_Testing]])</f>
        <v>#REF!</v>
      </c>
      <c r="AT489" s="47" t="e">
        <f ca="1">IF(AND([1]!Email_TaskV2[[#This Row],[Status]]="ON PROGRESS",[1]!Email_TaskV2[[#This Row],[Type]]="RFI"),TODAY()-[1]!Email_TaskV2[[#This Row],[Tanggal nodin RFS/RFI]],0)</f>
        <v>#REF!</v>
      </c>
      <c r="AU489" s="47" t="e">
        <f>IF([1]!Email_TaskV2[[#This Row],[Aging]]&gt;7,"Warning","")</f>
        <v>#REF!</v>
      </c>
      <c r="AV489" s="48"/>
      <c r="AW489" s="48"/>
      <c r="AX489" s="48"/>
      <c r="AY489" s="16" t="e">
        <f>IF(AND([1]!Email_TaskV2[[#This Row],[Status]]="ON PROGRESS",[1]!Email_TaskV2[[#This Row],[Type]]="RFS"),"YES","")</f>
        <v>#REF!</v>
      </c>
      <c r="AZ489" s="16" t="e">
        <f>IF(AND([1]!Email_TaskV2[[#This Row],[Status]]="ON PROGRESS",[1]!Email_TaskV2[[#This Row],[Type]]="RFI"),"YES","")</f>
        <v>#REF!</v>
      </c>
      <c r="BA489" s="16" t="e">
        <f>IF([1]!Email_TaskV2[[#This Row],[Nomor Nodin RFS/RFI]]="","",DAY([1]!Email_TaskV2[[#This Row],[Tanggal nodin RFS/RFI]]))</f>
        <v>#REF!</v>
      </c>
      <c r="BB489" s="20" t="e">
        <f>IF([1]!Email_TaskV2[[#This Row],[Nomor Nodin RFS/RFI]]="","",TEXT([1]!Email_TaskV2[[#This Row],[Tanggal nodin RFS/RFI]],"MMM"))</f>
        <v>#REF!</v>
      </c>
      <c r="BC489" s="49" t="e">
        <f>IF([1]!Email_TaskV2[[#This Row],[Nodin BO]]="","No","Yes")</f>
        <v>#REF!</v>
      </c>
      <c r="BD489" s="50" t="e">
        <f>YEAR([1]!Email_TaskV2[[#This Row],[Tanggal nodin RFS/RFI]])</f>
        <v>#REF!</v>
      </c>
      <c r="BE489" s="17" t="e">
        <f>IF([1]!Email_TaskV2[[#This Row],[Month]]="",13,MONTH([1]!Email_TaskV2[[#This Row],[Tanggal nodin RFS/RFI]]))</f>
        <v>#REF!</v>
      </c>
    </row>
    <row r="490" spans="1:57" ht="15" customHeight="1" x14ac:dyDescent="0.3">
      <c r="A490" s="51">
        <v>489</v>
      </c>
      <c r="B490" s="39" t="s">
        <v>2977</v>
      </c>
      <c r="C490" s="34">
        <v>45044</v>
      </c>
      <c r="D490" s="85" t="s">
        <v>2978</v>
      </c>
      <c r="E490" s="61" t="s">
        <v>79</v>
      </c>
      <c r="F490" s="68" t="s">
        <v>80</v>
      </c>
      <c r="G490" s="36">
        <v>45051</v>
      </c>
      <c r="H490" s="36">
        <v>45068</v>
      </c>
      <c r="I490" s="39"/>
      <c r="J490" s="36"/>
      <c r="K490" s="32"/>
      <c r="L490" s="59"/>
      <c r="M490" s="58"/>
      <c r="N490" s="40" t="s">
        <v>68</v>
      </c>
      <c r="O490" s="40" t="s">
        <v>69</v>
      </c>
      <c r="P490" s="58" t="e">
        <f>VLOOKUP([1]!Email_TaskV2[[#This Row],[PIC Dev]],[1]Organization!C:D,2,FALSE)</f>
        <v>#REF!</v>
      </c>
      <c r="Q490" s="57" t="s">
        <v>3380</v>
      </c>
      <c r="R490" s="39"/>
      <c r="S490" s="39" t="s">
        <v>57</v>
      </c>
      <c r="T490" s="39" t="s">
        <v>967</v>
      </c>
      <c r="U490" s="37" t="s">
        <v>1281</v>
      </c>
      <c r="V490" s="41">
        <v>44944</v>
      </c>
      <c r="W490" s="33" t="s">
        <v>139</v>
      </c>
      <c r="X490" s="32" t="s">
        <v>211</v>
      </c>
      <c r="Y490" s="32" t="s">
        <v>212</v>
      </c>
      <c r="Z490" s="32" t="s">
        <v>58</v>
      </c>
      <c r="AA490" s="32" t="s">
        <v>59</v>
      </c>
      <c r="AB490" s="32" t="s">
        <v>105</v>
      </c>
      <c r="AC490" s="43" t="s">
        <v>71</v>
      </c>
      <c r="AD490" s="44" t="s">
        <v>95</v>
      </c>
      <c r="AE490" s="59"/>
      <c r="AF490" s="59"/>
      <c r="AG490" s="39"/>
      <c r="AH490" s="39"/>
      <c r="AI490" s="72" t="s">
        <v>64</v>
      </c>
      <c r="AJ490" s="45" t="str">
        <f t="shared" si="67"/>
        <v/>
      </c>
      <c r="AK490" s="46"/>
      <c r="AL490" s="46"/>
      <c r="AM490" s="46"/>
      <c r="AN490" s="46"/>
      <c r="AO490" s="46"/>
      <c r="AP490" s="46"/>
      <c r="AQ490" s="47" t="e">
        <f ca="1">IF(AND([1]!Email_TaskV2[[#This Row],[Status]]="ON PROGRESS"),TODAY()-[1]!Email_TaskV2[[#This Row],[Tanggal nodin RFS/RFI]],0)</f>
        <v>#REF!</v>
      </c>
      <c r="AR490" s="47" t="e">
        <f ca="1">IF(AND([1]!Email_TaskV2[[#This Row],[Status]]="ON PROGRESS"),IF(TODAY()-[1]!Email_TaskV2[[#This Row],[Start FUT]]&gt;100,"Testing not started yet",TODAY()-[1]!Email_TaskV2[[#This Row],[Start FUT]]),0)</f>
        <v>#REF!</v>
      </c>
      <c r="AS490" s="47" t="e">
        <f>IF([1]!Email_TaskV2[[#This Row],[Aging_Start_Testing]]="Testing not started yet","Testing not started yet",[1]!Email_TaskV2[[#This Row],[Aging]]-[1]!Email_TaskV2[[#This Row],[Aging_Start_Testing]])</f>
        <v>#REF!</v>
      </c>
      <c r="AT490" s="47" t="e">
        <f ca="1">IF(AND([1]!Email_TaskV2[[#This Row],[Status]]="ON PROGRESS",[1]!Email_TaskV2[[#This Row],[Type]]="RFI"),TODAY()-[1]!Email_TaskV2[[#This Row],[Tanggal nodin RFS/RFI]],0)</f>
        <v>#REF!</v>
      </c>
      <c r="AU490" s="47" t="e">
        <f>IF([1]!Email_TaskV2[[#This Row],[Aging]]&gt;7,"Warning","")</f>
        <v>#REF!</v>
      </c>
      <c r="AV490" s="48"/>
      <c r="AW490" s="48"/>
      <c r="AX490" s="48"/>
      <c r="AY490" s="16" t="e">
        <f>IF(AND([1]!Email_TaskV2[[#This Row],[Status]]="ON PROGRESS",[1]!Email_TaskV2[[#This Row],[Type]]="RFS"),"YES","")</f>
        <v>#REF!</v>
      </c>
      <c r="AZ490" s="16" t="e">
        <f>IF(AND([1]!Email_TaskV2[[#This Row],[Status]]="ON PROGRESS",[1]!Email_TaskV2[[#This Row],[Type]]="RFI"),"YES","")</f>
        <v>#REF!</v>
      </c>
      <c r="BA490" s="16" t="e">
        <f>IF([1]!Email_TaskV2[[#This Row],[Nomor Nodin RFS/RFI]]="","",DAY([1]!Email_TaskV2[[#This Row],[Tanggal nodin RFS/RFI]]))</f>
        <v>#REF!</v>
      </c>
      <c r="BB490" s="20" t="e">
        <f>IF([1]!Email_TaskV2[[#This Row],[Nomor Nodin RFS/RFI]]="","",TEXT([1]!Email_TaskV2[[#This Row],[Tanggal nodin RFS/RFI]],"MMM"))</f>
        <v>#REF!</v>
      </c>
      <c r="BC490" s="49" t="e">
        <f>IF([1]!Email_TaskV2[[#This Row],[Nodin BO]]="","No","Yes")</f>
        <v>#REF!</v>
      </c>
      <c r="BD490" s="50" t="e">
        <f>YEAR([1]!Email_TaskV2[[#This Row],[Tanggal nodin RFS/RFI]])</f>
        <v>#REF!</v>
      </c>
      <c r="BE490" s="17" t="e">
        <f>IF([1]!Email_TaskV2[[#This Row],[Month]]="",13,MONTH([1]!Email_TaskV2[[#This Row],[Tanggal nodin RFS/RFI]]))</f>
        <v>#REF!</v>
      </c>
    </row>
    <row r="491" spans="1:57" ht="15" customHeight="1" x14ac:dyDescent="0.3">
      <c r="A491" s="51">
        <v>490</v>
      </c>
      <c r="B491" s="39" t="s">
        <v>2979</v>
      </c>
      <c r="C491" s="34">
        <v>45044</v>
      </c>
      <c r="D491" s="85" t="s">
        <v>1445</v>
      </c>
      <c r="E491" s="39" t="s">
        <v>55</v>
      </c>
      <c r="F491" s="32" t="s">
        <v>90</v>
      </c>
      <c r="G491" s="36">
        <v>45049</v>
      </c>
      <c r="H491" s="36">
        <v>45055</v>
      </c>
      <c r="I491" s="39" t="s">
        <v>3193</v>
      </c>
      <c r="J491" s="36">
        <v>45059</v>
      </c>
      <c r="K491" s="38" t="s">
        <v>3381</v>
      </c>
      <c r="L491" s="39">
        <f t="shared" ref="L491:L497" si="68">H491-C491</f>
        <v>11</v>
      </c>
      <c r="M491" s="39">
        <f t="shared" ref="M491:M497" si="69">J491-G491</f>
        <v>10</v>
      </c>
      <c r="N491" s="40" t="s">
        <v>68</v>
      </c>
      <c r="O491" s="40" t="s">
        <v>69</v>
      </c>
      <c r="P491" s="58" t="e">
        <f>VLOOKUP([1]!Email_TaskV2[[#This Row],[PIC Dev]],[1]Organization!C:D,2,FALSE)</f>
        <v>#REF!</v>
      </c>
      <c r="Q491" s="57" t="s">
        <v>3382</v>
      </c>
      <c r="R491" s="39">
        <v>116</v>
      </c>
      <c r="S491" s="39" t="s">
        <v>57</v>
      </c>
      <c r="T491" s="39" t="s">
        <v>1446</v>
      </c>
      <c r="U491" s="38" t="s">
        <v>1447</v>
      </c>
      <c r="V491" s="42">
        <v>44846</v>
      </c>
      <c r="W491" s="33" t="s">
        <v>139</v>
      </c>
      <c r="X491" s="32" t="s">
        <v>162</v>
      </c>
      <c r="Y491" s="32" t="s">
        <v>158</v>
      </c>
      <c r="Z491" s="32" t="s">
        <v>58</v>
      </c>
      <c r="AA491" s="32" t="s">
        <v>59</v>
      </c>
      <c r="AB491" s="32" t="s">
        <v>105</v>
      </c>
      <c r="AC491" s="43" t="s">
        <v>71</v>
      </c>
      <c r="AD491" s="44" t="s">
        <v>72</v>
      </c>
      <c r="AE491" s="59"/>
      <c r="AF491" s="59"/>
      <c r="AG491" s="39"/>
      <c r="AH491" s="39"/>
      <c r="AI491" s="72" t="s">
        <v>62</v>
      </c>
      <c r="AJ491" s="45" t="str">
        <f t="shared" si="67"/>
        <v>(FUT Simulator)</v>
      </c>
      <c r="AK491" s="46"/>
      <c r="AL491" s="46"/>
      <c r="AM491" s="46">
        <v>3</v>
      </c>
      <c r="AN491" s="46"/>
      <c r="AO491" s="46"/>
      <c r="AP491" s="46"/>
      <c r="AQ491" s="47" t="e">
        <f ca="1">IF(AND([1]!Email_TaskV2[[#This Row],[Status]]="ON PROGRESS"),TODAY()-[1]!Email_TaskV2[[#This Row],[Tanggal nodin RFS/RFI]],0)</f>
        <v>#REF!</v>
      </c>
      <c r="AR491" s="47" t="e">
        <f ca="1">IF(AND([1]!Email_TaskV2[[#This Row],[Status]]="ON PROGRESS"),IF(TODAY()-[1]!Email_TaskV2[[#This Row],[Start FUT]]&gt;100,"Testing not started yet",TODAY()-[1]!Email_TaskV2[[#This Row],[Start FUT]]),0)</f>
        <v>#REF!</v>
      </c>
      <c r="AS491" s="47" t="e">
        <f>IF([1]!Email_TaskV2[[#This Row],[Aging_Start_Testing]]="Testing not started yet","Testing not started yet",[1]!Email_TaskV2[[#This Row],[Aging]]-[1]!Email_TaskV2[[#This Row],[Aging_Start_Testing]])</f>
        <v>#REF!</v>
      </c>
      <c r="AT491" s="47" t="e">
        <f ca="1">IF(AND([1]!Email_TaskV2[[#This Row],[Status]]="ON PROGRESS",[1]!Email_TaskV2[[#This Row],[Type]]="RFI"),TODAY()-[1]!Email_TaskV2[[#This Row],[Tanggal nodin RFS/RFI]],0)</f>
        <v>#REF!</v>
      </c>
      <c r="AU491" s="47" t="e">
        <f>IF([1]!Email_TaskV2[[#This Row],[Aging]]&gt;7,"Warning","")</f>
        <v>#REF!</v>
      </c>
      <c r="AV491" s="48"/>
      <c r="AW491" s="48"/>
      <c r="AX491" s="48"/>
      <c r="AY491" s="16" t="e">
        <f>IF(AND([1]!Email_TaskV2[[#This Row],[Status]]="ON PROGRESS",[1]!Email_TaskV2[[#This Row],[Type]]="RFS"),"YES","")</f>
        <v>#REF!</v>
      </c>
      <c r="AZ491" s="16" t="e">
        <f>IF(AND([1]!Email_TaskV2[[#This Row],[Status]]="ON PROGRESS",[1]!Email_TaskV2[[#This Row],[Type]]="RFI"),"YES","")</f>
        <v>#REF!</v>
      </c>
      <c r="BA491" s="16" t="e">
        <f>IF([1]!Email_TaskV2[[#This Row],[Nomor Nodin RFS/RFI]]="","",DAY([1]!Email_TaskV2[[#This Row],[Tanggal nodin RFS/RFI]]))</f>
        <v>#REF!</v>
      </c>
      <c r="BB491" s="20" t="e">
        <f>IF([1]!Email_TaskV2[[#This Row],[Nomor Nodin RFS/RFI]]="","",TEXT([1]!Email_TaskV2[[#This Row],[Tanggal nodin RFS/RFI]],"MMM"))</f>
        <v>#REF!</v>
      </c>
      <c r="BC491" s="49" t="e">
        <f>IF([1]!Email_TaskV2[[#This Row],[Nodin BO]]="","No","Yes")</f>
        <v>#REF!</v>
      </c>
      <c r="BD491" s="50" t="e">
        <f>YEAR([1]!Email_TaskV2[[#This Row],[Tanggal nodin RFS/RFI]])</f>
        <v>#REF!</v>
      </c>
      <c r="BE491" s="17" t="e">
        <f>IF([1]!Email_TaskV2[[#This Row],[Month]]="",13,MONTH([1]!Email_TaskV2[[#This Row],[Tanggal nodin RFS/RFI]]))</f>
        <v>#REF!</v>
      </c>
    </row>
    <row r="492" spans="1:57" ht="15" customHeight="1" x14ac:dyDescent="0.3">
      <c r="A492" s="51">
        <v>491</v>
      </c>
      <c r="B492" s="32" t="s">
        <v>2980</v>
      </c>
      <c r="C492" s="34">
        <v>45044</v>
      </c>
      <c r="D492" s="86" t="s">
        <v>510</v>
      </c>
      <c r="E492" s="32" t="s">
        <v>55</v>
      </c>
      <c r="F492" s="32" t="s">
        <v>90</v>
      </c>
      <c r="G492" s="35">
        <v>45044</v>
      </c>
      <c r="H492" s="35">
        <v>45061</v>
      </c>
      <c r="I492" s="32" t="s">
        <v>3194</v>
      </c>
      <c r="J492" s="35">
        <v>45061</v>
      </c>
      <c r="K492" s="38" t="s">
        <v>3383</v>
      </c>
      <c r="L492" s="39">
        <f t="shared" si="68"/>
        <v>17</v>
      </c>
      <c r="M492" s="39">
        <f t="shared" si="69"/>
        <v>17</v>
      </c>
      <c r="N492" s="40" t="s">
        <v>68</v>
      </c>
      <c r="O492" s="40" t="s">
        <v>69</v>
      </c>
      <c r="P492" s="40" t="e">
        <f>VLOOKUP([1]!Email_TaskV2[[#This Row],[PIC Dev]],[1]Organization!C:D,2,FALSE)</f>
        <v>#REF!</v>
      </c>
      <c r="Q492" s="52" t="s">
        <v>3384</v>
      </c>
      <c r="R492" s="32">
        <v>55</v>
      </c>
      <c r="S492" s="32" t="s">
        <v>57</v>
      </c>
      <c r="T492" s="32" t="s">
        <v>221</v>
      </c>
      <c r="U492" s="38" t="s">
        <v>512</v>
      </c>
      <c r="V492" s="122">
        <v>45191</v>
      </c>
      <c r="W492" s="33" t="s">
        <v>139</v>
      </c>
      <c r="X492" s="32" t="s">
        <v>162</v>
      </c>
      <c r="Y492" s="32" t="s">
        <v>158</v>
      </c>
      <c r="Z492" s="32" t="s">
        <v>58</v>
      </c>
      <c r="AA492" s="32" t="s">
        <v>59</v>
      </c>
      <c r="AB492" s="32" t="s">
        <v>105</v>
      </c>
      <c r="AC492" s="43" t="s">
        <v>71</v>
      </c>
      <c r="AD492" s="44" t="s">
        <v>1909</v>
      </c>
      <c r="AE492" s="44" t="s">
        <v>129</v>
      </c>
      <c r="AF492" s="44" t="s">
        <v>2981</v>
      </c>
      <c r="AG492" s="32"/>
      <c r="AH492" s="32"/>
      <c r="AI492" s="72" t="s">
        <v>64</v>
      </c>
      <c r="AJ492" s="45" t="str">
        <f t="shared" si="67"/>
        <v/>
      </c>
      <c r="AK492" s="46"/>
      <c r="AL492" s="46"/>
      <c r="AM492" s="46"/>
      <c r="AN492" s="46"/>
      <c r="AO492" s="46"/>
      <c r="AP492" s="46"/>
      <c r="AQ492" s="47" t="e">
        <f ca="1">IF(AND([1]!Email_TaskV2[[#This Row],[Status]]="ON PROGRESS"),TODAY()-[1]!Email_TaskV2[[#This Row],[Tanggal nodin RFS/RFI]],0)</f>
        <v>#REF!</v>
      </c>
      <c r="AR492" s="47" t="e">
        <f ca="1">IF(AND([1]!Email_TaskV2[[#This Row],[Status]]="ON PROGRESS"),IF(TODAY()-[1]!Email_TaskV2[[#This Row],[Start FUT]]&gt;100,"Testing not started yet",TODAY()-[1]!Email_TaskV2[[#This Row],[Start FUT]]),0)</f>
        <v>#REF!</v>
      </c>
      <c r="AS492" s="47" t="e">
        <f>IF([1]!Email_TaskV2[[#This Row],[Aging_Start_Testing]]="Testing not started yet","Testing not started yet",[1]!Email_TaskV2[[#This Row],[Aging]]-[1]!Email_TaskV2[[#This Row],[Aging_Start_Testing]])</f>
        <v>#REF!</v>
      </c>
      <c r="AT492" s="47" t="e">
        <f ca="1">IF(AND([1]!Email_TaskV2[[#This Row],[Status]]="ON PROGRESS",[1]!Email_TaskV2[[#This Row],[Type]]="RFI"),TODAY()-[1]!Email_TaskV2[[#This Row],[Tanggal nodin RFS/RFI]],0)</f>
        <v>#REF!</v>
      </c>
      <c r="AU492" s="47" t="e">
        <f>IF([1]!Email_TaskV2[[#This Row],[Aging]]&gt;7,"Warning","")</f>
        <v>#REF!</v>
      </c>
      <c r="AV492" s="48"/>
      <c r="AW492" s="48"/>
      <c r="AX492" s="48"/>
      <c r="AY492" s="16" t="e">
        <f>IF(AND([1]!Email_TaskV2[[#This Row],[Status]]="ON PROGRESS",[1]!Email_TaskV2[[#This Row],[Type]]="RFS"),"YES","")</f>
        <v>#REF!</v>
      </c>
      <c r="AZ492" s="16" t="e">
        <f>IF(AND([1]!Email_TaskV2[[#This Row],[Status]]="ON PROGRESS",[1]!Email_TaskV2[[#This Row],[Type]]="RFI"),"YES","")</f>
        <v>#REF!</v>
      </c>
      <c r="BA492" s="16" t="e">
        <f>IF([1]!Email_TaskV2[[#This Row],[Nomor Nodin RFS/RFI]]="","",DAY([1]!Email_TaskV2[[#This Row],[Tanggal nodin RFS/RFI]]))</f>
        <v>#REF!</v>
      </c>
      <c r="BB492" s="20" t="e">
        <f>IF([1]!Email_TaskV2[[#This Row],[Nomor Nodin RFS/RFI]]="","",TEXT([1]!Email_TaskV2[[#This Row],[Tanggal nodin RFS/RFI]],"MMM"))</f>
        <v>#REF!</v>
      </c>
      <c r="BC492" s="49" t="e">
        <f>IF([1]!Email_TaskV2[[#This Row],[Nodin BO]]="","No","Yes")</f>
        <v>#REF!</v>
      </c>
      <c r="BD492" s="50" t="e">
        <f>YEAR([1]!Email_TaskV2[[#This Row],[Tanggal nodin RFS/RFI]])</f>
        <v>#REF!</v>
      </c>
      <c r="BE492" s="17" t="e">
        <f>IF([1]!Email_TaskV2[[#This Row],[Month]]="",13,MONTH([1]!Email_TaskV2[[#This Row],[Tanggal nodin RFS/RFI]]))</f>
        <v>#REF!</v>
      </c>
    </row>
    <row r="493" spans="1:57" ht="15" customHeight="1" x14ac:dyDescent="0.3">
      <c r="A493" s="51">
        <v>492</v>
      </c>
      <c r="B493" s="32" t="s">
        <v>2982</v>
      </c>
      <c r="C493" s="34">
        <v>45048</v>
      </c>
      <c r="D493" s="86" t="s">
        <v>2983</v>
      </c>
      <c r="E493" s="32" t="s">
        <v>55</v>
      </c>
      <c r="F493" s="32" t="s">
        <v>90</v>
      </c>
      <c r="G493" s="35">
        <v>45050</v>
      </c>
      <c r="H493" s="35">
        <v>45054</v>
      </c>
      <c r="I493" s="32" t="s">
        <v>3061</v>
      </c>
      <c r="J493" s="35">
        <v>45051</v>
      </c>
      <c r="K493" s="37" t="s">
        <v>3062</v>
      </c>
      <c r="L493" s="39">
        <f t="shared" si="68"/>
        <v>6</v>
      </c>
      <c r="M493" s="39">
        <f t="shared" si="69"/>
        <v>1</v>
      </c>
      <c r="N493" s="58" t="s">
        <v>81</v>
      </c>
      <c r="O493" s="58" t="s">
        <v>82</v>
      </c>
      <c r="P493" s="40" t="e">
        <f>VLOOKUP([1]!Email_TaskV2[[#This Row],[PIC Dev]],[1]Organization!C:D,2,FALSE)</f>
        <v>#REF!</v>
      </c>
      <c r="Q493" s="52" t="s">
        <v>3063</v>
      </c>
      <c r="R493" s="32">
        <v>260</v>
      </c>
      <c r="S493" s="32" t="s">
        <v>57</v>
      </c>
      <c r="T493" s="32" t="s">
        <v>2984</v>
      </c>
      <c r="U493" s="37" t="s">
        <v>2985</v>
      </c>
      <c r="V493" s="41">
        <v>45036</v>
      </c>
      <c r="W493" s="32" t="s">
        <v>83</v>
      </c>
      <c r="X493" s="32" t="s">
        <v>2986</v>
      </c>
      <c r="Y493" s="32" t="s">
        <v>2987</v>
      </c>
      <c r="Z493" s="32" t="s">
        <v>58</v>
      </c>
      <c r="AA493" s="32" t="s">
        <v>59</v>
      </c>
      <c r="AB493" s="32" t="s">
        <v>83</v>
      </c>
      <c r="AC493" s="43" t="s">
        <v>61</v>
      </c>
      <c r="AD493" s="44" t="s">
        <v>141</v>
      </c>
      <c r="AE493" s="44" t="s">
        <v>140</v>
      </c>
      <c r="AF493" s="44" t="s">
        <v>91</v>
      </c>
      <c r="AG493" s="32" t="s">
        <v>63</v>
      </c>
      <c r="AH493" s="32" t="s">
        <v>67</v>
      </c>
      <c r="AI493" s="39" t="s">
        <v>64</v>
      </c>
      <c r="AJ493" s="46" t="str">
        <f t="shared" si="67"/>
        <v/>
      </c>
      <c r="AK493" s="46"/>
      <c r="AL493" s="46"/>
      <c r="AM493" s="46"/>
      <c r="AN493" s="46"/>
      <c r="AO493" s="46"/>
      <c r="AP493" s="46"/>
      <c r="AQ493" s="47" t="e">
        <f ca="1">IF(AND([1]!Email_TaskV2[[#This Row],[Status]]="ON PROGRESS"),TODAY()-[1]!Email_TaskV2[[#This Row],[Tanggal nodin RFS/RFI]],0)</f>
        <v>#REF!</v>
      </c>
      <c r="AR493" s="47" t="e">
        <f ca="1">IF(AND([1]!Email_TaskV2[[#This Row],[Status]]="ON PROGRESS"),IF(TODAY()-[1]!Email_TaskV2[[#This Row],[Start FUT]]&gt;100,"Testing not started yet",TODAY()-[1]!Email_TaskV2[[#This Row],[Start FUT]]),0)</f>
        <v>#REF!</v>
      </c>
      <c r="AS493" s="47" t="e">
        <f>IF([1]!Email_TaskV2[[#This Row],[Aging_Start_Testing]]="Testing not started yet","Testing not started yet",[1]!Email_TaskV2[[#This Row],[Aging]]-[1]!Email_TaskV2[[#This Row],[Aging_Start_Testing]])</f>
        <v>#REF!</v>
      </c>
      <c r="AT493" s="47" t="e">
        <f ca="1">IF(AND([1]!Email_TaskV2[[#This Row],[Status]]="ON PROGRESS",[1]!Email_TaskV2[[#This Row],[Type]]="RFI"),TODAY()-[1]!Email_TaskV2[[#This Row],[Tanggal nodin RFS/RFI]],0)</f>
        <v>#REF!</v>
      </c>
      <c r="AU493" s="47" t="e">
        <f>IF([1]!Email_TaskV2[[#This Row],[Aging]]&gt;7,"Warning","")</f>
        <v>#REF!</v>
      </c>
      <c r="AV493" s="48"/>
      <c r="AW493" s="48"/>
      <c r="AX493" s="48"/>
      <c r="AY493" s="16" t="e">
        <f>IF(AND([1]!Email_TaskV2[[#This Row],[Status]]="ON PROGRESS",[1]!Email_TaskV2[[#This Row],[Type]]="RFS"),"YES","")</f>
        <v>#REF!</v>
      </c>
      <c r="AZ493" s="16" t="e">
        <f>IF(AND([1]!Email_TaskV2[[#This Row],[Status]]="ON PROGRESS",[1]!Email_TaskV2[[#This Row],[Type]]="RFI"),"YES","")</f>
        <v>#REF!</v>
      </c>
      <c r="BA493" s="16" t="e">
        <f>IF([1]!Email_TaskV2[[#This Row],[Nomor Nodin RFS/RFI]]="","",DAY([1]!Email_TaskV2[[#This Row],[Tanggal nodin RFS/RFI]]))</f>
        <v>#REF!</v>
      </c>
      <c r="BB493" s="20" t="e">
        <f>IF([1]!Email_TaskV2[[#This Row],[Nomor Nodin RFS/RFI]]="","",TEXT([1]!Email_TaskV2[[#This Row],[Tanggal nodin RFS/RFI]],"MMM"))</f>
        <v>#REF!</v>
      </c>
      <c r="BC493" s="49" t="e">
        <f>IF([1]!Email_TaskV2[[#This Row],[Nodin BO]]="","No","Yes")</f>
        <v>#REF!</v>
      </c>
      <c r="BD493" s="50" t="e">
        <f>YEAR([1]!Email_TaskV2[[#This Row],[Tanggal nodin RFS/RFI]])</f>
        <v>#REF!</v>
      </c>
      <c r="BE493" s="17" t="e">
        <f>IF([1]!Email_TaskV2[[#This Row],[Month]]="",13,MONTH([1]!Email_TaskV2[[#This Row],[Tanggal nodin RFS/RFI]]))</f>
        <v>#REF!</v>
      </c>
    </row>
    <row r="494" spans="1:57" ht="15" customHeight="1" x14ac:dyDescent="0.3">
      <c r="A494" s="51">
        <v>493</v>
      </c>
      <c r="B494" s="32" t="s">
        <v>2988</v>
      </c>
      <c r="C494" s="34">
        <v>45048</v>
      </c>
      <c r="D494" s="86" t="s">
        <v>2989</v>
      </c>
      <c r="E494" s="32" t="s">
        <v>55</v>
      </c>
      <c r="F494" s="32" t="s">
        <v>90</v>
      </c>
      <c r="G494" s="36">
        <v>45051</v>
      </c>
      <c r="H494" s="36">
        <v>45051</v>
      </c>
      <c r="I494" s="32" t="s">
        <v>3064</v>
      </c>
      <c r="J494" s="35">
        <v>45051</v>
      </c>
      <c r="K494" s="32" t="s">
        <v>3065</v>
      </c>
      <c r="L494" s="39">
        <f t="shared" si="68"/>
        <v>3</v>
      </c>
      <c r="M494" s="39">
        <f t="shared" si="69"/>
        <v>0</v>
      </c>
      <c r="N494" s="40" t="s">
        <v>111</v>
      </c>
      <c r="O494" s="40" t="s">
        <v>112</v>
      </c>
      <c r="P494" s="40" t="e">
        <f>VLOOKUP([1]!Email_TaskV2[[#This Row],[PIC Dev]],[1]Organization!C:D,2,FALSE)</f>
        <v>#REF!</v>
      </c>
      <c r="Q494" s="52" t="s">
        <v>3066</v>
      </c>
      <c r="R494" s="32">
        <v>98</v>
      </c>
      <c r="S494" s="32" t="s">
        <v>75</v>
      </c>
      <c r="T494" s="32" t="s">
        <v>2990</v>
      </c>
      <c r="U494" s="37" t="s">
        <v>2991</v>
      </c>
      <c r="V494" s="41">
        <v>45028</v>
      </c>
      <c r="W494" s="32" t="s">
        <v>113</v>
      </c>
      <c r="X494" s="32" t="s">
        <v>163</v>
      </c>
      <c r="Y494" s="32" t="s">
        <v>164</v>
      </c>
      <c r="Z494" s="32" t="s">
        <v>58</v>
      </c>
      <c r="AA494" s="32" t="s">
        <v>59</v>
      </c>
      <c r="AB494" s="32" t="s">
        <v>113</v>
      </c>
      <c r="AC494" s="43" t="s">
        <v>71</v>
      </c>
      <c r="AD494" s="44" t="s">
        <v>103</v>
      </c>
      <c r="AE494" s="44"/>
      <c r="AF494" s="44"/>
      <c r="AG494" s="32"/>
      <c r="AH494" s="32"/>
      <c r="AI494" s="39" t="s">
        <v>62</v>
      </c>
      <c r="AJ494" s="46" t="str">
        <f t="shared" si="67"/>
        <v>(Cetho Automation)</v>
      </c>
      <c r="AK494" s="46"/>
      <c r="AL494" s="46"/>
      <c r="AM494" s="46"/>
      <c r="AN494" s="46"/>
      <c r="AO494" s="46">
        <v>5</v>
      </c>
      <c r="AP494" s="46"/>
      <c r="AQ494" s="47" t="e">
        <f ca="1">IF(AND([1]!Email_TaskV2[[#This Row],[Status]]="ON PROGRESS"),TODAY()-[1]!Email_TaskV2[[#This Row],[Tanggal nodin RFS/RFI]],0)</f>
        <v>#REF!</v>
      </c>
      <c r="AR494" s="47" t="e">
        <f ca="1">IF(AND([1]!Email_TaskV2[[#This Row],[Status]]="ON PROGRESS"),IF(TODAY()-[1]!Email_TaskV2[[#This Row],[Start FUT]]&gt;100,"Testing not started yet",TODAY()-[1]!Email_TaskV2[[#This Row],[Start FUT]]),0)</f>
        <v>#REF!</v>
      </c>
      <c r="AS494" s="47" t="e">
        <f>IF([1]!Email_TaskV2[[#This Row],[Aging_Start_Testing]]="Testing not started yet","Testing not started yet",[1]!Email_TaskV2[[#This Row],[Aging]]-[1]!Email_TaskV2[[#This Row],[Aging_Start_Testing]])</f>
        <v>#REF!</v>
      </c>
      <c r="AT494" s="47" t="e">
        <f ca="1">IF(AND([1]!Email_TaskV2[[#This Row],[Status]]="ON PROGRESS",[1]!Email_TaskV2[[#This Row],[Type]]="RFI"),TODAY()-[1]!Email_TaskV2[[#This Row],[Tanggal nodin RFS/RFI]],0)</f>
        <v>#REF!</v>
      </c>
      <c r="AU494" s="47" t="e">
        <f>IF([1]!Email_TaskV2[[#This Row],[Aging]]&gt;7,"Warning","")</f>
        <v>#REF!</v>
      </c>
      <c r="AV494" s="48"/>
      <c r="AW494" s="48"/>
      <c r="AX494" s="48"/>
      <c r="AY494" s="16" t="e">
        <f>IF(AND([1]!Email_TaskV2[[#This Row],[Status]]="ON PROGRESS",[1]!Email_TaskV2[[#This Row],[Type]]="RFS"),"YES","")</f>
        <v>#REF!</v>
      </c>
      <c r="AZ494" s="127" t="e">
        <f>IF(AND([1]!Email_TaskV2[[#This Row],[Status]]="ON PROGRESS",[1]!Email_TaskV2[[#This Row],[Type]]="RFI"),"YES","")</f>
        <v>#REF!</v>
      </c>
      <c r="BA494" s="16" t="e">
        <f>IF([1]!Email_TaskV2[[#This Row],[Nomor Nodin RFS/RFI]]="","",DAY([1]!Email_TaskV2[[#This Row],[Tanggal nodin RFS/RFI]]))</f>
        <v>#REF!</v>
      </c>
      <c r="BB494" s="20" t="e">
        <f>IF([1]!Email_TaskV2[[#This Row],[Nomor Nodin RFS/RFI]]="","",TEXT([1]!Email_TaskV2[[#This Row],[Tanggal nodin RFS/RFI]],"MMM"))</f>
        <v>#REF!</v>
      </c>
      <c r="BC494" s="49" t="e">
        <f>IF([1]!Email_TaskV2[[#This Row],[Nodin BO]]="","No","Yes")</f>
        <v>#REF!</v>
      </c>
      <c r="BD494" s="50" t="e">
        <f>YEAR([1]!Email_TaskV2[[#This Row],[Tanggal nodin RFS/RFI]])</f>
        <v>#REF!</v>
      </c>
      <c r="BE494" s="17" t="e">
        <f>IF([1]!Email_TaskV2[[#This Row],[Month]]="",13,MONTH([1]!Email_TaskV2[[#This Row],[Tanggal nodin RFS/RFI]]))</f>
        <v>#REF!</v>
      </c>
    </row>
    <row r="495" spans="1:57" ht="15" customHeight="1" x14ac:dyDescent="0.3">
      <c r="A495" s="51">
        <v>494</v>
      </c>
      <c r="B495" s="32" t="s">
        <v>2992</v>
      </c>
      <c r="C495" s="34">
        <v>45049</v>
      </c>
      <c r="D495" s="86" t="s">
        <v>2993</v>
      </c>
      <c r="E495" s="32" t="s">
        <v>55</v>
      </c>
      <c r="F495" s="32" t="s">
        <v>78</v>
      </c>
      <c r="G495" s="35">
        <v>45050</v>
      </c>
      <c r="H495" s="36">
        <v>45051</v>
      </c>
      <c r="I495" s="32" t="s">
        <v>3067</v>
      </c>
      <c r="J495" s="35">
        <v>45051</v>
      </c>
      <c r="K495" s="37" t="s">
        <v>3068</v>
      </c>
      <c r="L495" s="39">
        <f t="shared" si="68"/>
        <v>2</v>
      </c>
      <c r="M495" s="39">
        <f t="shared" si="69"/>
        <v>1</v>
      </c>
      <c r="N495" s="40" t="s">
        <v>498</v>
      </c>
      <c r="O495" s="40" t="s">
        <v>135</v>
      </c>
      <c r="P495" s="40" t="e">
        <f>VLOOKUP([1]!Email_TaskV2[[#This Row],[PIC Dev]],[1]Organization!C:D,2,FALSE)</f>
        <v>#REF!</v>
      </c>
      <c r="Q495" s="40"/>
      <c r="R495" s="32">
        <v>473</v>
      </c>
      <c r="S495" s="32" t="s">
        <v>75</v>
      </c>
      <c r="T495" s="32" t="s">
        <v>2341</v>
      </c>
      <c r="U495" s="37" t="s">
        <v>2683</v>
      </c>
      <c r="V495" s="41">
        <v>45012</v>
      </c>
      <c r="W495" s="32" t="s">
        <v>169</v>
      </c>
      <c r="X495" s="32" t="s">
        <v>2994</v>
      </c>
      <c r="Y495" s="32" t="s">
        <v>187</v>
      </c>
      <c r="Z495" s="32" t="s">
        <v>58</v>
      </c>
      <c r="AA495" s="32" t="s">
        <v>59</v>
      </c>
      <c r="AB495" s="32" t="s">
        <v>119</v>
      </c>
      <c r="AC495" s="43" t="s">
        <v>71</v>
      </c>
      <c r="AD495" s="44" t="s">
        <v>128</v>
      </c>
      <c r="AE495" s="44"/>
      <c r="AF495" s="44"/>
      <c r="AG495" s="32"/>
      <c r="AH495" s="32"/>
      <c r="AI495" s="39" t="s">
        <v>110</v>
      </c>
      <c r="AJ495" s="46" t="str">
        <f t="shared" si="67"/>
        <v>(Prima Automation)</v>
      </c>
      <c r="AK495" s="46"/>
      <c r="AL495" s="46">
        <v>2</v>
      </c>
      <c r="AM495" s="46"/>
      <c r="AN495" s="46"/>
      <c r="AO495" s="46"/>
      <c r="AP495" s="46"/>
      <c r="AQ495" s="47" t="e">
        <f ca="1">IF(AND([1]!Email_TaskV2[[#This Row],[Status]]="ON PROGRESS"),TODAY()-[1]!Email_TaskV2[[#This Row],[Tanggal nodin RFS/RFI]],0)</f>
        <v>#REF!</v>
      </c>
      <c r="AR495" s="47" t="e">
        <f ca="1">IF(AND([1]!Email_TaskV2[[#This Row],[Status]]="ON PROGRESS"),IF(TODAY()-[1]!Email_TaskV2[[#This Row],[Start FUT]]&gt;100,"Testing not started yet",TODAY()-[1]!Email_TaskV2[[#This Row],[Start FUT]]),0)</f>
        <v>#REF!</v>
      </c>
      <c r="AS495" s="47" t="e">
        <f>IF([1]!Email_TaskV2[[#This Row],[Aging_Start_Testing]]="Testing not started yet","Testing not started yet",[1]!Email_TaskV2[[#This Row],[Aging]]-[1]!Email_TaskV2[[#This Row],[Aging_Start_Testing]])</f>
        <v>#REF!</v>
      </c>
      <c r="AT495" s="47" t="e">
        <f ca="1">IF(AND([1]!Email_TaskV2[[#This Row],[Status]]="ON PROGRESS",[1]!Email_TaskV2[[#This Row],[Type]]="RFI"),TODAY()-[1]!Email_TaskV2[[#This Row],[Tanggal nodin RFS/RFI]],0)</f>
        <v>#REF!</v>
      </c>
      <c r="AU495" s="47" t="e">
        <f>IF([1]!Email_TaskV2[[#This Row],[Aging]]&gt;7,"Warning","")</f>
        <v>#REF!</v>
      </c>
      <c r="AV495" s="48"/>
      <c r="AW495" s="48"/>
      <c r="AX495" s="48"/>
      <c r="AY495" s="16" t="e">
        <f>IF(AND([1]!Email_TaskV2[[#This Row],[Status]]="ON PROGRESS",[1]!Email_TaskV2[[#This Row],[Type]]="RFS"),"YES","")</f>
        <v>#REF!</v>
      </c>
      <c r="AZ495" s="16" t="e">
        <f>IF(AND([1]!Email_TaskV2[[#This Row],[Status]]="ON PROGRESS",[1]!Email_TaskV2[[#This Row],[Type]]="RFI"),"YES","")</f>
        <v>#REF!</v>
      </c>
      <c r="BA495" s="16" t="e">
        <f>IF([1]!Email_TaskV2[[#This Row],[Nomor Nodin RFS/RFI]]="","",DAY([1]!Email_TaskV2[[#This Row],[Tanggal nodin RFS/RFI]]))</f>
        <v>#REF!</v>
      </c>
      <c r="BB495" s="20" t="e">
        <f>IF([1]!Email_TaskV2[[#This Row],[Nomor Nodin RFS/RFI]]="","",TEXT([1]!Email_TaskV2[[#This Row],[Tanggal nodin RFS/RFI]],"MMM"))</f>
        <v>#REF!</v>
      </c>
      <c r="BC495" s="49" t="e">
        <f>IF([1]!Email_TaskV2[[#This Row],[Nodin BO]]="","No","Yes")</f>
        <v>#REF!</v>
      </c>
      <c r="BD495" s="50" t="e">
        <f>YEAR([1]!Email_TaskV2[[#This Row],[Tanggal nodin RFS/RFI]])</f>
        <v>#REF!</v>
      </c>
      <c r="BE495" s="17" t="e">
        <f>IF([1]!Email_TaskV2[[#This Row],[Month]]="",13,MONTH([1]!Email_TaskV2[[#This Row],[Tanggal nodin RFS/RFI]]))</f>
        <v>#REF!</v>
      </c>
    </row>
    <row r="496" spans="1:57" ht="15" customHeight="1" x14ac:dyDescent="0.3">
      <c r="A496" s="51">
        <v>495</v>
      </c>
      <c r="B496" s="32" t="s">
        <v>2995</v>
      </c>
      <c r="C496" s="34">
        <v>45049</v>
      </c>
      <c r="D496" s="88" t="s">
        <v>1829</v>
      </c>
      <c r="E496" s="32" t="s">
        <v>55</v>
      </c>
      <c r="F496" s="32" t="s">
        <v>90</v>
      </c>
      <c r="G496" s="35">
        <v>45049</v>
      </c>
      <c r="H496" s="35">
        <v>45049</v>
      </c>
      <c r="I496" s="32" t="s">
        <v>3069</v>
      </c>
      <c r="J496" s="35">
        <v>45049</v>
      </c>
      <c r="K496" s="37" t="s">
        <v>3070</v>
      </c>
      <c r="L496" s="39">
        <f t="shared" si="68"/>
        <v>0</v>
      </c>
      <c r="M496" s="39">
        <f t="shared" si="69"/>
        <v>0</v>
      </c>
      <c r="N496" s="40" t="s">
        <v>107</v>
      </c>
      <c r="O496" s="40" t="s">
        <v>108</v>
      </c>
      <c r="P496" s="40" t="e">
        <f>VLOOKUP([1]!Email_TaskV2[[#This Row],[PIC Dev]],[1]Organization!C:D,2,FALSE)</f>
        <v>#REF!</v>
      </c>
      <c r="Q496" s="52" t="s">
        <v>3071</v>
      </c>
      <c r="R496" s="32">
        <v>100</v>
      </c>
      <c r="S496" s="32" t="s">
        <v>57</v>
      </c>
      <c r="T496" s="32" t="s">
        <v>1454</v>
      </c>
      <c r="U496" s="37" t="s">
        <v>2996</v>
      </c>
      <c r="V496" s="41">
        <v>44979</v>
      </c>
      <c r="W496" s="32" t="s">
        <v>156</v>
      </c>
      <c r="X496" s="32" t="s">
        <v>205</v>
      </c>
      <c r="Y496" s="32" t="s">
        <v>157</v>
      </c>
      <c r="Z496" s="32" t="s">
        <v>58</v>
      </c>
      <c r="AA496" s="32" t="s">
        <v>59</v>
      </c>
      <c r="AB496" s="32" t="s">
        <v>94</v>
      </c>
      <c r="AC496" s="43" t="s">
        <v>71</v>
      </c>
      <c r="AD496" s="44" t="s">
        <v>109</v>
      </c>
      <c r="AE496" s="44"/>
      <c r="AF496" s="44"/>
      <c r="AG496" s="32"/>
      <c r="AH496" s="32"/>
      <c r="AI496" s="39" t="s">
        <v>64</v>
      </c>
      <c r="AJ496" s="46" t="str">
        <f t="shared" si="67"/>
        <v/>
      </c>
      <c r="AK496" s="46"/>
      <c r="AL496" s="46"/>
      <c r="AM496" s="46"/>
      <c r="AN496" s="46"/>
      <c r="AO496" s="46"/>
      <c r="AP496" s="46"/>
      <c r="AQ496" s="47" t="e">
        <f ca="1">IF(AND([1]!Email_TaskV2[[#This Row],[Status]]="ON PROGRESS"),TODAY()-[1]!Email_TaskV2[[#This Row],[Tanggal nodin RFS/RFI]],0)</f>
        <v>#REF!</v>
      </c>
      <c r="AR496" s="47" t="e">
        <f ca="1">IF(AND([1]!Email_TaskV2[[#This Row],[Status]]="ON PROGRESS"),IF(TODAY()-[1]!Email_TaskV2[[#This Row],[Start FUT]]&gt;100,"Testing not started yet",TODAY()-[1]!Email_TaskV2[[#This Row],[Start FUT]]),0)</f>
        <v>#REF!</v>
      </c>
      <c r="AS496" s="47" t="e">
        <f>IF([1]!Email_TaskV2[[#This Row],[Aging_Start_Testing]]="Testing not started yet","Testing not started yet",[1]!Email_TaskV2[[#This Row],[Aging]]-[1]!Email_TaskV2[[#This Row],[Aging_Start_Testing]])</f>
        <v>#REF!</v>
      </c>
      <c r="AT496" s="47" t="e">
        <f ca="1">IF(AND([1]!Email_TaskV2[[#This Row],[Status]]="ON PROGRESS",[1]!Email_TaskV2[[#This Row],[Type]]="RFI"),TODAY()-[1]!Email_TaskV2[[#This Row],[Tanggal nodin RFS/RFI]],0)</f>
        <v>#REF!</v>
      </c>
      <c r="AU496" s="47" t="e">
        <f>IF([1]!Email_TaskV2[[#This Row],[Aging]]&gt;7,"Warning","")</f>
        <v>#REF!</v>
      </c>
      <c r="AV496" s="48"/>
      <c r="AW496" s="48"/>
      <c r="AX496" s="48"/>
      <c r="AY496" s="16" t="e">
        <f>IF(AND([1]!Email_TaskV2[[#This Row],[Status]]="ON PROGRESS",[1]!Email_TaskV2[[#This Row],[Type]]="RFS"),"YES","")</f>
        <v>#REF!</v>
      </c>
      <c r="AZ496" s="16" t="e">
        <f>IF(AND([1]!Email_TaskV2[[#This Row],[Status]]="ON PROGRESS",[1]!Email_TaskV2[[#This Row],[Type]]="RFI"),"YES","")</f>
        <v>#REF!</v>
      </c>
      <c r="BA496" s="16" t="e">
        <f>IF([1]!Email_TaskV2[[#This Row],[Nomor Nodin RFS/RFI]]="","",DAY([1]!Email_TaskV2[[#This Row],[Tanggal nodin RFS/RFI]]))</f>
        <v>#REF!</v>
      </c>
      <c r="BB496" s="20" t="e">
        <f>IF([1]!Email_TaskV2[[#This Row],[Nomor Nodin RFS/RFI]]="","",TEXT([1]!Email_TaskV2[[#This Row],[Tanggal nodin RFS/RFI]],"MMM"))</f>
        <v>#REF!</v>
      </c>
      <c r="BC496" s="49" t="e">
        <f>IF([1]!Email_TaskV2[[#This Row],[Nodin BO]]="","No","Yes")</f>
        <v>#REF!</v>
      </c>
      <c r="BD496" s="50" t="e">
        <f>YEAR([1]!Email_TaskV2[[#This Row],[Tanggal nodin RFS/RFI]])</f>
        <v>#REF!</v>
      </c>
      <c r="BE496" s="17" t="e">
        <f>IF([1]!Email_TaskV2[[#This Row],[Month]]="",13,MONTH([1]!Email_TaskV2[[#This Row],[Tanggal nodin RFS/RFI]]))</f>
        <v>#REF!</v>
      </c>
    </row>
    <row r="497" spans="1:57" ht="15" customHeight="1" x14ac:dyDescent="0.3">
      <c r="A497" s="51">
        <v>496</v>
      </c>
      <c r="B497" s="32" t="s">
        <v>2997</v>
      </c>
      <c r="C497" s="34">
        <v>45049</v>
      </c>
      <c r="D497" s="86" t="s">
        <v>2998</v>
      </c>
      <c r="E497" s="32" t="s">
        <v>55</v>
      </c>
      <c r="F497" s="63" t="s">
        <v>78</v>
      </c>
      <c r="G497" s="35">
        <v>45050</v>
      </c>
      <c r="H497" s="35">
        <v>45050</v>
      </c>
      <c r="I497" s="32" t="s">
        <v>3072</v>
      </c>
      <c r="J497" s="35">
        <v>45051</v>
      </c>
      <c r="K497" s="37" t="s">
        <v>3073</v>
      </c>
      <c r="L497" s="39">
        <f t="shared" si="68"/>
        <v>1</v>
      </c>
      <c r="M497" s="39">
        <f t="shared" si="69"/>
        <v>1</v>
      </c>
      <c r="N497" s="40" t="s">
        <v>2999</v>
      </c>
      <c r="O497" s="40" t="s">
        <v>117</v>
      </c>
      <c r="P497" s="40" t="e">
        <f>VLOOKUP([1]!Email_TaskV2[[#This Row],[PIC Dev]],[1]Organization!C:D,2,FALSE)</f>
        <v>#REF!</v>
      </c>
      <c r="Q497" s="40"/>
      <c r="R497" s="32">
        <v>55</v>
      </c>
      <c r="S497" s="32" t="s">
        <v>75</v>
      </c>
      <c r="T497" s="32"/>
      <c r="U497" s="37"/>
      <c r="V497" s="32"/>
      <c r="W497" s="32"/>
      <c r="X497" s="32"/>
      <c r="Y497" s="32"/>
      <c r="Z497" s="32" t="s">
        <v>58</v>
      </c>
      <c r="AA497" s="32" t="s">
        <v>59</v>
      </c>
      <c r="AB497" s="32" t="s">
        <v>70</v>
      </c>
      <c r="AC497" s="43" t="s">
        <v>71</v>
      </c>
      <c r="AD497" s="44" t="s">
        <v>132</v>
      </c>
      <c r="AE497" s="44"/>
      <c r="AF497" s="44"/>
      <c r="AG497" s="32"/>
      <c r="AH497" s="32"/>
      <c r="AI497" s="39" t="s">
        <v>64</v>
      </c>
      <c r="AJ497" s="46" t="str">
        <f t="shared" si="67"/>
        <v/>
      </c>
      <c r="AK497" s="46"/>
      <c r="AL497" s="46"/>
      <c r="AM497" s="46"/>
      <c r="AN497" s="46"/>
      <c r="AO497" s="46"/>
      <c r="AP497" s="46"/>
      <c r="AQ497" s="47" t="e">
        <f ca="1">IF(AND([1]!Email_TaskV2[[#This Row],[Status]]="ON PROGRESS"),TODAY()-[1]!Email_TaskV2[[#This Row],[Tanggal nodin RFS/RFI]],0)</f>
        <v>#REF!</v>
      </c>
      <c r="AR497" s="47" t="e">
        <f ca="1">IF(AND([1]!Email_TaskV2[[#This Row],[Status]]="ON PROGRESS"),IF(TODAY()-[1]!Email_TaskV2[[#This Row],[Start FUT]]&gt;100,"Testing not started yet",TODAY()-[1]!Email_TaskV2[[#This Row],[Start FUT]]),0)</f>
        <v>#REF!</v>
      </c>
      <c r="AS497" s="47" t="e">
        <f>IF([1]!Email_TaskV2[[#This Row],[Aging_Start_Testing]]="Testing not started yet","Testing not started yet",[1]!Email_TaskV2[[#This Row],[Aging]]-[1]!Email_TaskV2[[#This Row],[Aging_Start_Testing]])</f>
        <v>#REF!</v>
      </c>
      <c r="AT497" s="47" t="e">
        <f ca="1">IF(AND([1]!Email_TaskV2[[#This Row],[Status]]="ON PROGRESS",[1]!Email_TaskV2[[#This Row],[Type]]="RFI"),TODAY()-[1]!Email_TaskV2[[#This Row],[Tanggal nodin RFS/RFI]],0)</f>
        <v>#REF!</v>
      </c>
      <c r="AU497" s="47" t="e">
        <f>IF([1]!Email_TaskV2[[#This Row],[Aging]]&gt;7,"Warning","")</f>
        <v>#REF!</v>
      </c>
      <c r="AV497" s="48"/>
      <c r="AW497" s="48"/>
      <c r="AX497" s="48"/>
      <c r="AY497" s="16" t="e">
        <f>IF(AND([1]!Email_TaskV2[[#This Row],[Status]]="ON PROGRESS",[1]!Email_TaskV2[[#This Row],[Type]]="RFS"),"YES","")</f>
        <v>#REF!</v>
      </c>
      <c r="AZ497" s="16" t="e">
        <f>IF(AND([1]!Email_TaskV2[[#This Row],[Status]]="ON PROGRESS",[1]!Email_TaskV2[[#This Row],[Type]]="RFI"),"YES","")</f>
        <v>#REF!</v>
      </c>
      <c r="BA497" s="16" t="e">
        <f>IF([1]!Email_TaskV2[[#This Row],[Nomor Nodin RFS/RFI]]="","",DAY([1]!Email_TaskV2[[#This Row],[Tanggal nodin RFS/RFI]]))</f>
        <v>#REF!</v>
      </c>
      <c r="BB497" s="20" t="e">
        <f>IF([1]!Email_TaskV2[[#This Row],[Nomor Nodin RFS/RFI]]="","",TEXT([1]!Email_TaskV2[[#This Row],[Tanggal nodin RFS/RFI]],"MMM"))</f>
        <v>#REF!</v>
      </c>
      <c r="BC497" s="49" t="e">
        <f>IF([1]!Email_TaskV2[[#This Row],[Nodin BO]]="","No","Yes")</f>
        <v>#REF!</v>
      </c>
      <c r="BD497" s="50" t="e">
        <f>YEAR([1]!Email_TaskV2[[#This Row],[Tanggal nodin RFS/RFI]])</f>
        <v>#REF!</v>
      </c>
      <c r="BE497" s="17" t="e">
        <f>IF([1]!Email_TaskV2[[#This Row],[Month]]="",13,MONTH([1]!Email_TaskV2[[#This Row],[Tanggal nodin RFS/RFI]]))</f>
        <v>#REF!</v>
      </c>
    </row>
    <row r="498" spans="1:57" ht="15" customHeight="1" x14ac:dyDescent="0.3">
      <c r="A498" s="51">
        <v>497</v>
      </c>
      <c r="B498" s="32" t="s">
        <v>3000</v>
      </c>
      <c r="C498" s="34">
        <v>45049</v>
      </c>
      <c r="D498" s="88" t="s">
        <v>3001</v>
      </c>
      <c r="E498" s="61" t="s">
        <v>79</v>
      </c>
      <c r="F498" s="68" t="s">
        <v>80</v>
      </c>
      <c r="G498" s="35">
        <v>45049</v>
      </c>
      <c r="H498" s="35">
        <v>45068</v>
      </c>
      <c r="I498" s="32"/>
      <c r="J498" s="35"/>
      <c r="K498" s="32"/>
      <c r="L498" s="44"/>
      <c r="M498" s="40"/>
      <c r="N498" s="40" t="s">
        <v>133</v>
      </c>
      <c r="O498" s="40" t="s">
        <v>134</v>
      </c>
      <c r="P498" s="40" t="e">
        <f>VLOOKUP([1]!Email_TaskV2[[#This Row],[PIC Dev]],[1]Organization!C:D,2,FALSE)</f>
        <v>#REF!</v>
      </c>
      <c r="Q498" s="52" t="s">
        <v>3385</v>
      </c>
      <c r="R498" s="32"/>
      <c r="S498" s="32" t="s">
        <v>57</v>
      </c>
      <c r="T498" s="32" t="s">
        <v>3002</v>
      </c>
      <c r="U498" s="37" t="s">
        <v>3003</v>
      </c>
      <c r="V498" s="41">
        <v>45013</v>
      </c>
      <c r="W498" s="32" t="s">
        <v>120</v>
      </c>
      <c r="X498" s="32" t="s">
        <v>180</v>
      </c>
      <c r="Y498" s="32" t="s">
        <v>181</v>
      </c>
      <c r="Z498" s="32" t="s">
        <v>58</v>
      </c>
      <c r="AA498" s="32" t="s">
        <v>59</v>
      </c>
      <c r="AB498" s="32" t="s">
        <v>120</v>
      </c>
      <c r="AC498" s="43" t="s">
        <v>84</v>
      </c>
      <c r="AD498" s="44" t="s">
        <v>85</v>
      </c>
      <c r="AE498" s="44" t="s">
        <v>72</v>
      </c>
      <c r="AF498" s="44"/>
      <c r="AG498" s="32"/>
      <c r="AH498" s="32"/>
      <c r="AI498" s="72" t="s">
        <v>62</v>
      </c>
      <c r="AJ498" s="45" t="str">
        <f t="shared" si="67"/>
        <v>(FUT Simulator)</v>
      </c>
      <c r="AK498" s="46"/>
      <c r="AL498" s="46"/>
      <c r="AM498" s="46">
        <v>3</v>
      </c>
      <c r="AN498" s="46"/>
      <c r="AO498" s="46"/>
      <c r="AP498" s="46"/>
      <c r="AQ498" s="47" t="e">
        <f ca="1">IF(AND([1]!Email_TaskV2[[#This Row],[Status]]="ON PROGRESS"),TODAY()-[1]!Email_TaskV2[[#This Row],[Tanggal nodin RFS/RFI]],0)</f>
        <v>#REF!</v>
      </c>
      <c r="AR498" s="47" t="e">
        <f ca="1">IF(AND([1]!Email_TaskV2[[#This Row],[Status]]="ON PROGRESS"),IF(TODAY()-[1]!Email_TaskV2[[#This Row],[Start FUT]]&gt;100,"Testing not started yet",TODAY()-[1]!Email_TaskV2[[#This Row],[Start FUT]]),0)</f>
        <v>#REF!</v>
      </c>
      <c r="AS498" s="47" t="e">
        <f>IF([1]!Email_TaskV2[[#This Row],[Aging_Start_Testing]]="Testing not started yet","Testing not started yet",[1]!Email_TaskV2[[#This Row],[Aging]]-[1]!Email_TaskV2[[#This Row],[Aging_Start_Testing]])</f>
        <v>#REF!</v>
      </c>
      <c r="AT498" s="47" t="e">
        <f ca="1">IF(AND([1]!Email_TaskV2[[#This Row],[Status]]="ON PROGRESS",[1]!Email_TaskV2[[#This Row],[Type]]="RFI"),TODAY()-[1]!Email_TaskV2[[#This Row],[Tanggal nodin RFS/RFI]],0)</f>
        <v>#REF!</v>
      </c>
      <c r="AU498" s="47" t="e">
        <f>IF([1]!Email_TaskV2[[#This Row],[Aging]]&gt;7,"Warning","")</f>
        <v>#REF!</v>
      </c>
      <c r="AV498" s="48"/>
      <c r="AW498" s="48"/>
      <c r="AX498" s="48"/>
      <c r="AY498" s="16" t="e">
        <f>IF(AND([1]!Email_TaskV2[[#This Row],[Status]]="ON PROGRESS",[1]!Email_TaskV2[[#This Row],[Type]]="RFS"),"YES","")</f>
        <v>#REF!</v>
      </c>
      <c r="AZ498" s="16" t="e">
        <f>IF(AND([1]!Email_TaskV2[[#This Row],[Status]]="ON PROGRESS",[1]!Email_TaskV2[[#This Row],[Type]]="RFI"),"YES","")</f>
        <v>#REF!</v>
      </c>
      <c r="BA498" s="16" t="e">
        <f>IF([1]!Email_TaskV2[[#This Row],[Nomor Nodin RFS/RFI]]="","",DAY([1]!Email_TaskV2[[#This Row],[Tanggal nodin RFS/RFI]]))</f>
        <v>#REF!</v>
      </c>
      <c r="BB498" s="20" t="e">
        <f>IF([1]!Email_TaskV2[[#This Row],[Nomor Nodin RFS/RFI]]="","",TEXT([1]!Email_TaskV2[[#This Row],[Tanggal nodin RFS/RFI]],"MMM"))</f>
        <v>#REF!</v>
      </c>
      <c r="BC498" s="49" t="e">
        <f>IF([1]!Email_TaskV2[[#This Row],[Nodin BO]]="","No","Yes")</f>
        <v>#REF!</v>
      </c>
      <c r="BD498" s="50" t="e">
        <f>YEAR([1]!Email_TaskV2[[#This Row],[Tanggal nodin RFS/RFI]])</f>
        <v>#REF!</v>
      </c>
      <c r="BE498" s="17" t="e">
        <f>IF([1]!Email_TaskV2[[#This Row],[Month]]="",13,MONTH([1]!Email_TaskV2[[#This Row],[Tanggal nodin RFS/RFI]]))</f>
        <v>#REF!</v>
      </c>
    </row>
    <row r="499" spans="1:57" ht="15" customHeight="1" x14ac:dyDescent="0.3">
      <c r="A499" s="51">
        <v>498</v>
      </c>
      <c r="B499" s="32" t="s">
        <v>3004</v>
      </c>
      <c r="C499" s="34">
        <v>45049</v>
      </c>
      <c r="D499" s="27" t="s">
        <v>3005</v>
      </c>
      <c r="E499" s="23" t="s">
        <v>55</v>
      </c>
      <c r="F499" s="124" t="s">
        <v>3078</v>
      </c>
      <c r="G499" s="35">
        <v>45054</v>
      </c>
      <c r="H499" s="35"/>
      <c r="I499" s="32"/>
      <c r="J499" s="35">
        <v>45069</v>
      </c>
      <c r="K499" s="32"/>
      <c r="L499" s="44"/>
      <c r="M499" s="40"/>
      <c r="N499" s="40" t="s">
        <v>87</v>
      </c>
      <c r="O499" s="40" t="s">
        <v>88</v>
      </c>
      <c r="P499" s="40" t="e">
        <f>VLOOKUP([1]!Email_TaskV2[[#This Row],[PIC Dev]],[1]Organization!C:D,2,FALSE)</f>
        <v>#REF!</v>
      </c>
      <c r="Q499" s="40"/>
      <c r="R499" s="32"/>
      <c r="S499" s="32" t="s">
        <v>57</v>
      </c>
      <c r="T499" s="32" t="s">
        <v>3006</v>
      </c>
      <c r="U499" s="32" t="s">
        <v>3007</v>
      </c>
      <c r="V499" s="41">
        <v>45043</v>
      </c>
      <c r="W499" s="32" t="s">
        <v>190</v>
      </c>
      <c r="X499" s="32" t="s">
        <v>3008</v>
      </c>
      <c r="Y499" s="32" t="s">
        <v>185</v>
      </c>
      <c r="Z499" s="32" t="s">
        <v>58</v>
      </c>
      <c r="AA499" s="32" t="s">
        <v>59</v>
      </c>
      <c r="AB499" s="32" t="s">
        <v>60</v>
      </c>
      <c r="AC499" s="43" t="s">
        <v>61</v>
      </c>
      <c r="AD499" s="44" t="s">
        <v>63</v>
      </c>
      <c r="AE499" s="44" t="s">
        <v>140</v>
      </c>
      <c r="AF499" s="44"/>
      <c r="AG499" s="32"/>
      <c r="AH499" s="32"/>
      <c r="AI499" s="72" t="s">
        <v>62</v>
      </c>
      <c r="AJ499" s="45" t="str">
        <f>_xlfn.CONCAT(IF(AK499&lt;&gt;"",REPLACE(AK499,1,1,"(Sigos Automation)"),""),IF(AL499&lt;&gt;"",REPLACE(AL499,1,1,"(Prima Automation)"),""),IF(AM499&lt;&gt;"",REPLACE(AM499,1,1,"(FUT Simulator)"),""),IF(AN499&lt;&gt;"",REPLACE(AN499,1,1,"(Postman Simulator)"),""),IF(AO499&lt;&gt;"",REPLACE(AO499,1,1,"(Cetho Automation)"),""),IF(AP499&lt;&gt;"",REPLACE(AP499,1,1,"(Katalon Automation)"),""))</f>
        <v>(FUT Simulator)(Postman Simulator)</v>
      </c>
      <c r="AK499" s="46"/>
      <c r="AL499" s="46"/>
      <c r="AM499" s="46">
        <v>3</v>
      </c>
      <c r="AN499" s="46">
        <v>4</v>
      </c>
      <c r="AO499" s="46"/>
      <c r="AP499" s="46"/>
      <c r="AQ499" s="47" t="e">
        <f ca="1">IF(AND([1]!Email_TaskV2[[#This Row],[Status]]="ON PROGRESS"),TODAY()-[1]!Email_TaskV2[[#This Row],[Tanggal nodin RFS/RFI]],0)</f>
        <v>#REF!</v>
      </c>
      <c r="AR499" s="47" t="e">
        <f ca="1">IF(AND([1]!Email_TaskV2[[#This Row],[Status]]="ON PROGRESS"),IF(TODAY()-[1]!Email_TaskV2[[#This Row],[Start FUT]]&gt;100,"Testing not started yet",TODAY()-[1]!Email_TaskV2[[#This Row],[Start FUT]]),0)</f>
        <v>#REF!</v>
      </c>
      <c r="AS499" s="47" t="e">
        <f>IF([1]!Email_TaskV2[[#This Row],[Aging_Start_Testing]]="Testing not started yet","Testing not started yet",[1]!Email_TaskV2[[#This Row],[Aging]]-[1]!Email_TaskV2[[#This Row],[Aging_Start_Testing]])</f>
        <v>#REF!</v>
      </c>
      <c r="AT499" s="47" t="e">
        <f ca="1">IF(AND([1]!Email_TaskV2[[#This Row],[Status]]="ON PROGRESS",[1]!Email_TaskV2[[#This Row],[Type]]="RFI"),TODAY()-[1]!Email_TaskV2[[#This Row],[Tanggal nodin RFS/RFI]],0)</f>
        <v>#REF!</v>
      </c>
      <c r="AU499" s="47" t="e">
        <f>IF([1]!Email_TaskV2[[#This Row],[Aging]]&gt;7,"Warning","")</f>
        <v>#REF!</v>
      </c>
      <c r="AV499" s="48"/>
      <c r="AW499" s="48"/>
      <c r="AX499" s="48"/>
      <c r="AY499" s="16" t="e">
        <f>IF(AND([1]!Email_TaskV2[[#This Row],[Status]]="ON PROGRESS",[1]!Email_TaskV2[[#This Row],[Type]]="RFS"),"YES","")</f>
        <v>#REF!</v>
      </c>
      <c r="AZ499" s="16" t="e">
        <f>IF(AND([1]!Email_TaskV2[[#This Row],[Status]]="ON PROGRESS",[1]!Email_TaskV2[[#This Row],[Type]]="RFI"),"YES","")</f>
        <v>#REF!</v>
      </c>
      <c r="BA499" s="16" t="e">
        <f>IF([1]!Email_TaskV2[[#This Row],[Nomor Nodin RFS/RFI]]="","",DAY([1]!Email_TaskV2[[#This Row],[Tanggal nodin RFS/RFI]]))</f>
        <v>#REF!</v>
      </c>
      <c r="BB499" s="20" t="e">
        <f>IF([1]!Email_TaskV2[[#This Row],[Nomor Nodin RFS/RFI]]="","",TEXT([1]!Email_TaskV2[[#This Row],[Tanggal nodin RFS/RFI]],"MMM"))</f>
        <v>#REF!</v>
      </c>
      <c r="BC499" s="49" t="e">
        <f>IF([1]!Email_TaskV2[[#This Row],[Nodin BO]]="","No","Yes")</f>
        <v>#REF!</v>
      </c>
      <c r="BD499" s="50" t="e">
        <f>YEAR([1]!Email_TaskV2[[#This Row],[Tanggal nodin RFS/RFI]])</f>
        <v>#REF!</v>
      </c>
      <c r="BE499" s="17" t="e">
        <f>IF([1]!Email_TaskV2[[#This Row],[Month]]="",13,MONTH([1]!Email_TaskV2[[#This Row],[Tanggal nodin RFS/RFI]]))</f>
        <v>#REF!</v>
      </c>
    </row>
    <row r="500" spans="1:57" ht="15" customHeight="1" x14ac:dyDescent="0.3">
      <c r="A500" s="51">
        <v>499</v>
      </c>
      <c r="B500" s="39" t="s">
        <v>3009</v>
      </c>
      <c r="C500" s="114">
        <v>45049</v>
      </c>
      <c r="D500" s="85" t="s">
        <v>3010</v>
      </c>
      <c r="E500" s="39" t="s">
        <v>55</v>
      </c>
      <c r="F500" s="83" t="s">
        <v>78</v>
      </c>
      <c r="G500" s="36">
        <v>45050</v>
      </c>
      <c r="H500" s="36">
        <v>45051</v>
      </c>
      <c r="I500" s="39" t="s">
        <v>3074</v>
      </c>
      <c r="J500" s="36">
        <v>45051</v>
      </c>
      <c r="K500" s="37" t="s">
        <v>3075</v>
      </c>
      <c r="L500" s="39">
        <f t="shared" ref="L500:L506" si="70">H500-C500</f>
        <v>2</v>
      </c>
      <c r="M500" s="39">
        <f t="shared" ref="M500:M506" si="71">J500-G500</f>
        <v>1</v>
      </c>
      <c r="N500" s="40" t="s">
        <v>2483</v>
      </c>
      <c r="O500" s="40" t="s">
        <v>74</v>
      </c>
      <c r="P500" s="58" t="e">
        <f>VLOOKUP([1]!Email_TaskV2[[#This Row],[PIC Dev]],[1]Organization!C:D,2,FALSE)</f>
        <v>#REF!</v>
      </c>
      <c r="Q500" s="58"/>
      <c r="R500" s="39">
        <v>90</v>
      </c>
      <c r="S500" s="39" t="s">
        <v>75</v>
      </c>
      <c r="T500" s="39"/>
      <c r="U500" s="32"/>
      <c r="V500" s="32"/>
      <c r="W500" s="32" t="s">
        <v>176</v>
      </c>
      <c r="X500" s="32"/>
      <c r="Y500" s="32"/>
      <c r="Z500" s="32" t="s">
        <v>58</v>
      </c>
      <c r="AA500" s="32" t="s">
        <v>59</v>
      </c>
      <c r="AB500" s="32" t="s">
        <v>76</v>
      </c>
      <c r="AC500" s="43" t="s">
        <v>71</v>
      </c>
      <c r="AD500" s="44" t="s">
        <v>106</v>
      </c>
      <c r="AE500" s="59"/>
      <c r="AF500" s="59"/>
      <c r="AG500" s="39"/>
      <c r="AH500" s="39"/>
      <c r="AI500" s="39" t="s">
        <v>64</v>
      </c>
      <c r="AJ500" s="46" t="str">
        <f t="shared" si="67"/>
        <v/>
      </c>
      <c r="AK500" s="46"/>
      <c r="AL500" s="46"/>
      <c r="AM500" s="46"/>
      <c r="AN500" s="46"/>
      <c r="AO500" s="46"/>
      <c r="AP500" s="46"/>
      <c r="AQ500" s="47" t="e">
        <f ca="1">IF(AND([1]!Email_TaskV2[[#This Row],[Status]]="ON PROGRESS"),TODAY()-[1]!Email_TaskV2[[#This Row],[Tanggal nodin RFS/RFI]],0)</f>
        <v>#REF!</v>
      </c>
      <c r="AR500" s="47" t="e">
        <f ca="1">IF(AND([1]!Email_TaskV2[[#This Row],[Status]]="ON PROGRESS"),IF(TODAY()-[1]!Email_TaskV2[[#This Row],[Start FUT]]&gt;100,"Testing not started yet",TODAY()-[1]!Email_TaskV2[[#This Row],[Start FUT]]),0)</f>
        <v>#REF!</v>
      </c>
      <c r="AS500" s="47" t="e">
        <f>IF([1]!Email_TaskV2[[#This Row],[Aging_Start_Testing]]="Testing not started yet","Testing not started yet",[1]!Email_TaskV2[[#This Row],[Aging]]-[1]!Email_TaskV2[[#This Row],[Aging_Start_Testing]])</f>
        <v>#REF!</v>
      </c>
      <c r="AT500" s="47" t="e">
        <f ca="1">IF(AND([1]!Email_TaskV2[[#This Row],[Status]]="ON PROGRESS",[1]!Email_TaskV2[[#This Row],[Type]]="RFI"),TODAY()-[1]!Email_TaskV2[[#This Row],[Tanggal nodin RFS/RFI]],0)</f>
        <v>#REF!</v>
      </c>
      <c r="AU500" s="47" t="e">
        <f>IF([1]!Email_TaskV2[[#This Row],[Aging]]&gt;7,"Warning","")</f>
        <v>#REF!</v>
      </c>
      <c r="AV500" s="48"/>
      <c r="AW500" s="48"/>
      <c r="AX500" s="48"/>
      <c r="AY500" s="16" t="e">
        <f>IF(AND([1]!Email_TaskV2[[#This Row],[Status]]="ON PROGRESS",[1]!Email_TaskV2[[#This Row],[Type]]="RFS"),"YES","")</f>
        <v>#REF!</v>
      </c>
      <c r="AZ500" s="16" t="e">
        <f>IF(AND([1]!Email_TaskV2[[#This Row],[Status]]="ON PROGRESS",[1]!Email_TaskV2[[#This Row],[Type]]="RFI"),"YES","")</f>
        <v>#REF!</v>
      </c>
      <c r="BA500" s="16" t="e">
        <f>IF([1]!Email_TaskV2[[#This Row],[Nomor Nodin RFS/RFI]]="","",DAY([1]!Email_TaskV2[[#This Row],[Tanggal nodin RFS/RFI]]))</f>
        <v>#REF!</v>
      </c>
      <c r="BB500" s="20" t="e">
        <f>IF([1]!Email_TaskV2[[#This Row],[Nomor Nodin RFS/RFI]]="","",TEXT([1]!Email_TaskV2[[#This Row],[Tanggal nodin RFS/RFI]],"MMM"))</f>
        <v>#REF!</v>
      </c>
      <c r="BC500" s="49" t="e">
        <f>IF([1]!Email_TaskV2[[#This Row],[Nodin BO]]="","No","Yes")</f>
        <v>#REF!</v>
      </c>
      <c r="BD500" s="50" t="e">
        <f>YEAR([1]!Email_TaskV2[[#This Row],[Tanggal nodin RFS/RFI]])</f>
        <v>#REF!</v>
      </c>
      <c r="BE500" s="17" t="e">
        <f>IF([1]!Email_TaskV2[[#This Row],[Month]]="",13,MONTH([1]!Email_TaskV2[[#This Row],[Tanggal nodin RFS/RFI]]))</f>
        <v>#REF!</v>
      </c>
    </row>
    <row r="501" spans="1:57" ht="15" customHeight="1" x14ac:dyDescent="0.3">
      <c r="A501" s="51">
        <v>500</v>
      </c>
      <c r="B501" s="32" t="s">
        <v>3012</v>
      </c>
      <c r="C501" s="34">
        <v>45049</v>
      </c>
      <c r="D501" s="88" t="s">
        <v>3013</v>
      </c>
      <c r="E501" s="32" t="s">
        <v>55</v>
      </c>
      <c r="F501" s="63" t="s">
        <v>78</v>
      </c>
      <c r="G501" s="35">
        <v>45051</v>
      </c>
      <c r="H501" s="35">
        <v>45054</v>
      </c>
      <c r="I501" s="32" t="s">
        <v>3076</v>
      </c>
      <c r="J501" s="35">
        <v>45054</v>
      </c>
      <c r="K501" s="38" t="s">
        <v>3077</v>
      </c>
      <c r="L501" s="39">
        <f t="shared" si="70"/>
        <v>5</v>
      </c>
      <c r="M501" s="39">
        <f t="shared" si="71"/>
        <v>3</v>
      </c>
      <c r="N501" s="40" t="s">
        <v>2483</v>
      </c>
      <c r="O501" s="40" t="s">
        <v>74</v>
      </c>
      <c r="P501" s="40" t="e">
        <f>VLOOKUP([1]!Email_TaskV2[[#This Row],[PIC Dev]],[1]Organization!C:D,2,FALSE)</f>
        <v>#REF!</v>
      </c>
      <c r="Q501" s="40"/>
      <c r="R501" s="32">
        <v>41</v>
      </c>
      <c r="S501" s="32" t="s">
        <v>75</v>
      </c>
      <c r="T501" s="32"/>
      <c r="U501" s="33"/>
      <c r="V501" s="33"/>
      <c r="W501" s="32" t="s">
        <v>176</v>
      </c>
      <c r="X501" s="33"/>
      <c r="Y501" s="33"/>
      <c r="Z501" s="32" t="s">
        <v>58</v>
      </c>
      <c r="AA501" s="32" t="s">
        <v>59</v>
      </c>
      <c r="AB501" s="32" t="s">
        <v>76</v>
      </c>
      <c r="AC501" s="43" t="s">
        <v>71</v>
      </c>
      <c r="AD501" s="44" t="s">
        <v>93</v>
      </c>
      <c r="AE501" s="44"/>
      <c r="AF501" s="44"/>
      <c r="AG501" s="32"/>
      <c r="AH501" s="32"/>
      <c r="AI501" s="39" t="s">
        <v>62</v>
      </c>
      <c r="AJ501" s="46" t="str">
        <f t="shared" si="67"/>
        <v>(Sigos Automation)</v>
      </c>
      <c r="AK501" s="46">
        <v>1</v>
      </c>
      <c r="AL501" s="46"/>
      <c r="AM501" s="46"/>
      <c r="AN501" s="46"/>
      <c r="AO501" s="46"/>
      <c r="AP501" s="46"/>
      <c r="AQ501" s="47" t="e">
        <f ca="1">IF(AND([1]!Email_TaskV2[[#This Row],[Status]]="ON PROGRESS"),TODAY()-[1]!Email_TaskV2[[#This Row],[Tanggal nodin RFS/RFI]],0)</f>
        <v>#REF!</v>
      </c>
      <c r="AR501" s="47" t="e">
        <f ca="1">IF(AND([1]!Email_TaskV2[[#This Row],[Status]]="ON PROGRESS"),IF(TODAY()-[1]!Email_TaskV2[[#This Row],[Start FUT]]&gt;100,"Testing not started yet",TODAY()-[1]!Email_TaskV2[[#This Row],[Start FUT]]),0)</f>
        <v>#REF!</v>
      </c>
      <c r="AS501" s="47" t="e">
        <f>IF([1]!Email_TaskV2[[#This Row],[Aging_Start_Testing]]="Testing not started yet","Testing not started yet",[1]!Email_TaskV2[[#This Row],[Aging]]-[1]!Email_TaskV2[[#This Row],[Aging_Start_Testing]])</f>
        <v>#REF!</v>
      </c>
      <c r="AT501" s="47" t="e">
        <f ca="1">IF(AND([1]!Email_TaskV2[[#This Row],[Status]]="ON PROGRESS",[1]!Email_TaskV2[[#This Row],[Type]]="RFI"),TODAY()-[1]!Email_TaskV2[[#This Row],[Tanggal nodin RFS/RFI]],0)</f>
        <v>#REF!</v>
      </c>
      <c r="AU501" s="47" t="e">
        <f>IF([1]!Email_TaskV2[[#This Row],[Aging]]&gt;7,"Warning","")</f>
        <v>#REF!</v>
      </c>
      <c r="AV501" s="48"/>
      <c r="AW501" s="48"/>
      <c r="AX501" s="48"/>
      <c r="AY501" s="16" t="e">
        <f>IF(AND([1]!Email_TaskV2[[#This Row],[Status]]="ON PROGRESS",[1]!Email_TaskV2[[#This Row],[Type]]="RFS"),"YES","")</f>
        <v>#REF!</v>
      </c>
      <c r="AZ501" s="16" t="e">
        <f>IF(AND([1]!Email_TaskV2[[#This Row],[Status]]="ON PROGRESS",[1]!Email_TaskV2[[#This Row],[Type]]="RFI"),"YES","")</f>
        <v>#REF!</v>
      </c>
      <c r="BA501" s="16" t="e">
        <f>IF([1]!Email_TaskV2[[#This Row],[Nomor Nodin RFS/RFI]]="","",DAY([1]!Email_TaskV2[[#This Row],[Tanggal nodin RFS/RFI]]))</f>
        <v>#REF!</v>
      </c>
      <c r="BB501" s="20" t="e">
        <f>IF([1]!Email_TaskV2[[#This Row],[Nomor Nodin RFS/RFI]]="","",TEXT([1]!Email_TaskV2[[#This Row],[Tanggal nodin RFS/RFI]],"MMM"))</f>
        <v>#REF!</v>
      </c>
      <c r="BC501" s="49" t="e">
        <f>IF([1]!Email_TaskV2[[#This Row],[Nodin BO]]="","No","Yes")</f>
        <v>#REF!</v>
      </c>
      <c r="BD501" s="50" t="e">
        <f>YEAR([1]!Email_TaskV2[[#This Row],[Tanggal nodin RFS/RFI]])</f>
        <v>#REF!</v>
      </c>
      <c r="BE501" s="17" t="e">
        <f>IF([1]!Email_TaskV2[[#This Row],[Month]]="",13,MONTH([1]!Email_TaskV2[[#This Row],[Tanggal nodin RFS/RFI]]))</f>
        <v>#REF!</v>
      </c>
    </row>
    <row r="502" spans="1:57" ht="15" customHeight="1" x14ac:dyDescent="0.3">
      <c r="A502" s="51">
        <v>501</v>
      </c>
      <c r="B502" s="32" t="s">
        <v>3014</v>
      </c>
      <c r="C502" s="34">
        <v>45049</v>
      </c>
      <c r="D502" s="86" t="s">
        <v>3015</v>
      </c>
      <c r="E502" s="32" t="s">
        <v>55</v>
      </c>
      <c r="F502" s="32" t="s">
        <v>90</v>
      </c>
      <c r="G502" s="35">
        <v>45049</v>
      </c>
      <c r="H502" s="35">
        <v>45054</v>
      </c>
      <c r="I502" s="32" t="s">
        <v>3195</v>
      </c>
      <c r="J502" s="35">
        <v>45055</v>
      </c>
      <c r="K502" s="37" t="s">
        <v>3386</v>
      </c>
      <c r="L502" s="39">
        <f t="shared" si="70"/>
        <v>5</v>
      </c>
      <c r="M502" s="39">
        <f t="shared" si="71"/>
        <v>6</v>
      </c>
      <c r="N502" s="40" t="s">
        <v>498</v>
      </c>
      <c r="O502" s="40" t="s">
        <v>135</v>
      </c>
      <c r="P502" s="40" t="e">
        <f>VLOOKUP([1]!Email_TaskV2[[#This Row],[PIC Dev]],[1]Organization!C:D,2,FALSE)</f>
        <v>#REF!</v>
      </c>
      <c r="Q502" s="52" t="s">
        <v>3387</v>
      </c>
      <c r="R502" s="32">
        <v>72</v>
      </c>
      <c r="S502" s="32" t="s">
        <v>57</v>
      </c>
      <c r="T502" s="32" t="s">
        <v>3016</v>
      </c>
      <c r="U502" s="37" t="s">
        <v>3017</v>
      </c>
      <c r="V502" s="41">
        <v>45026</v>
      </c>
      <c r="W502" s="32" t="s">
        <v>169</v>
      </c>
      <c r="X502" s="32" t="s">
        <v>2994</v>
      </c>
      <c r="Y502" s="32" t="s">
        <v>187</v>
      </c>
      <c r="Z502" s="32" t="s">
        <v>58</v>
      </c>
      <c r="AA502" s="32" t="s">
        <v>59</v>
      </c>
      <c r="AB502" s="32" t="s">
        <v>119</v>
      </c>
      <c r="AC502" s="43" t="s">
        <v>71</v>
      </c>
      <c r="AD502" s="44" t="s">
        <v>95</v>
      </c>
      <c r="AE502" s="44"/>
      <c r="AF502" s="44"/>
      <c r="AG502" s="32"/>
      <c r="AH502" s="32"/>
      <c r="AI502" s="39" t="s">
        <v>64</v>
      </c>
      <c r="AJ502" s="46" t="str">
        <f t="shared" si="67"/>
        <v/>
      </c>
      <c r="AK502" s="46"/>
      <c r="AL502" s="46"/>
      <c r="AM502" s="46"/>
      <c r="AN502" s="46"/>
      <c r="AO502" s="46"/>
      <c r="AP502" s="46"/>
      <c r="AQ502" s="47" t="e">
        <f ca="1">IF(AND([1]!Email_TaskV2[[#This Row],[Status]]="ON PROGRESS"),TODAY()-[1]!Email_TaskV2[[#This Row],[Tanggal nodin RFS/RFI]],0)</f>
        <v>#REF!</v>
      </c>
      <c r="AR502" s="47" t="e">
        <f ca="1">IF(AND([1]!Email_TaskV2[[#This Row],[Status]]="ON PROGRESS"),IF(TODAY()-[1]!Email_TaskV2[[#This Row],[Start FUT]]&gt;100,"Testing not started yet",TODAY()-[1]!Email_TaskV2[[#This Row],[Start FUT]]),0)</f>
        <v>#REF!</v>
      </c>
      <c r="AS502" s="47" t="e">
        <f>IF([1]!Email_TaskV2[[#This Row],[Aging_Start_Testing]]="Testing not started yet","Testing not started yet",[1]!Email_TaskV2[[#This Row],[Aging]]-[1]!Email_TaskV2[[#This Row],[Aging_Start_Testing]])</f>
        <v>#REF!</v>
      </c>
      <c r="AT502" s="47" t="e">
        <f ca="1">IF(AND([1]!Email_TaskV2[[#This Row],[Status]]="ON PROGRESS",[1]!Email_TaskV2[[#This Row],[Type]]="RFI"),TODAY()-[1]!Email_TaskV2[[#This Row],[Tanggal nodin RFS/RFI]],0)</f>
        <v>#REF!</v>
      </c>
      <c r="AU502" s="47" t="e">
        <f>IF([1]!Email_TaskV2[[#This Row],[Aging]]&gt;7,"Warning","")</f>
        <v>#REF!</v>
      </c>
      <c r="AV502" s="48"/>
      <c r="AW502" s="48"/>
      <c r="AX502" s="48"/>
      <c r="AY502" s="16" t="e">
        <f>IF(AND([1]!Email_TaskV2[[#This Row],[Status]]="ON PROGRESS",[1]!Email_TaskV2[[#This Row],[Type]]="RFS"),"YES","")</f>
        <v>#REF!</v>
      </c>
      <c r="AZ502" s="16" t="e">
        <f>IF(AND([1]!Email_TaskV2[[#This Row],[Status]]="ON PROGRESS",[1]!Email_TaskV2[[#This Row],[Type]]="RFI"),"YES","")</f>
        <v>#REF!</v>
      </c>
      <c r="BA502" s="16" t="e">
        <f>IF([1]!Email_TaskV2[[#This Row],[Nomor Nodin RFS/RFI]]="","",DAY([1]!Email_TaskV2[[#This Row],[Tanggal nodin RFS/RFI]]))</f>
        <v>#REF!</v>
      </c>
      <c r="BB502" s="20" t="e">
        <f>IF([1]!Email_TaskV2[[#This Row],[Nomor Nodin RFS/RFI]]="","",TEXT([1]!Email_TaskV2[[#This Row],[Tanggal nodin RFS/RFI]],"MMM"))</f>
        <v>#REF!</v>
      </c>
      <c r="BC502" s="49" t="e">
        <f>IF([1]!Email_TaskV2[[#This Row],[Nodin BO]]="","No","Yes")</f>
        <v>#REF!</v>
      </c>
      <c r="BD502" s="50" t="e">
        <f>YEAR([1]!Email_TaskV2[[#This Row],[Tanggal nodin RFS/RFI]])</f>
        <v>#REF!</v>
      </c>
      <c r="BE502" s="17" t="e">
        <f>IF([1]!Email_TaskV2[[#This Row],[Month]]="",13,MONTH([1]!Email_TaskV2[[#This Row],[Tanggal nodin RFS/RFI]]))</f>
        <v>#REF!</v>
      </c>
    </row>
    <row r="503" spans="1:57" ht="15" customHeight="1" x14ac:dyDescent="0.3">
      <c r="A503" s="51">
        <v>502</v>
      </c>
      <c r="B503" s="32" t="s">
        <v>3018</v>
      </c>
      <c r="C503" s="34">
        <v>45049</v>
      </c>
      <c r="D503" s="86" t="s">
        <v>3019</v>
      </c>
      <c r="E503" s="32" t="s">
        <v>55</v>
      </c>
      <c r="F503" s="32" t="s">
        <v>90</v>
      </c>
      <c r="G503" s="35">
        <v>45051</v>
      </c>
      <c r="H503" s="35">
        <v>45055</v>
      </c>
      <c r="I503" s="32" t="s">
        <v>3196</v>
      </c>
      <c r="J503" s="35">
        <v>45056</v>
      </c>
      <c r="K503" s="37" t="s">
        <v>3388</v>
      </c>
      <c r="L503" s="39">
        <f t="shared" si="70"/>
        <v>6</v>
      </c>
      <c r="M503" s="39">
        <f t="shared" si="71"/>
        <v>5</v>
      </c>
      <c r="N503" s="40" t="s">
        <v>87</v>
      </c>
      <c r="O503" s="40" t="s">
        <v>88</v>
      </c>
      <c r="P503" s="40" t="e">
        <f>VLOOKUP([1]!Email_TaskV2[[#This Row],[PIC Dev]],[1]Organization!C:D,2,FALSE)</f>
        <v>#REF!</v>
      </c>
      <c r="Q503" s="52" t="s">
        <v>3389</v>
      </c>
      <c r="R503" s="32">
        <v>94</v>
      </c>
      <c r="S503" s="32" t="s">
        <v>75</v>
      </c>
      <c r="T503" s="32" t="s">
        <v>3020</v>
      </c>
      <c r="U503" s="32" t="s">
        <v>3021</v>
      </c>
      <c r="V503" s="41">
        <v>45048</v>
      </c>
      <c r="W503" s="32" t="s">
        <v>190</v>
      </c>
      <c r="X503" s="32" t="s">
        <v>3008</v>
      </c>
      <c r="Y503" s="32" t="s">
        <v>185</v>
      </c>
      <c r="Z503" s="32" t="s">
        <v>58</v>
      </c>
      <c r="AA503" s="32" t="s">
        <v>59</v>
      </c>
      <c r="AB503" s="32" t="s">
        <v>60</v>
      </c>
      <c r="AC503" s="43" t="s">
        <v>61</v>
      </c>
      <c r="AD503" s="44" t="s">
        <v>150</v>
      </c>
      <c r="AE503" s="44"/>
      <c r="AF503" s="44"/>
      <c r="AG503" s="32"/>
      <c r="AH503" s="32"/>
      <c r="AI503" s="39" t="s">
        <v>110</v>
      </c>
      <c r="AJ503" s="46" t="str">
        <f t="shared" si="67"/>
        <v>(Cetho Automation)</v>
      </c>
      <c r="AK503" s="46"/>
      <c r="AL503" s="46"/>
      <c r="AM503" s="46"/>
      <c r="AN503" s="46"/>
      <c r="AO503" s="46">
        <v>5</v>
      </c>
      <c r="AP503" s="46"/>
      <c r="AQ503" s="47" t="e">
        <f ca="1">IF(AND([1]!Email_TaskV2[[#This Row],[Status]]="ON PROGRESS"),TODAY()-[1]!Email_TaskV2[[#This Row],[Tanggal nodin RFS/RFI]],0)</f>
        <v>#REF!</v>
      </c>
      <c r="AR503" s="47" t="e">
        <f ca="1">IF(AND([1]!Email_TaskV2[[#This Row],[Status]]="ON PROGRESS"),IF(TODAY()-[1]!Email_TaskV2[[#This Row],[Start FUT]]&gt;100,"Testing not started yet",TODAY()-[1]!Email_TaskV2[[#This Row],[Start FUT]]),0)</f>
        <v>#REF!</v>
      </c>
      <c r="AS503" s="47" t="e">
        <f>IF([1]!Email_TaskV2[[#This Row],[Aging_Start_Testing]]="Testing not started yet","Testing not started yet",[1]!Email_TaskV2[[#This Row],[Aging]]-[1]!Email_TaskV2[[#This Row],[Aging_Start_Testing]])</f>
        <v>#REF!</v>
      </c>
      <c r="AT503" s="47" t="e">
        <f ca="1">IF(AND([1]!Email_TaskV2[[#This Row],[Status]]="ON PROGRESS",[1]!Email_TaskV2[[#This Row],[Type]]="RFI"),TODAY()-[1]!Email_TaskV2[[#This Row],[Tanggal nodin RFS/RFI]],0)</f>
        <v>#REF!</v>
      </c>
      <c r="AU503" s="47" t="e">
        <f>IF([1]!Email_TaskV2[[#This Row],[Aging]]&gt;7,"Warning","")</f>
        <v>#REF!</v>
      </c>
      <c r="AV503" s="48"/>
      <c r="AW503" s="48"/>
      <c r="AX503" s="48"/>
      <c r="AY503" s="16" t="e">
        <f>IF(AND([1]!Email_TaskV2[[#This Row],[Status]]="ON PROGRESS",[1]!Email_TaskV2[[#This Row],[Type]]="RFS"),"YES","")</f>
        <v>#REF!</v>
      </c>
      <c r="AZ503" s="16" t="e">
        <f>IF(AND([1]!Email_TaskV2[[#This Row],[Status]]="ON PROGRESS",[1]!Email_TaskV2[[#This Row],[Type]]="RFI"),"YES","")</f>
        <v>#REF!</v>
      </c>
      <c r="BA503" s="16" t="e">
        <f>IF([1]!Email_TaskV2[[#This Row],[Nomor Nodin RFS/RFI]]="","",DAY([1]!Email_TaskV2[[#This Row],[Tanggal nodin RFS/RFI]]))</f>
        <v>#REF!</v>
      </c>
      <c r="BB503" s="20" t="e">
        <f>IF([1]!Email_TaskV2[[#This Row],[Nomor Nodin RFS/RFI]]="","",TEXT([1]!Email_TaskV2[[#This Row],[Tanggal nodin RFS/RFI]],"MMM"))</f>
        <v>#REF!</v>
      </c>
      <c r="BC503" s="49" t="e">
        <f>IF([1]!Email_TaskV2[[#This Row],[Nodin BO]]="","No","Yes")</f>
        <v>#REF!</v>
      </c>
      <c r="BD503" s="50" t="e">
        <f>YEAR([1]!Email_TaskV2[[#This Row],[Tanggal nodin RFS/RFI]])</f>
        <v>#REF!</v>
      </c>
      <c r="BE503" s="17" t="e">
        <f>IF([1]!Email_TaskV2[[#This Row],[Month]]="",13,MONTH([1]!Email_TaskV2[[#This Row],[Tanggal nodin RFS/RFI]]))</f>
        <v>#REF!</v>
      </c>
    </row>
    <row r="504" spans="1:57" ht="15" customHeight="1" x14ac:dyDescent="0.3">
      <c r="A504" s="51">
        <v>503</v>
      </c>
      <c r="B504" s="32" t="s">
        <v>3079</v>
      </c>
      <c r="C504" s="34">
        <v>45050</v>
      </c>
      <c r="D504" s="86" t="s">
        <v>3080</v>
      </c>
      <c r="E504" s="32" t="s">
        <v>55</v>
      </c>
      <c r="F504" s="32" t="s">
        <v>90</v>
      </c>
      <c r="G504" s="35">
        <v>45051</v>
      </c>
      <c r="H504" s="35">
        <v>45054</v>
      </c>
      <c r="I504" s="32" t="s">
        <v>3081</v>
      </c>
      <c r="J504" s="35">
        <v>45054</v>
      </c>
      <c r="K504" s="37" t="s">
        <v>3082</v>
      </c>
      <c r="L504" s="39">
        <f t="shared" si="70"/>
        <v>4</v>
      </c>
      <c r="M504" s="39">
        <f t="shared" si="71"/>
        <v>3</v>
      </c>
      <c r="N504" s="40" t="s">
        <v>87</v>
      </c>
      <c r="O504" s="40" t="s">
        <v>88</v>
      </c>
      <c r="P504" s="40" t="e">
        <f>VLOOKUP([1]!Email_TaskV2[[#This Row],[PIC Dev]],[1]Organization!C:D,2,FALSE)</f>
        <v>#REF!</v>
      </c>
      <c r="Q504" s="52" t="s">
        <v>3083</v>
      </c>
      <c r="R504" s="32">
        <v>46</v>
      </c>
      <c r="S504" s="32" t="s">
        <v>57</v>
      </c>
      <c r="T504" s="32" t="s">
        <v>3084</v>
      </c>
      <c r="U504" s="37" t="s">
        <v>3085</v>
      </c>
      <c r="V504" s="41">
        <v>45048</v>
      </c>
      <c r="W504" s="32" t="s">
        <v>190</v>
      </c>
      <c r="X504" s="32" t="s">
        <v>3086</v>
      </c>
      <c r="Y504" s="32" t="s">
        <v>200</v>
      </c>
      <c r="Z504" s="32" t="s">
        <v>58</v>
      </c>
      <c r="AA504" s="32" t="s">
        <v>59</v>
      </c>
      <c r="AB504" s="32" t="s">
        <v>60</v>
      </c>
      <c r="AC504" s="43" t="s">
        <v>61</v>
      </c>
      <c r="AD504" s="44" t="s">
        <v>86</v>
      </c>
      <c r="AE504" s="44" t="s">
        <v>91</v>
      </c>
      <c r="AF504" s="44"/>
      <c r="AG504" s="32"/>
      <c r="AH504" s="32"/>
      <c r="AI504" s="39" t="s">
        <v>62</v>
      </c>
      <c r="AJ504" s="46" t="str">
        <f t="shared" si="67"/>
        <v>(FUT Simulator)</v>
      </c>
      <c r="AK504" s="46"/>
      <c r="AL504" s="46"/>
      <c r="AM504" s="46">
        <v>3</v>
      </c>
      <c r="AN504" s="46"/>
      <c r="AO504" s="46"/>
      <c r="AP504" s="46"/>
      <c r="AQ504" s="47" t="e">
        <f ca="1">IF(AND([1]!Email_TaskV2[[#This Row],[Status]]="ON PROGRESS"),TODAY()-[1]!Email_TaskV2[[#This Row],[Tanggal nodin RFS/RFI]],0)</f>
        <v>#REF!</v>
      </c>
      <c r="AR504" s="47" t="e">
        <f ca="1">IF(AND([1]!Email_TaskV2[[#This Row],[Status]]="ON PROGRESS"),IF(TODAY()-[1]!Email_TaskV2[[#This Row],[Start FUT]]&gt;100,"Testing not started yet",TODAY()-[1]!Email_TaskV2[[#This Row],[Start FUT]]),0)</f>
        <v>#REF!</v>
      </c>
      <c r="AS504" s="47" t="e">
        <f>IF([1]!Email_TaskV2[[#This Row],[Aging_Start_Testing]]="Testing not started yet","Testing not started yet",[1]!Email_TaskV2[[#This Row],[Aging]]-[1]!Email_TaskV2[[#This Row],[Aging_Start_Testing]])</f>
        <v>#REF!</v>
      </c>
      <c r="AT504" s="47" t="e">
        <f ca="1">IF(AND([1]!Email_TaskV2[[#This Row],[Status]]="ON PROGRESS",[1]!Email_TaskV2[[#This Row],[Type]]="RFI"),TODAY()-[1]!Email_TaskV2[[#This Row],[Tanggal nodin RFS/RFI]],0)</f>
        <v>#REF!</v>
      </c>
      <c r="AU504" s="47" t="e">
        <f>IF([1]!Email_TaskV2[[#This Row],[Aging]]&gt;7,"Warning","")</f>
        <v>#REF!</v>
      </c>
      <c r="AV504" s="48"/>
      <c r="AW504" s="48"/>
      <c r="AX504" s="48"/>
      <c r="AY504" s="16" t="e">
        <f>IF(AND([1]!Email_TaskV2[[#This Row],[Status]]="ON PROGRESS",[1]!Email_TaskV2[[#This Row],[Type]]="RFS"),"YES","")</f>
        <v>#REF!</v>
      </c>
      <c r="AZ504" s="16" t="e">
        <f>IF(AND([1]!Email_TaskV2[[#This Row],[Status]]="ON PROGRESS",[1]!Email_TaskV2[[#This Row],[Type]]="RFI"),"YES","")</f>
        <v>#REF!</v>
      </c>
      <c r="BA504" s="16" t="e">
        <f>IF([1]!Email_TaskV2[[#This Row],[Nomor Nodin RFS/RFI]]="","",DAY([1]!Email_TaskV2[[#This Row],[Tanggal nodin RFS/RFI]]))</f>
        <v>#REF!</v>
      </c>
      <c r="BB504" s="20" t="e">
        <f>IF([1]!Email_TaskV2[[#This Row],[Nomor Nodin RFS/RFI]]="","",TEXT([1]!Email_TaskV2[[#This Row],[Tanggal nodin RFS/RFI]],"MMM"))</f>
        <v>#REF!</v>
      </c>
      <c r="BC504" s="49" t="e">
        <f>IF([1]!Email_TaskV2[[#This Row],[Nodin BO]]="","No","Yes")</f>
        <v>#REF!</v>
      </c>
      <c r="BD504" s="50" t="e">
        <f>YEAR([1]!Email_TaskV2[[#This Row],[Tanggal nodin RFS/RFI]])</f>
        <v>#REF!</v>
      </c>
      <c r="BE504" s="17" t="e">
        <f>IF([1]!Email_TaskV2[[#This Row],[Month]]="",13,MONTH([1]!Email_TaskV2[[#This Row],[Tanggal nodin RFS/RFI]]))</f>
        <v>#REF!</v>
      </c>
    </row>
    <row r="505" spans="1:57" ht="15" customHeight="1" x14ac:dyDescent="0.3">
      <c r="A505" s="51">
        <v>504</v>
      </c>
      <c r="B505" s="32" t="s">
        <v>3087</v>
      </c>
      <c r="C505" s="34">
        <v>45050</v>
      </c>
      <c r="D505" s="86" t="s">
        <v>3088</v>
      </c>
      <c r="E505" s="32" t="s">
        <v>55</v>
      </c>
      <c r="F505" s="63" t="s">
        <v>90</v>
      </c>
      <c r="G505" s="35">
        <v>45055</v>
      </c>
      <c r="H505" s="35">
        <v>45057</v>
      </c>
      <c r="I505" s="32" t="s">
        <v>3197</v>
      </c>
      <c r="J505" s="35">
        <v>45057</v>
      </c>
      <c r="K505" s="37" t="s">
        <v>3390</v>
      </c>
      <c r="L505" s="39">
        <f t="shared" si="70"/>
        <v>7</v>
      </c>
      <c r="M505" s="39">
        <f t="shared" si="71"/>
        <v>2</v>
      </c>
      <c r="N505" s="40" t="s">
        <v>87</v>
      </c>
      <c r="O505" s="40" t="s">
        <v>88</v>
      </c>
      <c r="P505" s="40" t="e">
        <f>VLOOKUP([1]!Email_TaskV2[[#This Row],[PIC Dev]],[1]Organization!C:D,2,FALSE)</f>
        <v>#REF!</v>
      </c>
      <c r="Q505" s="52" t="s">
        <v>3391</v>
      </c>
      <c r="R505" s="32">
        <v>300</v>
      </c>
      <c r="S505" s="32" t="s">
        <v>57</v>
      </c>
      <c r="T505" s="32" t="s">
        <v>3089</v>
      </c>
      <c r="U505" s="37" t="s">
        <v>3090</v>
      </c>
      <c r="V505" s="41">
        <v>45043</v>
      </c>
      <c r="W505" s="32" t="s">
        <v>190</v>
      </c>
      <c r="X505" s="32" t="s">
        <v>3008</v>
      </c>
      <c r="Y505" s="32" t="s">
        <v>185</v>
      </c>
      <c r="Z505" s="32" t="s">
        <v>58</v>
      </c>
      <c r="AA505" s="32" t="s">
        <v>59</v>
      </c>
      <c r="AB505" s="32" t="s">
        <v>60</v>
      </c>
      <c r="AC505" s="43" t="s">
        <v>61</v>
      </c>
      <c r="AD505" s="44" t="s">
        <v>141</v>
      </c>
      <c r="AE505" s="44" t="s">
        <v>67</v>
      </c>
      <c r="AF505" s="44"/>
      <c r="AG505" s="32"/>
      <c r="AH505" s="32"/>
      <c r="AI505" s="72" t="s">
        <v>62</v>
      </c>
      <c r="AJ505" s="45" t="str">
        <f t="shared" si="67"/>
        <v>(FUT Simulator)</v>
      </c>
      <c r="AK505" s="46"/>
      <c r="AL505" s="46"/>
      <c r="AM505" s="46">
        <v>3</v>
      </c>
      <c r="AN505" s="46"/>
      <c r="AO505" s="46"/>
      <c r="AP505" s="46"/>
      <c r="AQ505" s="47" t="e">
        <f ca="1">IF(AND([1]!Email_TaskV2[[#This Row],[Status]]="ON PROGRESS"),TODAY()-[1]!Email_TaskV2[[#This Row],[Tanggal nodin RFS/RFI]],0)</f>
        <v>#REF!</v>
      </c>
      <c r="AR505" s="47" t="e">
        <f ca="1">IF(AND([1]!Email_TaskV2[[#This Row],[Status]]="ON PROGRESS"),IF(TODAY()-[1]!Email_TaskV2[[#This Row],[Start FUT]]&gt;100,"Testing not started yet",TODAY()-[1]!Email_TaskV2[[#This Row],[Start FUT]]),0)</f>
        <v>#REF!</v>
      </c>
      <c r="AS505" s="47" t="e">
        <f>IF([1]!Email_TaskV2[[#This Row],[Aging_Start_Testing]]="Testing not started yet","Testing not started yet",[1]!Email_TaskV2[[#This Row],[Aging]]-[1]!Email_TaskV2[[#This Row],[Aging_Start_Testing]])</f>
        <v>#REF!</v>
      </c>
      <c r="AT505" s="47" t="e">
        <f ca="1">IF(AND([1]!Email_TaskV2[[#This Row],[Status]]="ON PROGRESS",[1]!Email_TaskV2[[#This Row],[Type]]="RFI"),TODAY()-[1]!Email_TaskV2[[#This Row],[Tanggal nodin RFS/RFI]],0)</f>
        <v>#REF!</v>
      </c>
      <c r="AU505" s="47" t="e">
        <f>IF([1]!Email_TaskV2[[#This Row],[Aging]]&gt;7,"Warning","")</f>
        <v>#REF!</v>
      </c>
      <c r="AV505" s="48"/>
      <c r="AW505" s="48"/>
      <c r="AX505" s="48"/>
      <c r="AY505" s="16" t="e">
        <f>IF(AND([1]!Email_TaskV2[[#This Row],[Status]]="ON PROGRESS",[1]!Email_TaskV2[[#This Row],[Type]]="RFS"),"YES","")</f>
        <v>#REF!</v>
      </c>
      <c r="AZ505" s="16" t="e">
        <f>IF(AND([1]!Email_TaskV2[[#This Row],[Status]]="ON PROGRESS",[1]!Email_TaskV2[[#This Row],[Type]]="RFI"),"YES","")</f>
        <v>#REF!</v>
      </c>
      <c r="BA505" s="16" t="e">
        <f>IF([1]!Email_TaskV2[[#This Row],[Nomor Nodin RFS/RFI]]="","",DAY([1]!Email_TaskV2[[#This Row],[Tanggal nodin RFS/RFI]]))</f>
        <v>#REF!</v>
      </c>
      <c r="BB505" s="20" t="e">
        <f>IF([1]!Email_TaskV2[[#This Row],[Nomor Nodin RFS/RFI]]="","",TEXT([1]!Email_TaskV2[[#This Row],[Tanggal nodin RFS/RFI]],"MMM"))</f>
        <v>#REF!</v>
      </c>
      <c r="BC505" s="49" t="e">
        <f>IF([1]!Email_TaskV2[[#This Row],[Nodin BO]]="","No","Yes")</f>
        <v>#REF!</v>
      </c>
      <c r="BD505" s="50" t="e">
        <f>YEAR([1]!Email_TaskV2[[#This Row],[Tanggal nodin RFS/RFI]])</f>
        <v>#REF!</v>
      </c>
      <c r="BE505" s="17" t="e">
        <f>IF([1]!Email_TaskV2[[#This Row],[Month]]="",13,MONTH([1]!Email_TaskV2[[#This Row],[Tanggal nodin RFS/RFI]]))</f>
        <v>#REF!</v>
      </c>
    </row>
    <row r="506" spans="1:57" ht="15" customHeight="1" x14ac:dyDescent="0.3">
      <c r="A506" s="51">
        <v>505</v>
      </c>
      <c r="B506" s="32" t="s">
        <v>3091</v>
      </c>
      <c r="C506" s="34">
        <v>45050</v>
      </c>
      <c r="D506" s="88" t="s">
        <v>3092</v>
      </c>
      <c r="E506" s="32" t="s">
        <v>55</v>
      </c>
      <c r="F506" s="63" t="s">
        <v>90</v>
      </c>
      <c r="G506" s="35">
        <v>45057</v>
      </c>
      <c r="H506" s="35">
        <v>45065</v>
      </c>
      <c r="I506" s="32" t="s">
        <v>3198</v>
      </c>
      <c r="J506" s="35">
        <v>45065</v>
      </c>
      <c r="K506" s="37" t="s">
        <v>3392</v>
      </c>
      <c r="L506" s="39">
        <f t="shared" si="70"/>
        <v>15</v>
      </c>
      <c r="M506" s="39">
        <f t="shared" si="71"/>
        <v>8</v>
      </c>
      <c r="N506" s="40" t="s">
        <v>2483</v>
      </c>
      <c r="O506" s="40" t="s">
        <v>74</v>
      </c>
      <c r="P506" s="40" t="e">
        <f>VLOOKUP([1]!Email_TaskV2[[#This Row],[PIC Dev]],[1]Organization!C:D,2,FALSE)</f>
        <v>#REF!</v>
      </c>
      <c r="Q506" s="52" t="s">
        <v>3393</v>
      </c>
      <c r="R506" s="32">
        <v>42</v>
      </c>
      <c r="S506" s="32" t="s">
        <v>57</v>
      </c>
      <c r="T506" s="32" t="s">
        <v>3093</v>
      </c>
      <c r="U506" s="37" t="s">
        <v>3094</v>
      </c>
      <c r="V506" s="41">
        <v>45029</v>
      </c>
      <c r="W506" s="32" t="s">
        <v>176</v>
      </c>
      <c r="X506" s="32" t="s">
        <v>3095</v>
      </c>
      <c r="Y506" s="32" t="s">
        <v>1536</v>
      </c>
      <c r="Z506" s="32" t="s">
        <v>58</v>
      </c>
      <c r="AA506" s="32" t="s">
        <v>59</v>
      </c>
      <c r="AB506" s="32" t="s">
        <v>76</v>
      </c>
      <c r="AC506" s="43" t="s">
        <v>71</v>
      </c>
      <c r="AD506" s="44" t="s">
        <v>141</v>
      </c>
      <c r="AE506" s="44"/>
      <c r="AF506" s="44"/>
      <c r="AG506" s="32"/>
      <c r="AH506" s="32"/>
      <c r="AI506" s="72" t="s">
        <v>62</v>
      </c>
      <c r="AJ506" s="45" t="str">
        <f t="shared" si="67"/>
        <v>(FUT Simulator)</v>
      </c>
      <c r="AK506" s="46"/>
      <c r="AL506" s="46"/>
      <c r="AM506" s="46">
        <v>3</v>
      </c>
      <c r="AN506" s="46"/>
      <c r="AO506" s="46"/>
      <c r="AP506" s="46"/>
      <c r="AQ506" s="47" t="e">
        <f ca="1">IF(AND([1]!Email_TaskV2[[#This Row],[Status]]="ON PROGRESS"),TODAY()-[1]!Email_TaskV2[[#This Row],[Tanggal nodin RFS/RFI]],0)</f>
        <v>#REF!</v>
      </c>
      <c r="AR506" s="47" t="e">
        <f ca="1">IF(AND([1]!Email_TaskV2[[#This Row],[Status]]="ON PROGRESS"),IF(TODAY()-[1]!Email_TaskV2[[#This Row],[Start FUT]]&gt;100,"Testing not started yet",TODAY()-[1]!Email_TaskV2[[#This Row],[Start FUT]]),0)</f>
        <v>#REF!</v>
      </c>
      <c r="AS506" s="47" t="e">
        <f>IF([1]!Email_TaskV2[[#This Row],[Aging_Start_Testing]]="Testing not started yet","Testing not started yet",[1]!Email_TaskV2[[#This Row],[Aging]]-[1]!Email_TaskV2[[#This Row],[Aging_Start_Testing]])</f>
        <v>#REF!</v>
      </c>
      <c r="AT506" s="47" t="e">
        <f ca="1">IF(AND([1]!Email_TaskV2[[#This Row],[Status]]="ON PROGRESS",[1]!Email_TaskV2[[#This Row],[Type]]="RFI"),TODAY()-[1]!Email_TaskV2[[#This Row],[Tanggal nodin RFS/RFI]],0)</f>
        <v>#REF!</v>
      </c>
      <c r="AU506" s="47" t="e">
        <f>IF([1]!Email_TaskV2[[#This Row],[Aging]]&gt;7,"Warning","")</f>
        <v>#REF!</v>
      </c>
      <c r="AV506" s="48"/>
      <c r="AW506" s="48"/>
      <c r="AX506" s="48"/>
      <c r="AY506" s="16" t="e">
        <f>IF(AND([1]!Email_TaskV2[[#This Row],[Status]]="ON PROGRESS",[1]!Email_TaskV2[[#This Row],[Type]]="RFS"),"YES","")</f>
        <v>#REF!</v>
      </c>
      <c r="AZ506" s="16" t="e">
        <f>IF(AND([1]!Email_TaskV2[[#This Row],[Status]]="ON PROGRESS",[1]!Email_TaskV2[[#This Row],[Type]]="RFI"),"YES","")</f>
        <v>#REF!</v>
      </c>
      <c r="BA506" s="16" t="e">
        <f>IF([1]!Email_TaskV2[[#This Row],[Nomor Nodin RFS/RFI]]="","",DAY([1]!Email_TaskV2[[#This Row],[Tanggal nodin RFS/RFI]]))</f>
        <v>#REF!</v>
      </c>
      <c r="BB506" s="20" t="e">
        <f>IF([1]!Email_TaskV2[[#This Row],[Nomor Nodin RFS/RFI]]="","",TEXT([1]!Email_TaskV2[[#This Row],[Tanggal nodin RFS/RFI]],"MMM"))</f>
        <v>#REF!</v>
      </c>
      <c r="BC506" s="49" t="e">
        <f>IF([1]!Email_TaskV2[[#This Row],[Nodin BO]]="","No","Yes")</f>
        <v>#REF!</v>
      </c>
      <c r="BD506" s="50" t="e">
        <f>YEAR([1]!Email_TaskV2[[#This Row],[Tanggal nodin RFS/RFI]])</f>
        <v>#REF!</v>
      </c>
      <c r="BE506" s="17" t="e">
        <f>IF([1]!Email_TaskV2[[#This Row],[Month]]="",13,MONTH([1]!Email_TaskV2[[#This Row],[Tanggal nodin RFS/RFI]]))</f>
        <v>#REF!</v>
      </c>
    </row>
    <row r="507" spans="1:57" ht="15" customHeight="1" x14ac:dyDescent="0.3">
      <c r="A507" s="51">
        <v>506</v>
      </c>
      <c r="B507" s="32" t="s">
        <v>3096</v>
      </c>
      <c r="C507" s="34">
        <v>45050</v>
      </c>
      <c r="D507" s="86" t="s">
        <v>3097</v>
      </c>
      <c r="E507" s="32" t="s">
        <v>55</v>
      </c>
      <c r="F507" s="32" t="s">
        <v>90</v>
      </c>
      <c r="G507" s="35">
        <v>45055</v>
      </c>
      <c r="H507" s="35">
        <v>45062</v>
      </c>
      <c r="I507" s="32" t="s">
        <v>3199</v>
      </c>
      <c r="J507" s="35">
        <v>45061</v>
      </c>
      <c r="K507" s="37" t="s">
        <v>3394</v>
      </c>
      <c r="L507" s="39">
        <f>H507-C507</f>
        <v>12</v>
      </c>
      <c r="M507" s="39">
        <f>J507-G507</f>
        <v>6</v>
      </c>
      <c r="N507" s="40" t="s">
        <v>68</v>
      </c>
      <c r="O507" s="40" t="s">
        <v>69</v>
      </c>
      <c r="P507" s="40" t="e">
        <f>VLOOKUP([1]!Email_TaskV2[[#This Row],[PIC Dev]],[1]Organization!C:D,2,FALSE)</f>
        <v>#REF!</v>
      </c>
      <c r="Q507" s="52" t="s">
        <v>3395</v>
      </c>
      <c r="R507" s="32">
        <v>98</v>
      </c>
      <c r="S507" s="32" t="s">
        <v>57</v>
      </c>
      <c r="T507" s="32" t="s">
        <v>3098</v>
      </c>
      <c r="U507" s="37" t="s">
        <v>3099</v>
      </c>
      <c r="V507" s="41">
        <v>45013</v>
      </c>
      <c r="W507" s="32" t="s">
        <v>139</v>
      </c>
      <c r="X507" s="32" t="s">
        <v>162</v>
      </c>
      <c r="Y507" s="32" t="s">
        <v>158</v>
      </c>
      <c r="Z507" s="32" t="s">
        <v>58</v>
      </c>
      <c r="AA507" s="32" t="s">
        <v>59</v>
      </c>
      <c r="AB507" s="32" t="s">
        <v>105</v>
      </c>
      <c r="AC507" s="43" t="s">
        <v>71</v>
      </c>
      <c r="AD507" s="44" t="s">
        <v>3190</v>
      </c>
      <c r="AE507" s="44" t="s">
        <v>85</v>
      </c>
      <c r="AF507" s="44"/>
      <c r="AG507" s="32"/>
      <c r="AH507" s="32"/>
      <c r="AI507" s="72" t="s">
        <v>64</v>
      </c>
      <c r="AJ507" s="45" t="str">
        <f t="shared" si="67"/>
        <v/>
      </c>
      <c r="AK507" s="46"/>
      <c r="AL507" s="46"/>
      <c r="AM507" s="46"/>
      <c r="AN507" s="46"/>
      <c r="AO507" s="46"/>
      <c r="AP507" s="46"/>
      <c r="AQ507" s="47" t="e">
        <f ca="1">IF(AND([1]!Email_TaskV2[[#This Row],[Status]]="ON PROGRESS"),TODAY()-[1]!Email_TaskV2[[#This Row],[Tanggal nodin RFS/RFI]],0)</f>
        <v>#REF!</v>
      </c>
      <c r="AR507" s="47" t="e">
        <f ca="1">IF(AND([1]!Email_TaskV2[[#This Row],[Status]]="ON PROGRESS"),IF(TODAY()-[1]!Email_TaskV2[[#This Row],[Start FUT]]&gt;100,"Testing not started yet",TODAY()-[1]!Email_TaskV2[[#This Row],[Start FUT]]),0)</f>
        <v>#REF!</v>
      </c>
      <c r="AS507" s="47" t="e">
        <f>IF([1]!Email_TaskV2[[#This Row],[Aging_Start_Testing]]="Testing not started yet","Testing not started yet",[1]!Email_TaskV2[[#This Row],[Aging]]-[1]!Email_TaskV2[[#This Row],[Aging_Start_Testing]])</f>
        <v>#REF!</v>
      </c>
      <c r="AT507" s="47" t="e">
        <f ca="1">IF(AND([1]!Email_TaskV2[[#This Row],[Status]]="ON PROGRESS",[1]!Email_TaskV2[[#This Row],[Type]]="RFI"),TODAY()-[1]!Email_TaskV2[[#This Row],[Tanggal nodin RFS/RFI]],0)</f>
        <v>#REF!</v>
      </c>
      <c r="AU507" s="47" t="e">
        <f>IF([1]!Email_TaskV2[[#This Row],[Aging]]&gt;7,"Warning","")</f>
        <v>#REF!</v>
      </c>
      <c r="AV507" s="48"/>
      <c r="AW507" s="48"/>
      <c r="AX507" s="48"/>
      <c r="AY507" s="16" t="e">
        <f>IF(AND([1]!Email_TaskV2[[#This Row],[Status]]="ON PROGRESS",[1]!Email_TaskV2[[#This Row],[Type]]="RFS"),"YES","")</f>
        <v>#REF!</v>
      </c>
      <c r="AZ507" s="16" t="e">
        <f>IF(AND([1]!Email_TaskV2[[#This Row],[Status]]="ON PROGRESS",[1]!Email_TaskV2[[#This Row],[Type]]="RFI"),"YES","")</f>
        <v>#REF!</v>
      </c>
      <c r="BA507" s="16" t="e">
        <f>IF([1]!Email_TaskV2[[#This Row],[Nomor Nodin RFS/RFI]]="","",DAY([1]!Email_TaskV2[[#This Row],[Tanggal nodin RFS/RFI]]))</f>
        <v>#REF!</v>
      </c>
      <c r="BB507" s="20" t="e">
        <f>IF([1]!Email_TaskV2[[#This Row],[Nomor Nodin RFS/RFI]]="","",TEXT([1]!Email_TaskV2[[#This Row],[Tanggal nodin RFS/RFI]],"MMM"))</f>
        <v>#REF!</v>
      </c>
      <c r="BC507" s="49" t="e">
        <f>IF([1]!Email_TaskV2[[#This Row],[Nodin BO]]="","No","Yes")</f>
        <v>#REF!</v>
      </c>
      <c r="BD507" s="50" t="e">
        <f>YEAR([1]!Email_TaskV2[[#This Row],[Tanggal nodin RFS/RFI]])</f>
        <v>#REF!</v>
      </c>
      <c r="BE507" s="17" t="e">
        <f>IF([1]!Email_TaskV2[[#This Row],[Month]]="",13,MONTH([1]!Email_TaskV2[[#This Row],[Tanggal nodin RFS/RFI]]))</f>
        <v>#REF!</v>
      </c>
    </row>
    <row r="508" spans="1:57" ht="15" customHeight="1" x14ac:dyDescent="0.3">
      <c r="A508" s="51">
        <v>507</v>
      </c>
      <c r="B508" s="32" t="s">
        <v>3100</v>
      </c>
      <c r="C508" s="34">
        <v>45051</v>
      </c>
      <c r="D508" s="88" t="s">
        <v>3101</v>
      </c>
      <c r="E508" s="32" t="s">
        <v>55</v>
      </c>
      <c r="F508" s="32" t="s">
        <v>90</v>
      </c>
      <c r="G508" s="35">
        <v>45051</v>
      </c>
      <c r="H508" s="35">
        <v>45051</v>
      </c>
      <c r="I508" s="32" t="s">
        <v>3102</v>
      </c>
      <c r="J508" s="35">
        <v>45051</v>
      </c>
      <c r="K508" s="37" t="s">
        <v>3103</v>
      </c>
      <c r="L508" s="39">
        <f>H508-C508</f>
        <v>0</v>
      </c>
      <c r="M508" s="39">
        <f>J508-G508</f>
        <v>0</v>
      </c>
      <c r="N508" s="40" t="s">
        <v>133</v>
      </c>
      <c r="O508" s="40" t="s">
        <v>134</v>
      </c>
      <c r="P508" s="40" t="e">
        <f>VLOOKUP([1]!Email_TaskV2[[#This Row],[PIC Dev]],[1]Organization!C:D,2,FALSE)</f>
        <v>#REF!</v>
      </c>
      <c r="Q508" s="52" t="s">
        <v>3104</v>
      </c>
      <c r="R508" s="32">
        <v>159</v>
      </c>
      <c r="S508" s="32" t="s">
        <v>57</v>
      </c>
      <c r="T508" s="32"/>
      <c r="U508" s="37"/>
      <c r="V508" s="41"/>
      <c r="W508" s="32" t="s">
        <v>120</v>
      </c>
      <c r="X508" s="32"/>
      <c r="Y508" s="32"/>
      <c r="Z508" s="32" t="s">
        <v>58</v>
      </c>
      <c r="AA508" s="32" t="s">
        <v>59</v>
      </c>
      <c r="AB508" s="32" t="s">
        <v>120</v>
      </c>
      <c r="AC508" s="43" t="s">
        <v>71</v>
      </c>
      <c r="AD508" s="44" t="s">
        <v>85</v>
      </c>
      <c r="AE508" s="44" t="s">
        <v>72</v>
      </c>
      <c r="AF508" s="44"/>
      <c r="AG508" s="32"/>
      <c r="AH508" s="32"/>
      <c r="AI508" s="39" t="s">
        <v>62</v>
      </c>
      <c r="AJ508" s="46" t="str">
        <f t="shared" si="67"/>
        <v>(FUT Simulator)</v>
      </c>
      <c r="AK508" s="46"/>
      <c r="AL508" s="46"/>
      <c r="AM508" s="46">
        <v>3</v>
      </c>
      <c r="AN508" s="46"/>
      <c r="AO508" s="46"/>
      <c r="AP508" s="46"/>
      <c r="AQ508" s="47" t="e">
        <f ca="1">IF(AND([1]!Email_TaskV2[[#This Row],[Status]]="ON PROGRESS"),TODAY()-[1]!Email_TaskV2[[#This Row],[Tanggal nodin RFS/RFI]],0)</f>
        <v>#REF!</v>
      </c>
      <c r="AR508" s="47" t="e">
        <f ca="1">IF(AND([1]!Email_TaskV2[[#This Row],[Status]]="ON PROGRESS"),IF(TODAY()-[1]!Email_TaskV2[[#This Row],[Start FUT]]&gt;100,"Testing not started yet",TODAY()-[1]!Email_TaskV2[[#This Row],[Start FUT]]),0)</f>
        <v>#REF!</v>
      </c>
      <c r="AS508" s="47" t="e">
        <f>IF([1]!Email_TaskV2[[#This Row],[Aging_Start_Testing]]="Testing not started yet","Testing not started yet",[1]!Email_TaskV2[[#This Row],[Aging]]-[1]!Email_TaskV2[[#This Row],[Aging_Start_Testing]])</f>
        <v>#REF!</v>
      </c>
      <c r="AT508" s="47" t="e">
        <f ca="1">IF(AND([1]!Email_TaskV2[[#This Row],[Status]]="ON PROGRESS",[1]!Email_TaskV2[[#This Row],[Type]]="RFI"),TODAY()-[1]!Email_TaskV2[[#This Row],[Tanggal nodin RFS/RFI]],0)</f>
        <v>#REF!</v>
      </c>
      <c r="AU508" s="47" t="e">
        <f>IF([1]!Email_TaskV2[[#This Row],[Aging]]&gt;7,"Warning","")</f>
        <v>#REF!</v>
      </c>
      <c r="AV508" s="48"/>
      <c r="AW508" s="48"/>
      <c r="AX508" s="48"/>
      <c r="AY508" s="16" t="e">
        <f>IF(AND([1]!Email_TaskV2[[#This Row],[Status]]="ON PROGRESS",[1]!Email_TaskV2[[#This Row],[Type]]="RFS"),"YES","")</f>
        <v>#REF!</v>
      </c>
      <c r="AZ508" s="16" t="e">
        <f>IF(AND([1]!Email_TaskV2[[#This Row],[Status]]="ON PROGRESS",[1]!Email_TaskV2[[#This Row],[Type]]="RFI"),"YES","")</f>
        <v>#REF!</v>
      </c>
      <c r="BA508" s="16" t="e">
        <f>IF([1]!Email_TaskV2[[#This Row],[Nomor Nodin RFS/RFI]]="","",DAY([1]!Email_TaskV2[[#This Row],[Tanggal nodin RFS/RFI]]))</f>
        <v>#REF!</v>
      </c>
      <c r="BB508" s="20" t="e">
        <f>IF([1]!Email_TaskV2[[#This Row],[Nomor Nodin RFS/RFI]]="","",TEXT([1]!Email_TaskV2[[#This Row],[Tanggal nodin RFS/RFI]],"MMM"))</f>
        <v>#REF!</v>
      </c>
      <c r="BC508" s="49" t="e">
        <f>IF([1]!Email_TaskV2[[#This Row],[Nodin BO]]="","No","Yes")</f>
        <v>#REF!</v>
      </c>
      <c r="BD508" s="50" t="e">
        <f>YEAR([1]!Email_TaskV2[[#This Row],[Tanggal nodin RFS/RFI]])</f>
        <v>#REF!</v>
      </c>
      <c r="BE508" s="17" t="e">
        <f>IF([1]!Email_TaskV2[[#This Row],[Month]]="",13,MONTH([1]!Email_TaskV2[[#This Row],[Tanggal nodin RFS/RFI]]))</f>
        <v>#REF!</v>
      </c>
    </row>
    <row r="509" spans="1:57" ht="15" customHeight="1" x14ac:dyDescent="0.3">
      <c r="A509" s="51">
        <v>508</v>
      </c>
      <c r="B509" s="32" t="s">
        <v>3105</v>
      </c>
      <c r="C509" s="34">
        <v>45051</v>
      </c>
      <c r="D509" s="86" t="s">
        <v>3106</v>
      </c>
      <c r="E509" s="32" t="s">
        <v>55</v>
      </c>
      <c r="F509" s="32" t="s">
        <v>90</v>
      </c>
      <c r="G509" s="35">
        <v>45054</v>
      </c>
      <c r="H509" s="35">
        <v>45065</v>
      </c>
      <c r="I509" s="32" t="s">
        <v>3200</v>
      </c>
      <c r="J509" s="35">
        <v>45065</v>
      </c>
      <c r="K509" s="37" t="s">
        <v>3396</v>
      </c>
      <c r="L509" s="39">
        <f>H509-C509</f>
        <v>14</v>
      </c>
      <c r="M509" s="39">
        <f>J509-G509</f>
        <v>11</v>
      </c>
      <c r="N509" s="40" t="s">
        <v>87</v>
      </c>
      <c r="O509" s="40" t="s">
        <v>88</v>
      </c>
      <c r="P509" s="40" t="e">
        <f>VLOOKUP([1]!Email_TaskV2[[#This Row],[PIC Dev]],[1]Organization!C:D,2,FALSE)</f>
        <v>#REF!</v>
      </c>
      <c r="Q509" s="52" t="s">
        <v>3397</v>
      </c>
      <c r="R509" s="32">
        <v>47</v>
      </c>
      <c r="S509" s="32" t="s">
        <v>57</v>
      </c>
      <c r="T509" s="32" t="s">
        <v>3107</v>
      </c>
      <c r="U509" s="37" t="s">
        <v>3085</v>
      </c>
      <c r="V509" s="41">
        <v>45048</v>
      </c>
      <c r="W509" s="32" t="s">
        <v>190</v>
      </c>
      <c r="X509" s="32" t="s">
        <v>190</v>
      </c>
      <c r="Y509" s="32" t="s">
        <v>200</v>
      </c>
      <c r="Z509" s="32" t="s">
        <v>58</v>
      </c>
      <c r="AA509" s="32" t="s">
        <v>59</v>
      </c>
      <c r="AB509" s="32" t="s">
        <v>60</v>
      </c>
      <c r="AC509" s="43" t="s">
        <v>61</v>
      </c>
      <c r="AD509" s="44" t="s">
        <v>63</v>
      </c>
      <c r="AE509" s="44" t="s">
        <v>140</v>
      </c>
      <c r="AF509" s="44"/>
      <c r="AG509" s="32"/>
      <c r="AH509" s="32"/>
      <c r="AI509" s="72" t="s">
        <v>62</v>
      </c>
      <c r="AJ509" s="45" t="str">
        <f t="shared" si="67"/>
        <v>(FUT Simulator)(Postman Simulator)</v>
      </c>
      <c r="AK509" s="46"/>
      <c r="AL509" s="46"/>
      <c r="AM509" s="46">
        <v>3</v>
      </c>
      <c r="AN509" s="46">
        <v>4</v>
      </c>
      <c r="AO509" s="46"/>
      <c r="AP509" s="46"/>
      <c r="AQ509" s="47" t="e">
        <f ca="1">IF(AND([1]!Email_TaskV2[[#This Row],[Status]]="ON PROGRESS"),TODAY()-[1]!Email_TaskV2[[#This Row],[Tanggal nodin RFS/RFI]],0)</f>
        <v>#REF!</v>
      </c>
      <c r="AR509" s="47" t="e">
        <f ca="1">IF(AND([1]!Email_TaskV2[[#This Row],[Status]]="ON PROGRESS"),IF(TODAY()-[1]!Email_TaskV2[[#This Row],[Start FUT]]&gt;100,"Testing not started yet",TODAY()-[1]!Email_TaskV2[[#This Row],[Start FUT]]),0)</f>
        <v>#REF!</v>
      </c>
      <c r="AS509" s="47" t="e">
        <f>IF([1]!Email_TaskV2[[#This Row],[Aging_Start_Testing]]="Testing not started yet","Testing not started yet",[1]!Email_TaskV2[[#This Row],[Aging]]-[1]!Email_TaskV2[[#This Row],[Aging_Start_Testing]])</f>
        <v>#REF!</v>
      </c>
      <c r="AT509" s="47" t="e">
        <f ca="1">IF(AND([1]!Email_TaskV2[[#This Row],[Status]]="ON PROGRESS",[1]!Email_TaskV2[[#This Row],[Type]]="RFI"),TODAY()-[1]!Email_TaskV2[[#This Row],[Tanggal nodin RFS/RFI]],0)</f>
        <v>#REF!</v>
      </c>
      <c r="AU509" s="47" t="e">
        <f>IF([1]!Email_TaskV2[[#This Row],[Aging]]&gt;7,"Warning","")</f>
        <v>#REF!</v>
      </c>
      <c r="AV509" s="48"/>
      <c r="AW509" s="48"/>
      <c r="AX509" s="48"/>
      <c r="AY509" s="16" t="e">
        <f>IF(AND([1]!Email_TaskV2[[#This Row],[Status]]="ON PROGRESS",[1]!Email_TaskV2[[#This Row],[Type]]="RFS"),"YES","")</f>
        <v>#REF!</v>
      </c>
      <c r="AZ509" s="16" t="e">
        <f>IF(AND([1]!Email_TaskV2[[#This Row],[Status]]="ON PROGRESS",[1]!Email_TaskV2[[#This Row],[Type]]="RFI"),"YES","")</f>
        <v>#REF!</v>
      </c>
      <c r="BA509" s="16" t="e">
        <f>IF([1]!Email_TaskV2[[#This Row],[Nomor Nodin RFS/RFI]]="","",DAY([1]!Email_TaskV2[[#This Row],[Tanggal nodin RFS/RFI]]))</f>
        <v>#REF!</v>
      </c>
      <c r="BB509" s="20" t="e">
        <f>IF([1]!Email_TaskV2[[#This Row],[Nomor Nodin RFS/RFI]]="","",TEXT([1]!Email_TaskV2[[#This Row],[Tanggal nodin RFS/RFI]],"MMM"))</f>
        <v>#REF!</v>
      </c>
      <c r="BC509" s="49" t="e">
        <f>IF([1]!Email_TaskV2[[#This Row],[Nodin BO]]="","No","Yes")</f>
        <v>#REF!</v>
      </c>
      <c r="BD509" s="50" t="e">
        <f>YEAR([1]!Email_TaskV2[[#This Row],[Tanggal nodin RFS/RFI]])</f>
        <v>#REF!</v>
      </c>
      <c r="BE509" s="17" t="e">
        <f>IF([1]!Email_TaskV2[[#This Row],[Month]]="",13,MONTH([1]!Email_TaskV2[[#This Row],[Tanggal nodin RFS/RFI]]))</f>
        <v>#REF!</v>
      </c>
    </row>
    <row r="510" spans="1:57" ht="15" customHeight="1" x14ac:dyDescent="0.3">
      <c r="A510" s="51">
        <v>509</v>
      </c>
      <c r="B510" s="32" t="s">
        <v>3108</v>
      </c>
      <c r="C510" s="34">
        <v>45051</v>
      </c>
      <c r="D510" s="27" t="s">
        <v>3109</v>
      </c>
      <c r="E510" s="23" t="s">
        <v>670</v>
      </c>
      <c r="F510" s="124" t="s">
        <v>3078</v>
      </c>
      <c r="G510" s="35">
        <v>45057</v>
      </c>
      <c r="H510" s="35"/>
      <c r="I510" s="32"/>
      <c r="J510" s="35"/>
      <c r="K510" s="32"/>
      <c r="L510" s="44"/>
      <c r="M510" s="40"/>
      <c r="N510" s="40" t="s">
        <v>138</v>
      </c>
      <c r="O510" s="40" t="s">
        <v>104</v>
      </c>
      <c r="P510" s="40" t="e">
        <f>VLOOKUP([1]!Email_TaskV2[[#This Row],[PIC Dev]],[1]Organization!C:D,2,FALSE)</f>
        <v>#REF!</v>
      </c>
      <c r="Q510" s="40"/>
      <c r="R510" s="32"/>
      <c r="S510" s="32" t="s">
        <v>75</v>
      </c>
      <c r="T510" s="32"/>
      <c r="U510" s="32"/>
      <c r="V510" s="32"/>
      <c r="W510" s="32" t="s">
        <v>166</v>
      </c>
      <c r="X510" s="32"/>
      <c r="Y510" s="32"/>
      <c r="Z510" s="32" t="s">
        <v>58</v>
      </c>
      <c r="AA510" s="32" t="s">
        <v>59</v>
      </c>
      <c r="AB510" s="32" t="s">
        <v>94</v>
      </c>
      <c r="AC510" s="43" t="s">
        <v>71</v>
      </c>
      <c r="AD510" s="44" t="s">
        <v>93</v>
      </c>
      <c r="AE510" s="44"/>
      <c r="AF510" s="44"/>
      <c r="AG510" s="32"/>
      <c r="AH510" s="32"/>
      <c r="AI510" s="72" t="s">
        <v>62</v>
      </c>
      <c r="AJ510" s="45" t="str">
        <f t="shared" si="67"/>
        <v>(Sigos Automation)</v>
      </c>
      <c r="AK510" s="46">
        <v>1</v>
      </c>
      <c r="AL510" s="46"/>
      <c r="AM510" s="46"/>
      <c r="AN510" s="46"/>
      <c r="AO510" s="46"/>
      <c r="AP510" s="46"/>
      <c r="AQ510" s="47" t="e">
        <f ca="1">IF(AND([1]!Email_TaskV2[[#This Row],[Status]]="ON PROGRESS"),TODAY()-[1]!Email_TaskV2[[#This Row],[Tanggal nodin RFS/RFI]],0)</f>
        <v>#REF!</v>
      </c>
      <c r="AR510" s="47" t="e">
        <f ca="1">IF(AND([1]!Email_TaskV2[[#This Row],[Status]]="ON PROGRESS"),IF(TODAY()-[1]!Email_TaskV2[[#This Row],[Start FUT]]&gt;100,"Testing not started yet",TODAY()-[1]!Email_TaskV2[[#This Row],[Start FUT]]),0)</f>
        <v>#REF!</v>
      </c>
      <c r="AS510" s="47" t="e">
        <f>IF([1]!Email_TaskV2[[#This Row],[Aging_Start_Testing]]="Testing not started yet","Testing not started yet",[1]!Email_TaskV2[[#This Row],[Aging]]-[1]!Email_TaskV2[[#This Row],[Aging_Start_Testing]])</f>
        <v>#REF!</v>
      </c>
      <c r="AT510" s="47" t="e">
        <f ca="1">IF(AND([1]!Email_TaskV2[[#This Row],[Status]]="ON PROGRESS",[1]!Email_TaskV2[[#This Row],[Type]]="RFI"),TODAY()-[1]!Email_TaskV2[[#This Row],[Tanggal nodin RFS/RFI]],0)</f>
        <v>#REF!</v>
      </c>
      <c r="AU510" s="47" t="e">
        <f>IF([1]!Email_TaskV2[[#This Row],[Aging]]&gt;7,"Warning","")</f>
        <v>#REF!</v>
      </c>
      <c r="AV510" s="48"/>
      <c r="AW510" s="48"/>
      <c r="AX510" s="48"/>
      <c r="AY510" s="16" t="e">
        <f>IF(AND([1]!Email_TaskV2[[#This Row],[Status]]="ON PROGRESS",[1]!Email_TaskV2[[#This Row],[Type]]="RFS"),"YES","")</f>
        <v>#REF!</v>
      </c>
      <c r="AZ510" s="16" t="e">
        <f>IF(AND([1]!Email_TaskV2[[#This Row],[Status]]="ON PROGRESS",[1]!Email_TaskV2[[#This Row],[Type]]="RFI"),"YES","")</f>
        <v>#REF!</v>
      </c>
      <c r="BA510" s="16" t="e">
        <f>IF([1]!Email_TaskV2[[#This Row],[Nomor Nodin RFS/RFI]]="","",DAY([1]!Email_TaskV2[[#This Row],[Tanggal nodin RFS/RFI]]))</f>
        <v>#REF!</v>
      </c>
      <c r="BB510" s="20" t="e">
        <f>IF([1]!Email_TaskV2[[#This Row],[Nomor Nodin RFS/RFI]]="","",TEXT([1]!Email_TaskV2[[#This Row],[Tanggal nodin RFS/RFI]],"MMM"))</f>
        <v>#REF!</v>
      </c>
      <c r="BC510" s="49" t="e">
        <f>IF([1]!Email_TaskV2[[#This Row],[Nodin BO]]="","No","Yes")</f>
        <v>#REF!</v>
      </c>
      <c r="BD510" s="50" t="e">
        <f>YEAR([1]!Email_TaskV2[[#This Row],[Tanggal nodin RFS/RFI]])</f>
        <v>#REF!</v>
      </c>
      <c r="BE510" s="17" t="e">
        <f>IF([1]!Email_TaskV2[[#This Row],[Month]]="",13,MONTH([1]!Email_TaskV2[[#This Row],[Tanggal nodin RFS/RFI]]))</f>
        <v>#REF!</v>
      </c>
    </row>
    <row r="511" spans="1:57" ht="15" customHeight="1" x14ac:dyDescent="0.3">
      <c r="A511" s="51">
        <v>510</v>
      </c>
      <c r="B511" s="32" t="s">
        <v>3110</v>
      </c>
      <c r="C511" s="34">
        <v>45051</v>
      </c>
      <c r="D511" s="86" t="s">
        <v>3111</v>
      </c>
      <c r="E511" s="32" t="s">
        <v>55</v>
      </c>
      <c r="F511" s="32" t="s">
        <v>90</v>
      </c>
      <c r="G511" s="35">
        <v>45051</v>
      </c>
      <c r="H511" s="35">
        <v>45065</v>
      </c>
      <c r="I511" s="32" t="s">
        <v>3201</v>
      </c>
      <c r="J511" s="35">
        <v>45065</v>
      </c>
      <c r="K511" s="37" t="s">
        <v>3398</v>
      </c>
      <c r="L511" s="39">
        <f>H511-C511</f>
        <v>14</v>
      </c>
      <c r="M511" s="39">
        <f>J511-G511</f>
        <v>14</v>
      </c>
      <c r="N511" s="40" t="s">
        <v>107</v>
      </c>
      <c r="O511" s="40" t="s">
        <v>108</v>
      </c>
      <c r="P511" s="40" t="e">
        <f>VLOOKUP([1]!Email_TaskV2[[#This Row],[PIC Dev]],[1]Organization!C:D,2,FALSE)</f>
        <v>#REF!</v>
      </c>
      <c r="Q511" s="52" t="s">
        <v>3399</v>
      </c>
      <c r="R511" s="32">
        <v>127</v>
      </c>
      <c r="S511" s="32" t="s">
        <v>57</v>
      </c>
      <c r="T511" s="32" t="s">
        <v>3112</v>
      </c>
      <c r="U511" s="37" t="s">
        <v>3113</v>
      </c>
      <c r="V511" s="41">
        <v>45035</v>
      </c>
      <c r="W511" s="32" t="s">
        <v>156</v>
      </c>
      <c r="X511" s="32" t="s">
        <v>3114</v>
      </c>
      <c r="Y511" s="32" t="s">
        <v>157</v>
      </c>
      <c r="Z511" s="32" t="s">
        <v>58</v>
      </c>
      <c r="AA511" s="32" t="s">
        <v>59</v>
      </c>
      <c r="AB511" s="32" t="s">
        <v>70</v>
      </c>
      <c r="AC511" s="43" t="s">
        <v>71</v>
      </c>
      <c r="AD511" s="44" t="s">
        <v>129</v>
      </c>
      <c r="AE511" s="44" t="s">
        <v>1909</v>
      </c>
      <c r="AF511" s="44"/>
      <c r="AG511" s="32"/>
      <c r="AH511" s="32"/>
      <c r="AI511" s="72" t="s">
        <v>64</v>
      </c>
      <c r="AJ511" s="45" t="str">
        <f t="shared" si="67"/>
        <v/>
      </c>
      <c r="AK511" s="46"/>
      <c r="AL511" s="46"/>
      <c r="AM511" s="46"/>
      <c r="AN511" s="46"/>
      <c r="AO511" s="46"/>
      <c r="AP511" s="46"/>
      <c r="AQ511" s="47" t="e">
        <f ca="1">IF(AND([1]!Email_TaskV2[[#This Row],[Status]]="ON PROGRESS"),TODAY()-[1]!Email_TaskV2[[#This Row],[Tanggal nodin RFS/RFI]],0)</f>
        <v>#REF!</v>
      </c>
      <c r="AR511" s="47" t="e">
        <f ca="1">IF(AND([1]!Email_TaskV2[[#This Row],[Status]]="ON PROGRESS"),IF(TODAY()-[1]!Email_TaskV2[[#This Row],[Start FUT]]&gt;100,"Testing not started yet",TODAY()-[1]!Email_TaskV2[[#This Row],[Start FUT]]),0)</f>
        <v>#REF!</v>
      </c>
      <c r="AS511" s="47" t="e">
        <f>IF([1]!Email_TaskV2[[#This Row],[Aging_Start_Testing]]="Testing not started yet","Testing not started yet",[1]!Email_TaskV2[[#This Row],[Aging]]-[1]!Email_TaskV2[[#This Row],[Aging_Start_Testing]])</f>
        <v>#REF!</v>
      </c>
      <c r="AT511" s="47" t="e">
        <f ca="1">IF(AND([1]!Email_TaskV2[[#This Row],[Status]]="ON PROGRESS",[1]!Email_TaskV2[[#This Row],[Type]]="RFI"),TODAY()-[1]!Email_TaskV2[[#This Row],[Tanggal nodin RFS/RFI]],0)</f>
        <v>#REF!</v>
      </c>
      <c r="AU511" s="47" t="e">
        <f>IF([1]!Email_TaskV2[[#This Row],[Aging]]&gt;7,"Warning","")</f>
        <v>#REF!</v>
      </c>
      <c r="AV511" s="48"/>
      <c r="AW511" s="48"/>
      <c r="AX511" s="48"/>
      <c r="AY511" s="16" t="e">
        <f>IF(AND([1]!Email_TaskV2[[#This Row],[Status]]="ON PROGRESS",[1]!Email_TaskV2[[#This Row],[Type]]="RFS"),"YES","")</f>
        <v>#REF!</v>
      </c>
      <c r="AZ511" s="127" t="e">
        <f>IF(AND([1]!Email_TaskV2[[#This Row],[Status]]="ON PROGRESS",[1]!Email_TaskV2[[#This Row],[Type]]="RFI"),"YES","")</f>
        <v>#REF!</v>
      </c>
      <c r="BA511" s="16" t="e">
        <f>IF([1]!Email_TaskV2[[#This Row],[Nomor Nodin RFS/RFI]]="","",DAY([1]!Email_TaskV2[[#This Row],[Tanggal nodin RFS/RFI]]))</f>
        <v>#REF!</v>
      </c>
      <c r="BB511" s="20" t="e">
        <f>IF([1]!Email_TaskV2[[#This Row],[Nomor Nodin RFS/RFI]]="","",TEXT([1]!Email_TaskV2[[#This Row],[Tanggal nodin RFS/RFI]],"MMM"))</f>
        <v>#REF!</v>
      </c>
      <c r="BC511" s="49" t="e">
        <f>IF([1]!Email_TaskV2[[#This Row],[Nodin BO]]="","No","Yes")</f>
        <v>#REF!</v>
      </c>
      <c r="BD511" s="50" t="e">
        <f>YEAR([1]!Email_TaskV2[[#This Row],[Tanggal nodin RFS/RFI]])</f>
        <v>#REF!</v>
      </c>
      <c r="BE511" s="17" t="e">
        <f>IF([1]!Email_TaskV2[[#This Row],[Month]]="",13,MONTH([1]!Email_TaskV2[[#This Row],[Tanggal nodin RFS/RFI]]))</f>
        <v>#REF!</v>
      </c>
    </row>
    <row r="512" spans="1:57" ht="15" customHeight="1" x14ac:dyDescent="0.3">
      <c r="A512" s="51">
        <v>511</v>
      </c>
      <c r="B512" s="32" t="s">
        <v>3115</v>
      </c>
      <c r="C512" s="34">
        <v>45051</v>
      </c>
      <c r="D512" s="101" t="s">
        <v>3116</v>
      </c>
      <c r="E512" s="23" t="s">
        <v>670</v>
      </c>
      <c r="F512" s="99">
        <v>0.25</v>
      </c>
      <c r="G512" s="35">
        <v>45054</v>
      </c>
      <c r="H512" s="35"/>
      <c r="I512" s="32"/>
      <c r="J512" s="35"/>
      <c r="K512" s="32"/>
      <c r="L512" s="44"/>
      <c r="M512" s="40"/>
      <c r="N512" s="40" t="s">
        <v>133</v>
      </c>
      <c r="O512" s="40" t="s">
        <v>134</v>
      </c>
      <c r="P512" s="40" t="e">
        <f>VLOOKUP([1]!Email_TaskV2[[#This Row],[PIC Dev]],[1]Organization!C:D,2,FALSE)</f>
        <v>#REF!</v>
      </c>
      <c r="Q512" s="40"/>
      <c r="R512" s="32"/>
      <c r="S512" s="32" t="s">
        <v>57</v>
      </c>
      <c r="T512" s="32" t="s">
        <v>3117</v>
      </c>
      <c r="U512" s="37" t="s">
        <v>3118</v>
      </c>
      <c r="V512" s="41">
        <v>45049</v>
      </c>
      <c r="W512" s="32" t="s">
        <v>120</v>
      </c>
      <c r="X512" s="32" t="s">
        <v>3119</v>
      </c>
      <c r="Y512" s="32" t="s">
        <v>181</v>
      </c>
      <c r="Z512" s="32" t="s">
        <v>58</v>
      </c>
      <c r="AA512" s="32" t="s">
        <v>59</v>
      </c>
      <c r="AB512" s="32" t="s">
        <v>120</v>
      </c>
      <c r="AC512" s="43" t="s">
        <v>71</v>
      </c>
      <c r="AD512" s="44" t="s">
        <v>85</v>
      </c>
      <c r="AE512" s="44" t="s">
        <v>1909</v>
      </c>
      <c r="AF512" s="44"/>
      <c r="AG512" s="32"/>
      <c r="AH512" s="32"/>
      <c r="AI512" s="72" t="s">
        <v>62</v>
      </c>
      <c r="AJ512" s="45" t="str">
        <f t="shared" si="67"/>
        <v>(FUT Simulator)</v>
      </c>
      <c r="AK512" s="46"/>
      <c r="AL512" s="46"/>
      <c r="AM512" s="46">
        <v>3</v>
      </c>
      <c r="AN512" s="46"/>
      <c r="AO512" s="46"/>
      <c r="AP512" s="46"/>
      <c r="AQ512" s="47" t="e">
        <f ca="1">IF(AND([1]!Email_TaskV2[[#This Row],[Status]]="ON PROGRESS"),TODAY()-[1]!Email_TaskV2[[#This Row],[Tanggal nodin RFS/RFI]],0)</f>
        <v>#REF!</v>
      </c>
      <c r="AR512" s="47" t="e">
        <f ca="1">IF(AND([1]!Email_TaskV2[[#This Row],[Status]]="ON PROGRESS"),IF(TODAY()-[1]!Email_TaskV2[[#This Row],[Start FUT]]&gt;100,"Testing not started yet",TODAY()-[1]!Email_TaskV2[[#This Row],[Start FUT]]),0)</f>
        <v>#REF!</v>
      </c>
      <c r="AS512" s="47" t="e">
        <f>IF([1]!Email_TaskV2[[#This Row],[Aging_Start_Testing]]="Testing not started yet","Testing not started yet",[1]!Email_TaskV2[[#This Row],[Aging]]-[1]!Email_TaskV2[[#This Row],[Aging_Start_Testing]])</f>
        <v>#REF!</v>
      </c>
      <c r="AT512" s="47" t="e">
        <f ca="1">IF(AND([1]!Email_TaskV2[[#This Row],[Status]]="ON PROGRESS",[1]!Email_TaskV2[[#This Row],[Type]]="RFI"),TODAY()-[1]!Email_TaskV2[[#This Row],[Tanggal nodin RFS/RFI]],0)</f>
        <v>#REF!</v>
      </c>
      <c r="AU512" s="47" t="e">
        <f>IF([1]!Email_TaskV2[[#This Row],[Aging]]&gt;7,"Warning","")</f>
        <v>#REF!</v>
      </c>
      <c r="AV512" s="48"/>
      <c r="AW512" s="48"/>
      <c r="AX512" s="48"/>
      <c r="AY512" s="16" t="e">
        <f>IF(AND([1]!Email_TaskV2[[#This Row],[Status]]="ON PROGRESS",[1]!Email_TaskV2[[#This Row],[Type]]="RFS"),"YES","")</f>
        <v>#REF!</v>
      </c>
      <c r="AZ512" s="16" t="e">
        <f>IF(AND([1]!Email_TaskV2[[#This Row],[Status]]="ON PROGRESS",[1]!Email_TaskV2[[#This Row],[Type]]="RFI"),"YES","")</f>
        <v>#REF!</v>
      </c>
      <c r="BA512" s="16" t="e">
        <f>IF([1]!Email_TaskV2[[#This Row],[Nomor Nodin RFS/RFI]]="","",DAY([1]!Email_TaskV2[[#This Row],[Tanggal nodin RFS/RFI]]))</f>
        <v>#REF!</v>
      </c>
      <c r="BB512" s="20" t="e">
        <f>IF([1]!Email_TaskV2[[#This Row],[Nomor Nodin RFS/RFI]]="","",TEXT([1]!Email_TaskV2[[#This Row],[Tanggal nodin RFS/RFI]],"MMM"))</f>
        <v>#REF!</v>
      </c>
      <c r="BC512" s="49" t="e">
        <f>IF([1]!Email_TaskV2[[#This Row],[Nodin BO]]="","No","Yes")</f>
        <v>#REF!</v>
      </c>
      <c r="BD512" s="50" t="e">
        <f>YEAR([1]!Email_TaskV2[[#This Row],[Tanggal nodin RFS/RFI]])</f>
        <v>#REF!</v>
      </c>
      <c r="BE512" s="17" t="e">
        <f>IF([1]!Email_TaskV2[[#This Row],[Month]]="",13,MONTH([1]!Email_TaskV2[[#This Row],[Tanggal nodin RFS/RFI]]))</f>
        <v>#REF!</v>
      </c>
    </row>
    <row r="513" spans="1:57" ht="15" customHeight="1" x14ac:dyDescent="0.3">
      <c r="A513" s="51">
        <v>512</v>
      </c>
      <c r="B513" s="32" t="s">
        <v>3120</v>
      </c>
      <c r="C513" s="34">
        <v>45052</v>
      </c>
      <c r="D513" s="86" t="s">
        <v>3121</v>
      </c>
      <c r="E513" s="61" t="s">
        <v>79</v>
      </c>
      <c r="F513" s="68" t="s">
        <v>96</v>
      </c>
      <c r="G513" s="35">
        <v>45054</v>
      </c>
      <c r="H513" s="35">
        <v>45054</v>
      </c>
      <c r="I513" s="32"/>
      <c r="J513" s="35"/>
      <c r="K513" s="32"/>
      <c r="L513" s="44"/>
      <c r="M513" s="40"/>
      <c r="N513" s="40" t="s">
        <v>68</v>
      </c>
      <c r="O513" s="40" t="s">
        <v>69</v>
      </c>
      <c r="P513" s="40" t="e">
        <f>VLOOKUP([1]!Email_TaskV2[[#This Row],[PIC Dev]],[1]Organization!C:D,2,FALSE)</f>
        <v>#REF!</v>
      </c>
      <c r="Q513" s="40"/>
      <c r="R513" s="32"/>
      <c r="S513" s="32" t="s">
        <v>75</v>
      </c>
      <c r="T513" s="32" t="s">
        <v>3122</v>
      </c>
      <c r="U513" s="37" t="s">
        <v>3123</v>
      </c>
      <c r="V513" s="41">
        <v>45002</v>
      </c>
      <c r="W513" s="32" t="s">
        <v>139</v>
      </c>
      <c r="X513" s="32" t="s">
        <v>162</v>
      </c>
      <c r="Y513" s="32" t="s">
        <v>158</v>
      </c>
      <c r="Z513" s="32" t="s">
        <v>58</v>
      </c>
      <c r="AA513" s="32" t="s">
        <v>59</v>
      </c>
      <c r="AB513" s="32" t="s">
        <v>105</v>
      </c>
      <c r="AC513" s="43" t="s">
        <v>71</v>
      </c>
      <c r="AD513" s="44" t="s">
        <v>91</v>
      </c>
      <c r="AE513" s="44"/>
      <c r="AF513" s="44"/>
      <c r="AG513" s="32"/>
      <c r="AH513" s="32"/>
      <c r="AI513" s="81" t="s">
        <v>64</v>
      </c>
      <c r="AJ513" s="126" t="str">
        <f t="shared" si="67"/>
        <v/>
      </c>
      <c r="AK513" s="46"/>
      <c r="AL513" s="46"/>
      <c r="AM513" s="46"/>
      <c r="AN513" s="46"/>
      <c r="AO513" s="46"/>
      <c r="AP513" s="46"/>
      <c r="AQ513" s="47" t="e">
        <f ca="1">IF(AND([1]!Email_TaskV2[[#This Row],[Status]]="ON PROGRESS"),TODAY()-[1]!Email_TaskV2[[#This Row],[Tanggal nodin RFS/RFI]],0)</f>
        <v>#REF!</v>
      </c>
      <c r="AR513" s="47" t="e">
        <f ca="1">IF(AND([1]!Email_TaskV2[[#This Row],[Status]]="ON PROGRESS"),IF(TODAY()-[1]!Email_TaskV2[[#This Row],[Start FUT]]&gt;100,"Testing not started yet",TODAY()-[1]!Email_TaskV2[[#This Row],[Start FUT]]),0)</f>
        <v>#REF!</v>
      </c>
      <c r="AS513" s="47" t="e">
        <f>IF([1]!Email_TaskV2[[#This Row],[Aging_Start_Testing]]="Testing not started yet","Testing not started yet",[1]!Email_TaskV2[[#This Row],[Aging]]-[1]!Email_TaskV2[[#This Row],[Aging_Start_Testing]])</f>
        <v>#REF!</v>
      </c>
      <c r="AT513" s="47" t="e">
        <f ca="1">IF(AND([1]!Email_TaskV2[[#This Row],[Status]]="ON PROGRESS",[1]!Email_TaskV2[[#This Row],[Type]]="RFI"),TODAY()-[1]!Email_TaskV2[[#This Row],[Tanggal nodin RFS/RFI]],0)</f>
        <v>#REF!</v>
      </c>
      <c r="AU513" s="47" t="e">
        <f>IF([1]!Email_TaskV2[[#This Row],[Aging]]&gt;7,"Warning","")</f>
        <v>#REF!</v>
      </c>
      <c r="AV513" s="48"/>
      <c r="AW513" s="48"/>
      <c r="AX513" s="48"/>
      <c r="AY513" s="16" t="e">
        <f>IF(AND([1]!Email_TaskV2[[#This Row],[Status]]="ON PROGRESS",[1]!Email_TaskV2[[#This Row],[Type]]="RFS"),"YES","")</f>
        <v>#REF!</v>
      </c>
      <c r="AZ513" s="16" t="e">
        <f>IF(AND([1]!Email_TaskV2[[#This Row],[Status]]="ON PROGRESS",[1]!Email_TaskV2[[#This Row],[Type]]="RFI"),"YES","")</f>
        <v>#REF!</v>
      </c>
      <c r="BA513" s="16" t="e">
        <f>IF([1]!Email_TaskV2[[#This Row],[Nomor Nodin RFS/RFI]]="","",DAY([1]!Email_TaskV2[[#This Row],[Tanggal nodin RFS/RFI]]))</f>
        <v>#REF!</v>
      </c>
      <c r="BB513" s="20" t="e">
        <f>IF([1]!Email_TaskV2[[#This Row],[Nomor Nodin RFS/RFI]]="","",TEXT([1]!Email_TaskV2[[#This Row],[Tanggal nodin RFS/RFI]],"MMM"))</f>
        <v>#REF!</v>
      </c>
      <c r="BC513" s="49" t="e">
        <f>IF([1]!Email_TaskV2[[#This Row],[Nodin BO]]="","No","Yes")</f>
        <v>#REF!</v>
      </c>
      <c r="BD513" s="50" t="e">
        <f>YEAR([1]!Email_TaskV2[[#This Row],[Tanggal nodin RFS/RFI]])</f>
        <v>#REF!</v>
      </c>
      <c r="BE513" s="17" t="e">
        <f>IF([1]!Email_TaskV2[[#This Row],[Month]]="",13,MONTH([1]!Email_TaskV2[[#This Row],[Tanggal nodin RFS/RFI]]))</f>
        <v>#REF!</v>
      </c>
    </row>
    <row r="514" spans="1:57" ht="15" customHeight="1" x14ac:dyDescent="0.3">
      <c r="A514" s="51">
        <v>513</v>
      </c>
      <c r="B514" s="32" t="s">
        <v>3124</v>
      </c>
      <c r="C514" s="34">
        <v>45051</v>
      </c>
      <c r="D514" s="101" t="s">
        <v>3125</v>
      </c>
      <c r="E514" s="23" t="s">
        <v>670</v>
      </c>
      <c r="F514" s="99">
        <v>0.75</v>
      </c>
      <c r="G514" s="35">
        <v>45062</v>
      </c>
      <c r="H514" s="35"/>
      <c r="I514" s="32"/>
      <c r="J514" s="35"/>
      <c r="K514" s="32"/>
      <c r="L514" s="44"/>
      <c r="M514" s="40"/>
      <c r="N514" s="40" t="s">
        <v>498</v>
      </c>
      <c r="O514" s="40" t="s">
        <v>135</v>
      </c>
      <c r="P514" s="40" t="e">
        <f>VLOOKUP([1]!Email_TaskV2[[#This Row],[PIC Dev]],[1]Organization!C:D,2,FALSE)</f>
        <v>#REF!</v>
      </c>
      <c r="Q514" s="40"/>
      <c r="R514" s="32"/>
      <c r="S514" s="32" t="s">
        <v>57</v>
      </c>
      <c r="T514" s="32" t="s">
        <v>3126</v>
      </c>
      <c r="U514" s="37" t="s">
        <v>3127</v>
      </c>
      <c r="V514" s="41">
        <v>45049</v>
      </c>
      <c r="W514" s="32" t="s">
        <v>169</v>
      </c>
      <c r="X514" s="32" t="s">
        <v>2994</v>
      </c>
      <c r="Y514" s="32" t="s">
        <v>187</v>
      </c>
      <c r="Z514" s="32" t="s">
        <v>58</v>
      </c>
      <c r="AA514" s="32" t="s">
        <v>59</v>
      </c>
      <c r="AB514" s="32" t="s">
        <v>119</v>
      </c>
      <c r="AC514" s="43" t="s">
        <v>71</v>
      </c>
      <c r="AD514" s="44" t="s">
        <v>3190</v>
      </c>
      <c r="AE514" s="44" t="s">
        <v>109</v>
      </c>
      <c r="AF514" s="44"/>
      <c r="AG514" s="32"/>
      <c r="AH514" s="32"/>
      <c r="AI514" s="72" t="s">
        <v>64</v>
      </c>
      <c r="AJ514" s="45" t="str">
        <f t="shared" si="67"/>
        <v/>
      </c>
      <c r="AK514" s="46"/>
      <c r="AL514" s="46"/>
      <c r="AM514" s="46"/>
      <c r="AN514" s="46"/>
      <c r="AO514" s="46"/>
      <c r="AP514" s="46"/>
      <c r="AQ514" s="47" t="e">
        <f ca="1">IF(AND([1]!Email_TaskV2[[#This Row],[Status]]="ON PROGRESS"),TODAY()-[1]!Email_TaskV2[[#This Row],[Tanggal nodin RFS/RFI]],0)</f>
        <v>#REF!</v>
      </c>
      <c r="AR514" s="47" t="e">
        <f ca="1">IF(AND([1]!Email_TaskV2[[#This Row],[Status]]="ON PROGRESS"),IF(TODAY()-[1]!Email_TaskV2[[#This Row],[Start FUT]]&gt;100,"Testing not started yet",TODAY()-[1]!Email_TaskV2[[#This Row],[Start FUT]]),0)</f>
        <v>#REF!</v>
      </c>
      <c r="AS514" s="47" t="e">
        <f>IF([1]!Email_TaskV2[[#This Row],[Aging_Start_Testing]]="Testing not started yet","Testing not started yet",[1]!Email_TaskV2[[#This Row],[Aging]]-[1]!Email_TaskV2[[#This Row],[Aging_Start_Testing]])</f>
        <v>#REF!</v>
      </c>
      <c r="AT514" s="47" t="e">
        <f ca="1">IF(AND([1]!Email_TaskV2[[#This Row],[Status]]="ON PROGRESS",[1]!Email_TaskV2[[#This Row],[Type]]="RFI"),TODAY()-[1]!Email_TaskV2[[#This Row],[Tanggal nodin RFS/RFI]],0)</f>
        <v>#REF!</v>
      </c>
      <c r="AU514" s="47" t="e">
        <f>IF([1]!Email_TaskV2[[#This Row],[Aging]]&gt;7,"Warning","")</f>
        <v>#REF!</v>
      </c>
      <c r="AV514" s="48"/>
      <c r="AW514" s="48"/>
      <c r="AX514" s="48"/>
      <c r="AY514" s="16" t="e">
        <f>IF(AND([1]!Email_TaskV2[[#This Row],[Status]]="ON PROGRESS",[1]!Email_TaskV2[[#This Row],[Type]]="RFS"),"YES","")</f>
        <v>#REF!</v>
      </c>
      <c r="AZ514" s="16" t="e">
        <f>IF(AND([1]!Email_TaskV2[[#This Row],[Status]]="ON PROGRESS",[1]!Email_TaskV2[[#This Row],[Type]]="RFI"),"YES","")</f>
        <v>#REF!</v>
      </c>
      <c r="BA514" s="16" t="e">
        <f>IF([1]!Email_TaskV2[[#This Row],[Nomor Nodin RFS/RFI]]="","",DAY([1]!Email_TaskV2[[#This Row],[Tanggal nodin RFS/RFI]]))</f>
        <v>#REF!</v>
      </c>
      <c r="BB514" s="20" t="e">
        <f>IF([1]!Email_TaskV2[[#This Row],[Nomor Nodin RFS/RFI]]="","",TEXT([1]!Email_TaskV2[[#This Row],[Tanggal nodin RFS/RFI]],"MMM"))</f>
        <v>#REF!</v>
      </c>
      <c r="BC514" s="49" t="e">
        <f>IF([1]!Email_TaskV2[[#This Row],[Nodin BO]]="","No","Yes")</f>
        <v>#REF!</v>
      </c>
      <c r="BD514" s="50" t="e">
        <f>YEAR([1]!Email_TaskV2[[#This Row],[Tanggal nodin RFS/RFI]])</f>
        <v>#REF!</v>
      </c>
      <c r="BE514" s="17" t="e">
        <f>IF([1]!Email_TaskV2[[#This Row],[Month]]="",13,MONTH([1]!Email_TaskV2[[#This Row],[Tanggal nodin RFS/RFI]]))</f>
        <v>#REF!</v>
      </c>
    </row>
    <row r="515" spans="1:57" ht="15" customHeight="1" x14ac:dyDescent="0.3">
      <c r="A515" s="51">
        <v>514</v>
      </c>
      <c r="B515" s="32" t="s">
        <v>3128</v>
      </c>
      <c r="C515" s="34">
        <v>45054</v>
      </c>
      <c r="D515" s="101" t="s">
        <v>3129</v>
      </c>
      <c r="E515" s="23" t="s">
        <v>670</v>
      </c>
      <c r="F515" s="99">
        <v>0.7</v>
      </c>
      <c r="G515" s="35">
        <v>45056</v>
      </c>
      <c r="H515" s="35"/>
      <c r="I515" s="32"/>
      <c r="J515" s="35"/>
      <c r="K515" s="32"/>
      <c r="L515" s="44"/>
      <c r="M515" s="40"/>
      <c r="N515" s="40" t="s">
        <v>107</v>
      </c>
      <c r="O515" s="40" t="s">
        <v>108</v>
      </c>
      <c r="P515" s="40" t="e">
        <f>VLOOKUP([1]!Email_TaskV2[[#This Row],[PIC Dev]],[1]Organization!C:D,2,FALSE)</f>
        <v>#REF!</v>
      </c>
      <c r="Q515" s="40"/>
      <c r="R515" s="32"/>
      <c r="S515" s="32" t="s">
        <v>57</v>
      </c>
      <c r="T515" s="32" t="s">
        <v>3130</v>
      </c>
      <c r="U515" s="37" t="s">
        <v>3131</v>
      </c>
      <c r="V515" s="41">
        <v>45051</v>
      </c>
      <c r="W515" s="32" t="s">
        <v>156</v>
      </c>
      <c r="X515" s="37" t="s">
        <v>3132</v>
      </c>
      <c r="Y515" s="37" t="s">
        <v>3133</v>
      </c>
      <c r="Z515" s="32" t="s">
        <v>58</v>
      </c>
      <c r="AA515" s="32" t="s">
        <v>59</v>
      </c>
      <c r="AB515" s="32" t="s">
        <v>70</v>
      </c>
      <c r="AC515" s="43" t="s">
        <v>71</v>
      </c>
      <c r="AD515" s="44" t="s">
        <v>129</v>
      </c>
      <c r="AE515" s="44"/>
      <c r="AF515" s="44"/>
      <c r="AG515" s="32"/>
      <c r="AH515" s="32"/>
      <c r="AI515" s="72" t="s">
        <v>62</v>
      </c>
      <c r="AJ515" s="45" t="str">
        <f t="shared" si="67"/>
        <v>(Prima Automation)</v>
      </c>
      <c r="AK515" s="46"/>
      <c r="AL515" s="46">
        <v>2</v>
      </c>
      <c r="AM515" s="46"/>
      <c r="AN515" s="46"/>
      <c r="AO515" s="46"/>
      <c r="AP515" s="46"/>
      <c r="AQ515" s="47" t="e">
        <f ca="1">IF(AND([1]!Email_TaskV2[[#This Row],[Status]]="ON PROGRESS"),TODAY()-[1]!Email_TaskV2[[#This Row],[Tanggal nodin RFS/RFI]],0)</f>
        <v>#REF!</v>
      </c>
      <c r="AR515" s="47" t="e">
        <f ca="1">IF(AND([1]!Email_TaskV2[[#This Row],[Status]]="ON PROGRESS"),IF(TODAY()-[1]!Email_TaskV2[[#This Row],[Start FUT]]&gt;100,"Testing not started yet",TODAY()-[1]!Email_TaskV2[[#This Row],[Start FUT]]),0)</f>
        <v>#REF!</v>
      </c>
      <c r="AS515" s="47" t="e">
        <f>IF([1]!Email_TaskV2[[#This Row],[Aging_Start_Testing]]="Testing not started yet","Testing not started yet",[1]!Email_TaskV2[[#This Row],[Aging]]-[1]!Email_TaskV2[[#This Row],[Aging_Start_Testing]])</f>
        <v>#REF!</v>
      </c>
      <c r="AT515" s="47" t="e">
        <f ca="1">IF(AND([1]!Email_TaskV2[[#This Row],[Status]]="ON PROGRESS",[1]!Email_TaskV2[[#This Row],[Type]]="RFI"),TODAY()-[1]!Email_TaskV2[[#This Row],[Tanggal nodin RFS/RFI]],0)</f>
        <v>#REF!</v>
      </c>
      <c r="AU515" s="47" t="e">
        <f>IF([1]!Email_TaskV2[[#This Row],[Aging]]&gt;7,"Warning","")</f>
        <v>#REF!</v>
      </c>
      <c r="AV515" s="48"/>
      <c r="AW515" s="48"/>
      <c r="AX515" s="48"/>
      <c r="AY515" s="16" t="e">
        <f>IF(AND([1]!Email_TaskV2[[#This Row],[Status]]="ON PROGRESS",[1]!Email_TaskV2[[#This Row],[Type]]="RFS"),"YES","")</f>
        <v>#REF!</v>
      </c>
      <c r="AZ515" s="16" t="e">
        <f>IF(AND([1]!Email_TaskV2[[#This Row],[Status]]="ON PROGRESS",[1]!Email_TaskV2[[#This Row],[Type]]="RFI"),"YES","")</f>
        <v>#REF!</v>
      </c>
      <c r="BA515" s="16" t="e">
        <f>IF([1]!Email_TaskV2[[#This Row],[Nomor Nodin RFS/RFI]]="","",DAY([1]!Email_TaskV2[[#This Row],[Tanggal nodin RFS/RFI]]))</f>
        <v>#REF!</v>
      </c>
      <c r="BB515" s="20" t="e">
        <f>IF([1]!Email_TaskV2[[#This Row],[Nomor Nodin RFS/RFI]]="","",TEXT([1]!Email_TaskV2[[#This Row],[Tanggal nodin RFS/RFI]],"MMM"))</f>
        <v>#REF!</v>
      </c>
      <c r="BC515" s="49" t="e">
        <f>IF([1]!Email_TaskV2[[#This Row],[Nodin BO]]="","No","Yes")</f>
        <v>#REF!</v>
      </c>
      <c r="BD515" s="50" t="e">
        <f>YEAR([1]!Email_TaskV2[[#This Row],[Tanggal nodin RFS/RFI]])</f>
        <v>#REF!</v>
      </c>
      <c r="BE515" s="17" t="e">
        <f>IF([1]!Email_TaskV2[[#This Row],[Month]]="",13,MONTH([1]!Email_TaskV2[[#This Row],[Tanggal nodin RFS/RFI]]))</f>
        <v>#REF!</v>
      </c>
    </row>
    <row r="516" spans="1:57" ht="15" customHeight="1" x14ac:dyDescent="0.3">
      <c r="A516" s="51">
        <v>515</v>
      </c>
      <c r="B516" s="32" t="s">
        <v>3134</v>
      </c>
      <c r="C516" s="34">
        <v>45054</v>
      </c>
      <c r="D516" s="101" t="s">
        <v>3135</v>
      </c>
      <c r="E516" s="23" t="s">
        <v>670</v>
      </c>
      <c r="F516" s="99">
        <v>0.35</v>
      </c>
      <c r="G516" s="35">
        <v>45058</v>
      </c>
      <c r="H516" s="35"/>
      <c r="I516" s="32"/>
      <c r="J516" s="35"/>
      <c r="K516" s="32"/>
      <c r="L516" s="44"/>
      <c r="M516" s="40"/>
      <c r="N516" s="40" t="s">
        <v>107</v>
      </c>
      <c r="O516" s="40" t="s">
        <v>108</v>
      </c>
      <c r="P516" s="40" t="e">
        <f>VLOOKUP([1]!Email_TaskV2[[#This Row],[PIC Dev]],[1]Organization!C:D,2,FALSE)</f>
        <v>#REF!</v>
      </c>
      <c r="Q516" s="40"/>
      <c r="R516" s="32"/>
      <c r="S516" s="32" t="s">
        <v>57</v>
      </c>
      <c r="T516" s="32" t="s">
        <v>3130</v>
      </c>
      <c r="U516" s="37" t="s">
        <v>3131</v>
      </c>
      <c r="V516" s="41">
        <v>45051</v>
      </c>
      <c r="W516" s="32" t="s">
        <v>156</v>
      </c>
      <c r="X516" s="37" t="s">
        <v>3132</v>
      </c>
      <c r="Y516" s="37" t="s">
        <v>3133</v>
      </c>
      <c r="Z516" s="32" t="s">
        <v>58</v>
      </c>
      <c r="AA516" s="32" t="s">
        <v>59</v>
      </c>
      <c r="AB516" s="32" t="s">
        <v>70</v>
      </c>
      <c r="AC516" s="43" t="s">
        <v>71</v>
      </c>
      <c r="AD516" s="44" t="s">
        <v>1909</v>
      </c>
      <c r="AE516" s="44"/>
      <c r="AF516" s="44"/>
      <c r="AG516" s="32"/>
      <c r="AH516" s="32"/>
      <c r="AI516" s="72" t="s">
        <v>62</v>
      </c>
      <c r="AJ516" s="45" t="str">
        <f t="shared" si="67"/>
        <v>(Prima Automation)</v>
      </c>
      <c r="AK516" s="46"/>
      <c r="AL516" s="46">
        <v>2</v>
      </c>
      <c r="AM516" s="46"/>
      <c r="AN516" s="46"/>
      <c r="AO516" s="46"/>
      <c r="AP516" s="46"/>
      <c r="AQ516" s="47" t="e">
        <f ca="1">IF(AND([1]!Email_TaskV2[[#This Row],[Status]]="ON PROGRESS"),TODAY()-[1]!Email_TaskV2[[#This Row],[Tanggal nodin RFS/RFI]],0)</f>
        <v>#REF!</v>
      </c>
      <c r="AR516" s="47" t="e">
        <f ca="1">IF(AND([1]!Email_TaskV2[[#This Row],[Status]]="ON PROGRESS"),IF(TODAY()-[1]!Email_TaskV2[[#This Row],[Start FUT]]&gt;100,"Testing not started yet",TODAY()-[1]!Email_TaskV2[[#This Row],[Start FUT]]),0)</f>
        <v>#REF!</v>
      </c>
      <c r="AS516" s="47" t="e">
        <f>IF([1]!Email_TaskV2[[#This Row],[Aging_Start_Testing]]="Testing not started yet","Testing not started yet",[1]!Email_TaskV2[[#This Row],[Aging]]-[1]!Email_TaskV2[[#This Row],[Aging_Start_Testing]])</f>
        <v>#REF!</v>
      </c>
      <c r="AT516" s="47" t="e">
        <f ca="1">IF(AND([1]!Email_TaskV2[[#This Row],[Status]]="ON PROGRESS",[1]!Email_TaskV2[[#This Row],[Type]]="RFI"),TODAY()-[1]!Email_TaskV2[[#This Row],[Tanggal nodin RFS/RFI]],0)</f>
        <v>#REF!</v>
      </c>
      <c r="AU516" s="47" t="e">
        <f>IF([1]!Email_TaskV2[[#This Row],[Aging]]&gt;7,"Warning","")</f>
        <v>#REF!</v>
      </c>
      <c r="AV516" s="48"/>
      <c r="AW516" s="48"/>
      <c r="AX516" s="48"/>
      <c r="AY516" s="16" t="e">
        <f>IF(AND([1]!Email_TaskV2[[#This Row],[Status]]="ON PROGRESS",[1]!Email_TaskV2[[#This Row],[Type]]="RFS"),"YES","")</f>
        <v>#REF!</v>
      </c>
      <c r="AZ516" s="16" t="e">
        <f>IF(AND([1]!Email_TaskV2[[#This Row],[Status]]="ON PROGRESS",[1]!Email_TaskV2[[#This Row],[Type]]="RFI"),"YES","")</f>
        <v>#REF!</v>
      </c>
      <c r="BA516" s="16" t="e">
        <f>IF([1]!Email_TaskV2[[#This Row],[Nomor Nodin RFS/RFI]]="","",DAY([1]!Email_TaskV2[[#This Row],[Tanggal nodin RFS/RFI]]))</f>
        <v>#REF!</v>
      </c>
      <c r="BB516" s="20" t="e">
        <f>IF([1]!Email_TaskV2[[#This Row],[Nomor Nodin RFS/RFI]]="","",TEXT([1]!Email_TaskV2[[#This Row],[Tanggal nodin RFS/RFI]],"MMM"))</f>
        <v>#REF!</v>
      </c>
      <c r="BC516" s="49" t="e">
        <f>IF([1]!Email_TaskV2[[#This Row],[Nodin BO]]="","No","Yes")</f>
        <v>#REF!</v>
      </c>
      <c r="BD516" s="50" t="e">
        <f>YEAR([1]!Email_TaskV2[[#This Row],[Tanggal nodin RFS/RFI]])</f>
        <v>#REF!</v>
      </c>
      <c r="BE516" s="17" t="e">
        <f>IF([1]!Email_TaskV2[[#This Row],[Month]]="",13,MONTH([1]!Email_TaskV2[[#This Row],[Tanggal nodin RFS/RFI]]))</f>
        <v>#REF!</v>
      </c>
    </row>
    <row r="517" spans="1:57" ht="15" customHeight="1" x14ac:dyDescent="0.3">
      <c r="A517" s="51">
        <v>516</v>
      </c>
      <c r="B517" s="32" t="s">
        <v>3136</v>
      </c>
      <c r="C517" s="34">
        <v>45054</v>
      </c>
      <c r="D517" s="27" t="s">
        <v>3137</v>
      </c>
      <c r="E517" s="23" t="s">
        <v>670</v>
      </c>
      <c r="F517" s="99">
        <v>0.7</v>
      </c>
      <c r="G517" s="35">
        <v>45057</v>
      </c>
      <c r="H517" s="35"/>
      <c r="I517" s="32"/>
      <c r="J517" s="35"/>
      <c r="K517" s="32"/>
      <c r="L517" s="44"/>
      <c r="M517" s="40"/>
      <c r="N517" s="40" t="s">
        <v>2483</v>
      </c>
      <c r="O517" s="40" t="s">
        <v>74</v>
      </c>
      <c r="P517" s="40" t="e">
        <f>VLOOKUP([1]!Email_TaskV2[[#This Row],[PIC Dev]],[1]Organization!C:D,2,FALSE)</f>
        <v>#REF!</v>
      </c>
      <c r="Q517" s="40"/>
      <c r="R517" s="32"/>
      <c r="S517" s="32" t="s">
        <v>57</v>
      </c>
      <c r="T517" s="32" t="s">
        <v>3138</v>
      </c>
      <c r="U517" s="37" t="s">
        <v>3139</v>
      </c>
      <c r="V517" s="41">
        <v>45019</v>
      </c>
      <c r="W517" s="32" t="s">
        <v>176</v>
      </c>
      <c r="X517" s="32" t="s">
        <v>3140</v>
      </c>
      <c r="Y517" s="32" t="s">
        <v>3141</v>
      </c>
      <c r="Z517" s="32" t="s">
        <v>58</v>
      </c>
      <c r="AA517" s="32" t="s">
        <v>59</v>
      </c>
      <c r="AB517" s="32" t="s">
        <v>76</v>
      </c>
      <c r="AC517" s="43" t="s">
        <v>71</v>
      </c>
      <c r="AD517" s="44" t="s">
        <v>1909</v>
      </c>
      <c r="AE517" s="44" t="s">
        <v>129</v>
      </c>
      <c r="AF517" s="44"/>
      <c r="AG517" s="32"/>
      <c r="AH517" s="32"/>
      <c r="AI517" s="72" t="s">
        <v>64</v>
      </c>
      <c r="AJ517" s="45" t="str">
        <f t="shared" si="67"/>
        <v/>
      </c>
      <c r="AK517" s="46"/>
      <c r="AL517" s="46"/>
      <c r="AM517" s="46"/>
      <c r="AN517" s="46"/>
      <c r="AO517" s="46"/>
      <c r="AP517" s="46"/>
      <c r="AQ517" s="47" t="e">
        <f ca="1">IF(AND([1]!Email_TaskV2[[#This Row],[Status]]="ON PROGRESS"),TODAY()-[1]!Email_TaskV2[[#This Row],[Tanggal nodin RFS/RFI]],0)</f>
        <v>#REF!</v>
      </c>
      <c r="AR517" s="47" t="e">
        <f ca="1">IF(AND([1]!Email_TaskV2[[#This Row],[Status]]="ON PROGRESS"),IF(TODAY()-[1]!Email_TaskV2[[#This Row],[Start FUT]]&gt;100,"Testing not started yet",TODAY()-[1]!Email_TaskV2[[#This Row],[Start FUT]]),0)</f>
        <v>#REF!</v>
      </c>
      <c r="AS517" s="47" t="e">
        <f>IF([1]!Email_TaskV2[[#This Row],[Aging_Start_Testing]]="Testing not started yet","Testing not started yet",[1]!Email_TaskV2[[#This Row],[Aging]]-[1]!Email_TaskV2[[#This Row],[Aging_Start_Testing]])</f>
        <v>#REF!</v>
      </c>
      <c r="AT517" s="47" t="e">
        <f ca="1">IF(AND([1]!Email_TaskV2[[#This Row],[Status]]="ON PROGRESS",[1]!Email_TaskV2[[#This Row],[Type]]="RFI"),TODAY()-[1]!Email_TaskV2[[#This Row],[Tanggal nodin RFS/RFI]],0)</f>
        <v>#REF!</v>
      </c>
      <c r="AU517" s="47" t="e">
        <f>IF([1]!Email_TaskV2[[#This Row],[Aging]]&gt;7,"Warning","")</f>
        <v>#REF!</v>
      </c>
      <c r="AV517" s="48"/>
      <c r="AW517" s="48"/>
      <c r="AX517" s="48"/>
      <c r="AY517" s="16" t="e">
        <f>IF(AND([1]!Email_TaskV2[[#This Row],[Status]]="ON PROGRESS",[1]!Email_TaskV2[[#This Row],[Type]]="RFS"),"YES","")</f>
        <v>#REF!</v>
      </c>
      <c r="AZ517" s="16" t="e">
        <f>IF(AND([1]!Email_TaskV2[[#This Row],[Status]]="ON PROGRESS",[1]!Email_TaskV2[[#This Row],[Type]]="RFI"),"YES","")</f>
        <v>#REF!</v>
      </c>
      <c r="BA517" s="16" t="e">
        <f>IF([1]!Email_TaskV2[[#This Row],[Nomor Nodin RFS/RFI]]="","",DAY([1]!Email_TaskV2[[#This Row],[Tanggal nodin RFS/RFI]]))</f>
        <v>#REF!</v>
      </c>
      <c r="BB517" s="20" t="e">
        <f>IF([1]!Email_TaskV2[[#This Row],[Nomor Nodin RFS/RFI]]="","",TEXT([1]!Email_TaskV2[[#This Row],[Tanggal nodin RFS/RFI]],"MMM"))</f>
        <v>#REF!</v>
      </c>
      <c r="BC517" s="49" t="e">
        <f>IF([1]!Email_TaskV2[[#This Row],[Nodin BO]]="","No","Yes")</f>
        <v>#REF!</v>
      </c>
      <c r="BD517" s="50" t="e">
        <f>YEAR([1]!Email_TaskV2[[#This Row],[Tanggal nodin RFS/RFI]])</f>
        <v>#REF!</v>
      </c>
      <c r="BE517" s="17" t="e">
        <f>IF([1]!Email_TaskV2[[#This Row],[Month]]="",13,MONTH([1]!Email_TaskV2[[#This Row],[Tanggal nodin RFS/RFI]]))</f>
        <v>#REF!</v>
      </c>
    </row>
    <row r="518" spans="1:57" ht="15" customHeight="1" x14ac:dyDescent="0.3">
      <c r="A518" s="51">
        <v>517</v>
      </c>
      <c r="B518" s="32" t="s">
        <v>3142</v>
      </c>
      <c r="C518" s="34">
        <v>45054</v>
      </c>
      <c r="D518" s="86" t="s">
        <v>3143</v>
      </c>
      <c r="E518" s="32" t="s">
        <v>55</v>
      </c>
      <c r="F518" s="63" t="s">
        <v>78</v>
      </c>
      <c r="G518" s="35">
        <v>45055</v>
      </c>
      <c r="H518" s="35">
        <v>45057</v>
      </c>
      <c r="I518" s="32" t="s">
        <v>3202</v>
      </c>
      <c r="J518" s="35">
        <v>45057</v>
      </c>
      <c r="K518" s="37" t="s">
        <v>3400</v>
      </c>
      <c r="L518" s="39">
        <f>H518-C518</f>
        <v>3</v>
      </c>
      <c r="M518" s="39">
        <f>J518-G518</f>
        <v>2</v>
      </c>
      <c r="N518" s="40" t="s">
        <v>87</v>
      </c>
      <c r="O518" s="40" t="s">
        <v>88</v>
      </c>
      <c r="P518" s="40" t="e">
        <f>VLOOKUP([1]!Email_TaskV2[[#This Row],[PIC Dev]],[1]Organization!C:D,2,FALSE)</f>
        <v>#REF!</v>
      </c>
      <c r="Q518" s="40"/>
      <c r="R518" s="32">
        <v>31</v>
      </c>
      <c r="S518" s="32" t="s">
        <v>75</v>
      </c>
      <c r="T518" s="32" t="s">
        <v>3144</v>
      </c>
      <c r="U518" s="37" t="s">
        <v>3145</v>
      </c>
      <c r="V518" s="41">
        <v>45051</v>
      </c>
      <c r="W518" s="32" t="s">
        <v>190</v>
      </c>
      <c r="X518" s="37" t="s">
        <v>3145</v>
      </c>
      <c r="Y518" s="32" t="s">
        <v>192</v>
      </c>
      <c r="Z518" s="32" t="s">
        <v>58</v>
      </c>
      <c r="AA518" s="32" t="s">
        <v>59</v>
      </c>
      <c r="AB518" s="32" t="s">
        <v>60</v>
      </c>
      <c r="AC518" s="43" t="s">
        <v>61</v>
      </c>
      <c r="AD518" s="44" t="s">
        <v>103</v>
      </c>
      <c r="AE518" s="44"/>
      <c r="AF518" s="44"/>
      <c r="AG518" s="32"/>
      <c r="AH518" s="32"/>
      <c r="AI518" s="39" t="s">
        <v>62</v>
      </c>
      <c r="AJ518" s="46" t="str">
        <f t="shared" si="67"/>
        <v>(FUT Simulator)</v>
      </c>
      <c r="AK518" s="46"/>
      <c r="AL518" s="46"/>
      <c r="AM518" s="46">
        <v>3</v>
      </c>
      <c r="AN518" s="46"/>
      <c r="AO518" s="46"/>
      <c r="AP518" s="46"/>
      <c r="AQ518" s="47" t="e">
        <f ca="1">IF(AND([1]!Email_TaskV2[[#This Row],[Status]]="ON PROGRESS"),TODAY()-[1]!Email_TaskV2[[#This Row],[Tanggal nodin RFS/RFI]],0)</f>
        <v>#REF!</v>
      </c>
      <c r="AR518" s="47" t="e">
        <f ca="1">IF(AND([1]!Email_TaskV2[[#This Row],[Status]]="ON PROGRESS"),IF(TODAY()-[1]!Email_TaskV2[[#This Row],[Start FUT]]&gt;100,"Testing not started yet",TODAY()-[1]!Email_TaskV2[[#This Row],[Start FUT]]),0)</f>
        <v>#REF!</v>
      </c>
      <c r="AS518" s="47" t="e">
        <f>IF([1]!Email_TaskV2[[#This Row],[Aging_Start_Testing]]="Testing not started yet","Testing not started yet",[1]!Email_TaskV2[[#This Row],[Aging]]-[1]!Email_TaskV2[[#This Row],[Aging_Start_Testing]])</f>
        <v>#REF!</v>
      </c>
      <c r="AT518" s="47" t="e">
        <f ca="1">IF(AND([1]!Email_TaskV2[[#This Row],[Status]]="ON PROGRESS",[1]!Email_TaskV2[[#This Row],[Type]]="RFI"),TODAY()-[1]!Email_TaskV2[[#This Row],[Tanggal nodin RFS/RFI]],0)</f>
        <v>#REF!</v>
      </c>
      <c r="AU518" s="47" t="e">
        <f>IF([1]!Email_TaskV2[[#This Row],[Aging]]&gt;7,"Warning","")</f>
        <v>#REF!</v>
      </c>
      <c r="AV518" s="48"/>
      <c r="AW518" s="48"/>
      <c r="AX518" s="48"/>
      <c r="AY518" s="16" t="e">
        <f>IF(AND([1]!Email_TaskV2[[#This Row],[Status]]="ON PROGRESS",[1]!Email_TaskV2[[#This Row],[Type]]="RFS"),"YES","")</f>
        <v>#REF!</v>
      </c>
      <c r="AZ518" s="16" t="e">
        <f>IF(AND([1]!Email_TaskV2[[#This Row],[Status]]="ON PROGRESS",[1]!Email_TaskV2[[#This Row],[Type]]="RFI"),"YES","")</f>
        <v>#REF!</v>
      </c>
      <c r="BA518" s="16" t="e">
        <f>IF([1]!Email_TaskV2[[#This Row],[Nomor Nodin RFS/RFI]]="","",DAY([1]!Email_TaskV2[[#This Row],[Tanggal nodin RFS/RFI]]))</f>
        <v>#REF!</v>
      </c>
      <c r="BB518" s="20" t="e">
        <f>IF([1]!Email_TaskV2[[#This Row],[Nomor Nodin RFS/RFI]]="","",TEXT([1]!Email_TaskV2[[#This Row],[Tanggal nodin RFS/RFI]],"MMM"))</f>
        <v>#REF!</v>
      </c>
      <c r="BC518" s="49" t="e">
        <f>IF([1]!Email_TaskV2[[#This Row],[Nodin BO]]="","No","Yes")</f>
        <v>#REF!</v>
      </c>
      <c r="BD518" s="50" t="e">
        <f>YEAR([1]!Email_TaskV2[[#This Row],[Tanggal nodin RFS/RFI]])</f>
        <v>#REF!</v>
      </c>
      <c r="BE518" s="17" t="e">
        <f>IF([1]!Email_TaskV2[[#This Row],[Month]]="",13,MONTH([1]!Email_TaskV2[[#This Row],[Tanggal nodin RFS/RFI]]))</f>
        <v>#REF!</v>
      </c>
    </row>
    <row r="519" spans="1:57" ht="15" customHeight="1" x14ac:dyDescent="0.3">
      <c r="A519" s="51">
        <v>518</v>
      </c>
      <c r="B519" s="32" t="s">
        <v>3146</v>
      </c>
      <c r="C519" s="34">
        <v>45054</v>
      </c>
      <c r="D519" s="86" t="s">
        <v>3121</v>
      </c>
      <c r="E519" s="32" t="s">
        <v>55</v>
      </c>
      <c r="F519" s="63" t="s">
        <v>78</v>
      </c>
      <c r="G519" s="35">
        <v>45055</v>
      </c>
      <c r="H519" s="35">
        <v>45056</v>
      </c>
      <c r="I519" s="32" t="s">
        <v>3203</v>
      </c>
      <c r="J519" s="35">
        <v>45056</v>
      </c>
      <c r="K519" s="37" t="s">
        <v>3401</v>
      </c>
      <c r="L519" s="39">
        <f>H519-C519</f>
        <v>2</v>
      </c>
      <c r="M519" s="39">
        <f>J519-G519</f>
        <v>1</v>
      </c>
      <c r="N519" s="40" t="s">
        <v>68</v>
      </c>
      <c r="O519" s="40" t="s">
        <v>69</v>
      </c>
      <c r="P519" s="40" t="e">
        <f>VLOOKUP([1]!Email_TaskV2[[#This Row],[PIC Dev]],[1]Organization!C:D,2,FALSE)</f>
        <v>#REF!</v>
      </c>
      <c r="Q519" s="40"/>
      <c r="R519" s="32">
        <v>201</v>
      </c>
      <c r="S519" s="32" t="s">
        <v>75</v>
      </c>
      <c r="T519" s="32" t="s">
        <v>3122</v>
      </c>
      <c r="U519" s="37" t="s">
        <v>3123</v>
      </c>
      <c r="V519" s="41">
        <v>45002</v>
      </c>
      <c r="W519" s="32" t="s">
        <v>139</v>
      </c>
      <c r="X519" s="32" t="s">
        <v>162</v>
      </c>
      <c r="Y519" s="32" t="s">
        <v>158</v>
      </c>
      <c r="Z519" s="32" t="s">
        <v>58</v>
      </c>
      <c r="AA519" s="32" t="s">
        <v>59</v>
      </c>
      <c r="AB519" s="32" t="s">
        <v>105</v>
      </c>
      <c r="AC519" s="43" t="s">
        <v>71</v>
      </c>
      <c r="AD519" s="44" t="s">
        <v>132</v>
      </c>
      <c r="AE519" s="44"/>
      <c r="AF519" s="44"/>
      <c r="AG519" s="32"/>
      <c r="AH519" s="32"/>
      <c r="AI519" s="39" t="s">
        <v>64</v>
      </c>
      <c r="AJ519" s="46" t="str">
        <f t="shared" si="67"/>
        <v/>
      </c>
      <c r="AK519" s="46"/>
      <c r="AL519" s="46"/>
      <c r="AM519" s="46"/>
      <c r="AN519" s="46"/>
      <c r="AO519" s="46"/>
      <c r="AP519" s="46"/>
      <c r="AQ519" s="47" t="e">
        <f ca="1">IF(AND([1]!Email_TaskV2[[#This Row],[Status]]="ON PROGRESS"),TODAY()-[1]!Email_TaskV2[[#This Row],[Tanggal nodin RFS/RFI]],0)</f>
        <v>#REF!</v>
      </c>
      <c r="AR519" s="47" t="e">
        <f ca="1">IF(AND([1]!Email_TaskV2[[#This Row],[Status]]="ON PROGRESS"),IF(TODAY()-[1]!Email_TaskV2[[#This Row],[Start FUT]]&gt;100,"Testing not started yet",TODAY()-[1]!Email_TaskV2[[#This Row],[Start FUT]]),0)</f>
        <v>#REF!</v>
      </c>
      <c r="AS519" s="47" t="e">
        <f>IF([1]!Email_TaskV2[[#This Row],[Aging_Start_Testing]]="Testing not started yet","Testing not started yet",[1]!Email_TaskV2[[#This Row],[Aging]]-[1]!Email_TaskV2[[#This Row],[Aging_Start_Testing]])</f>
        <v>#REF!</v>
      </c>
      <c r="AT519" s="47" t="e">
        <f ca="1">IF(AND([1]!Email_TaskV2[[#This Row],[Status]]="ON PROGRESS",[1]!Email_TaskV2[[#This Row],[Type]]="RFI"),TODAY()-[1]!Email_TaskV2[[#This Row],[Tanggal nodin RFS/RFI]],0)</f>
        <v>#REF!</v>
      </c>
      <c r="AU519" s="47" t="e">
        <f>IF([1]!Email_TaskV2[[#This Row],[Aging]]&gt;7,"Warning","")</f>
        <v>#REF!</v>
      </c>
      <c r="AV519" s="48"/>
      <c r="AW519" s="48"/>
      <c r="AX519" s="48"/>
      <c r="AY519" s="16" t="e">
        <f>IF(AND([1]!Email_TaskV2[[#This Row],[Status]]="ON PROGRESS",[1]!Email_TaskV2[[#This Row],[Type]]="RFS"),"YES","")</f>
        <v>#REF!</v>
      </c>
      <c r="AZ519" s="16" t="e">
        <f>IF(AND([1]!Email_TaskV2[[#This Row],[Status]]="ON PROGRESS",[1]!Email_TaskV2[[#This Row],[Type]]="RFI"),"YES","")</f>
        <v>#REF!</v>
      </c>
      <c r="BA519" s="16" t="e">
        <f>IF([1]!Email_TaskV2[[#This Row],[Nomor Nodin RFS/RFI]]="","",DAY([1]!Email_TaskV2[[#This Row],[Tanggal nodin RFS/RFI]]))</f>
        <v>#REF!</v>
      </c>
      <c r="BB519" s="20" t="e">
        <f>IF([1]!Email_TaskV2[[#This Row],[Nomor Nodin RFS/RFI]]="","",TEXT([1]!Email_TaskV2[[#This Row],[Tanggal nodin RFS/RFI]],"MMM"))</f>
        <v>#REF!</v>
      </c>
      <c r="BC519" s="49" t="e">
        <f>IF([1]!Email_TaskV2[[#This Row],[Nodin BO]]="","No","Yes")</f>
        <v>#REF!</v>
      </c>
      <c r="BD519" s="50" t="e">
        <f>YEAR([1]!Email_TaskV2[[#This Row],[Tanggal nodin RFS/RFI]])</f>
        <v>#REF!</v>
      </c>
      <c r="BE519" s="17" t="e">
        <f>IF([1]!Email_TaskV2[[#This Row],[Month]]="",13,MONTH([1]!Email_TaskV2[[#This Row],[Tanggal nodin RFS/RFI]]))</f>
        <v>#REF!</v>
      </c>
    </row>
    <row r="520" spans="1:57" ht="15" customHeight="1" x14ac:dyDescent="0.3">
      <c r="A520" s="51">
        <v>519</v>
      </c>
      <c r="B520" s="32" t="s">
        <v>3147</v>
      </c>
      <c r="C520" s="34">
        <v>45054</v>
      </c>
      <c r="D520" s="86" t="s">
        <v>3148</v>
      </c>
      <c r="E520" s="61" t="s">
        <v>79</v>
      </c>
      <c r="F520" s="68" t="s">
        <v>96</v>
      </c>
      <c r="G520" s="35">
        <v>45055</v>
      </c>
      <c r="H520" s="35">
        <v>45056</v>
      </c>
      <c r="I520" s="32"/>
      <c r="J520" s="35"/>
      <c r="K520" s="32"/>
      <c r="L520" s="44"/>
      <c r="M520" s="40"/>
      <c r="N520" s="40" t="s">
        <v>3149</v>
      </c>
      <c r="O520" s="40" t="s">
        <v>3150</v>
      </c>
      <c r="P520" s="40" t="e">
        <f>VLOOKUP([1]!Email_TaskV2[[#This Row],[PIC Dev]],[1]Organization!C:D,2,FALSE)</f>
        <v>#REF!</v>
      </c>
      <c r="Q520" s="40" t="s">
        <v>3204</v>
      </c>
      <c r="R520" s="32"/>
      <c r="S520" s="32" t="s">
        <v>57</v>
      </c>
      <c r="T520" s="32" t="s">
        <v>3151</v>
      </c>
      <c r="U520" s="32" t="s">
        <v>3152</v>
      </c>
      <c r="V520" s="41">
        <v>44845</v>
      </c>
      <c r="W520" s="32" t="s">
        <v>166</v>
      </c>
      <c r="X520" s="32" t="s">
        <v>172</v>
      </c>
      <c r="Y520" s="32" t="s">
        <v>173</v>
      </c>
      <c r="Z520" s="32" t="s">
        <v>58</v>
      </c>
      <c r="AA520" s="32" t="s">
        <v>59</v>
      </c>
      <c r="AB520" s="32" t="s">
        <v>60</v>
      </c>
      <c r="AC520" s="43" t="s">
        <v>84</v>
      </c>
      <c r="AD520" s="44" t="s">
        <v>85</v>
      </c>
      <c r="AE520" s="44" t="s">
        <v>72</v>
      </c>
      <c r="AF520" s="44"/>
      <c r="AG520" s="32"/>
      <c r="AH520" s="32"/>
      <c r="AI520" s="72" t="s">
        <v>64</v>
      </c>
      <c r="AJ520" s="45" t="str">
        <f t="shared" si="67"/>
        <v/>
      </c>
      <c r="AK520" s="46"/>
      <c r="AL520" s="46"/>
      <c r="AM520" s="46"/>
      <c r="AN520" s="46"/>
      <c r="AO520" s="46"/>
      <c r="AP520" s="46"/>
      <c r="AQ520" s="47" t="e">
        <f ca="1">IF(AND([1]!Email_TaskV2[[#This Row],[Status]]="ON PROGRESS"),TODAY()-[1]!Email_TaskV2[[#This Row],[Tanggal nodin RFS/RFI]],0)</f>
        <v>#REF!</v>
      </c>
      <c r="AR520" s="47" t="e">
        <f ca="1">IF(AND([1]!Email_TaskV2[[#This Row],[Status]]="ON PROGRESS"),IF(TODAY()-[1]!Email_TaskV2[[#This Row],[Start FUT]]&gt;100,"Testing not started yet",TODAY()-[1]!Email_TaskV2[[#This Row],[Start FUT]]),0)</f>
        <v>#REF!</v>
      </c>
      <c r="AS520" s="47" t="e">
        <f>IF([1]!Email_TaskV2[[#This Row],[Aging_Start_Testing]]="Testing not started yet","Testing not started yet",[1]!Email_TaskV2[[#This Row],[Aging]]-[1]!Email_TaskV2[[#This Row],[Aging_Start_Testing]])</f>
        <v>#REF!</v>
      </c>
      <c r="AT520" s="47" t="e">
        <f ca="1">IF(AND([1]!Email_TaskV2[[#This Row],[Status]]="ON PROGRESS",[1]!Email_TaskV2[[#This Row],[Type]]="RFI"),TODAY()-[1]!Email_TaskV2[[#This Row],[Tanggal nodin RFS/RFI]],0)</f>
        <v>#REF!</v>
      </c>
      <c r="AU520" s="47" t="e">
        <f>IF([1]!Email_TaskV2[[#This Row],[Aging]]&gt;7,"Warning","")</f>
        <v>#REF!</v>
      </c>
      <c r="AV520" s="48"/>
      <c r="AW520" s="48"/>
      <c r="AX520" s="48"/>
      <c r="AY520" s="16" t="e">
        <f>IF(AND([1]!Email_TaskV2[[#This Row],[Status]]="ON PROGRESS",[1]!Email_TaskV2[[#This Row],[Type]]="RFS"),"YES","")</f>
        <v>#REF!</v>
      </c>
      <c r="AZ520" s="127" t="e">
        <f>IF(AND([1]!Email_TaskV2[[#This Row],[Status]]="ON PROGRESS",[1]!Email_TaskV2[[#This Row],[Type]]="RFI"),"YES","")</f>
        <v>#REF!</v>
      </c>
      <c r="BA520" s="16" t="e">
        <f>IF([1]!Email_TaskV2[[#This Row],[Nomor Nodin RFS/RFI]]="","",DAY([1]!Email_TaskV2[[#This Row],[Tanggal nodin RFS/RFI]]))</f>
        <v>#REF!</v>
      </c>
      <c r="BB520" s="20" t="e">
        <f>IF([1]!Email_TaskV2[[#This Row],[Nomor Nodin RFS/RFI]]="","",TEXT([1]!Email_TaskV2[[#This Row],[Tanggal nodin RFS/RFI]],"MMM"))</f>
        <v>#REF!</v>
      </c>
      <c r="BC520" s="49" t="e">
        <f>IF([1]!Email_TaskV2[[#This Row],[Nodin BO]]="","No","Yes")</f>
        <v>#REF!</v>
      </c>
      <c r="BD520" s="50" t="e">
        <f>YEAR([1]!Email_TaskV2[[#This Row],[Tanggal nodin RFS/RFI]])</f>
        <v>#REF!</v>
      </c>
      <c r="BE520" s="17" t="e">
        <f>IF([1]!Email_TaskV2[[#This Row],[Month]]="",13,MONTH([1]!Email_TaskV2[[#This Row],[Tanggal nodin RFS/RFI]]))</f>
        <v>#REF!</v>
      </c>
    </row>
    <row r="521" spans="1:57" ht="15" customHeight="1" x14ac:dyDescent="0.3">
      <c r="A521" s="51">
        <v>520</v>
      </c>
      <c r="B521" s="32" t="s">
        <v>3153</v>
      </c>
      <c r="C521" s="34">
        <v>45054</v>
      </c>
      <c r="D521" s="86" t="s">
        <v>3154</v>
      </c>
      <c r="E521" s="32" t="s">
        <v>55</v>
      </c>
      <c r="F521" s="63" t="s">
        <v>90</v>
      </c>
      <c r="G521" s="35">
        <v>45054</v>
      </c>
      <c r="H521" s="35">
        <v>45055</v>
      </c>
      <c r="I521" s="32" t="s">
        <v>3205</v>
      </c>
      <c r="J521" s="35">
        <v>45055</v>
      </c>
      <c r="K521" s="37" t="s">
        <v>3402</v>
      </c>
      <c r="L521" s="39">
        <f>H521-C521</f>
        <v>1</v>
      </c>
      <c r="M521" s="39">
        <f>J521-G521</f>
        <v>1</v>
      </c>
      <c r="N521" s="40" t="s">
        <v>498</v>
      </c>
      <c r="O521" s="40" t="s">
        <v>135</v>
      </c>
      <c r="P521" s="40" t="e">
        <f>VLOOKUP([1]!Email_TaskV2[[#This Row],[PIC Dev]],[1]Organization!C:D,2,FALSE)</f>
        <v>#REF!</v>
      </c>
      <c r="Q521" s="40" t="s">
        <v>3403</v>
      </c>
      <c r="R521" s="32">
        <v>35</v>
      </c>
      <c r="S521" s="32" t="s">
        <v>57</v>
      </c>
      <c r="T521" s="32"/>
      <c r="U521" s="32"/>
      <c r="V521" s="32"/>
      <c r="W521" s="32" t="s">
        <v>169</v>
      </c>
      <c r="X521" s="32"/>
      <c r="Y521" s="32"/>
      <c r="Z521" s="32" t="s">
        <v>58</v>
      </c>
      <c r="AA521" s="32" t="s">
        <v>59</v>
      </c>
      <c r="AB521" s="32" t="s">
        <v>119</v>
      </c>
      <c r="AC521" s="43" t="s">
        <v>71</v>
      </c>
      <c r="AD521" s="44" t="s">
        <v>109</v>
      </c>
      <c r="AE521" s="44"/>
      <c r="AF521" s="44"/>
      <c r="AG521" s="32"/>
      <c r="AH521" s="32"/>
      <c r="AI521" s="39" t="s">
        <v>64</v>
      </c>
      <c r="AJ521" s="46" t="str">
        <f t="shared" si="67"/>
        <v/>
      </c>
      <c r="AK521" s="46"/>
      <c r="AL521" s="46"/>
      <c r="AM521" s="46"/>
      <c r="AN521" s="46"/>
      <c r="AO521" s="46"/>
      <c r="AP521" s="46"/>
      <c r="AQ521" s="47" t="e">
        <f ca="1">IF(AND([1]!Email_TaskV2[[#This Row],[Status]]="ON PROGRESS"),TODAY()-[1]!Email_TaskV2[[#This Row],[Tanggal nodin RFS/RFI]],0)</f>
        <v>#REF!</v>
      </c>
      <c r="AR521" s="47" t="e">
        <f ca="1">IF(AND([1]!Email_TaskV2[[#This Row],[Status]]="ON PROGRESS"),IF(TODAY()-[1]!Email_TaskV2[[#This Row],[Start FUT]]&gt;100,"Testing not started yet",TODAY()-[1]!Email_TaskV2[[#This Row],[Start FUT]]),0)</f>
        <v>#REF!</v>
      </c>
      <c r="AS521" s="47" t="e">
        <f>IF([1]!Email_TaskV2[[#This Row],[Aging_Start_Testing]]="Testing not started yet","Testing not started yet",[1]!Email_TaskV2[[#This Row],[Aging]]-[1]!Email_TaskV2[[#This Row],[Aging_Start_Testing]])</f>
        <v>#REF!</v>
      </c>
      <c r="AT521" s="47" t="e">
        <f ca="1">IF(AND([1]!Email_TaskV2[[#This Row],[Status]]="ON PROGRESS",[1]!Email_TaskV2[[#This Row],[Type]]="RFI"),TODAY()-[1]!Email_TaskV2[[#This Row],[Tanggal nodin RFS/RFI]],0)</f>
        <v>#REF!</v>
      </c>
      <c r="AU521" s="47" t="e">
        <f>IF([1]!Email_TaskV2[[#This Row],[Aging]]&gt;7,"Warning","")</f>
        <v>#REF!</v>
      </c>
      <c r="AV521" s="48"/>
      <c r="AW521" s="48"/>
      <c r="AX521" s="48"/>
      <c r="AY521" s="16" t="e">
        <f>IF(AND([1]!Email_TaskV2[[#This Row],[Status]]="ON PROGRESS",[1]!Email_TaskV2[[#This Row],[Type]]="RFS"),"YES","")</f>
        <v>#REF!</v>
      </c>
      <c r="AZ521" s="16" t="e">
        <f>IF(AND([1]!Email_TaskV2[[#This Row],[Status]]="ON PROGRESS",[1]!Email_TaskV2[[#This Row],[Type]]="RFI"),"YES","")</f>
        <v>#REF!</v>
      </c>
      <c r="BA521" s="16" t="e">
        <f>IF([1]!Email_TaskV2[[#This Row],[Nomor Nodin RFS/RFI]]="","",DAY([1]!Email_TaskV2[[#This Row],[Tanggal nodin RFS/RFI]]))</f>
        <v>#REF!</v>
      </c>
      <c r="BB521" s="20" t="e">
        <f>IF([1]!Email_TaskV2[[#This Row],[Nomor Nodin RFS/RFI]]="","",TEXT([1]!Email_TaskV2[[#This Row],[Tanggal nodin RFS/RFI]],"MMM"))</f>
        <v>#REF!</v>
      </c>
      <c r="BC521" s="49" t="e">
        <f>IF([1]!Email_TaskV2[[#This Row],[Nodin BO]]="","No","Yes")</f>
        <v>#REF!</v>
      </c>
      <c r="BD521" s="50" t="e">
        <f>YEAR([1]!Email_TaskV2[[#This Row],[Tanggal nodin RFS/RFI]])</f>
        <v>#REF!</v>
      </c>
      <c r="BE521" s="17" t="e">
        <f>IF([1]!Email_TaskV2[[#This Row],[Month]]="",13,MONTH([1]!Email_TaskV2[[#This Row],[Tanggal nodin RFS/RFI]]))</f>
        <v>#REF!</v>
      </c>
    </row>
    <row r="522" spans="1:57" ht="15" customHeight="1" x14ac:dyDescent="0.3">
      <c r="A522" s="51">
        <v>521</v>
      </c>
      <c r="B522" s="32" t="s">
        <v>3155</v>
      </c>
      <c r="C522" s="34">
        <v>45054</v>
      </c>
      <c r="D522" s="86" t="s">
        <v>3156</v>
      </c>
      <c r="E522" s="32" t="s">
        <v>55</v>
      </c>
      <c r="F522" s="63" t="s">
        <v>90</v>
      </c>
      <c r="G522" s="35">
        <v>45054</v>
      </c>
      <c r="H522" s="35">
        <v>45063</v>
      </c>
      <c r="I522" s="32" t="s">
        <v>3206</v>
      </c>
      <c r="J522" s="35">
        <v>45063</v>
      </c>
      <c r="K522" s="37" t="s">
        <v>3404</v>
      </c>
      <c r="L522" s="39">
        <f>H522-C522</f>
        <v>9</v>
      </c>
      <c r="M522" s="39">
        <f>J522-G522</f>
        <v>9</v>
      </c>
      <c r="N522" s="40" t="s">
        <v>68</v>
      </c>
      <c r="O522" s="40" t="s">
        <v>69</v>
      </c>
      <c r="P522" s="40" t="e">
        <f>VLOOKUP([1]!Email_TaskV2[[#This Row],[PIC Dev]],[1]Organization!C:D,2,FALSE)</f>
        <v>#REF!</v>
      </c>
      <c r="Q522" s="40" t="s">
        <v>3405</v>
      </c>
      <c r="R522" s="32">
        <v>17</v>
      </c>
      <c r="S522" s="32" t="s">
        <v>57</v>
      </c>
      <c r="T522" s="32" t="s">
        <v>2626</v>
      </c>
      <c r="U522" s="37" t="s">
        <v>2627</v>
      </c>
      <c r="V522" s="41">
        <v>45006</v>
      </c>
      <c r="W522" s="32" t="s">
        <v>139</v>
      </c>
      <c r="X522" s="32" t="s">
        <v>162</v>
      </c>
      <c r="Y522" s="32" t="s">
        <v>158</v>
      </c>
      <c r="Z522" s="32" t="s">
        <v>58</v>
      </c>
      <c r="AA522" s="32" t="s">
        <v>59</v>
      </c>
      <c r="AB522" s="32" t="s">
        <v>105</v>
      </c>
      <c r="AC522" s="43" t="s">
        <v>71</v>
      </c>
      <c r="AD522" s="44" t="s">
        <v>3190</v>
      </c>
      <c r="AE522" s="44" t="s">
        <v>1909</v>
      </c>
      <c r="AF522" s="44"/>
      <c r="AG522" s="32"/>
      <c r="AH522" s="32"/>
      <c r="AI522" s="72" t="s">
        <v>64</v>
      </c>
      <c r="AJ522" s="45" t="str">
        <f t="shared" si="67"/>
        <v/>
      </c>
      <c r="AK522" s="46"/>
      <c r="AL522" s="46"/>
      <c r="AM522" s="46"/>
      <c r="AN522" s="46"/>
      <c r="AO522" s="46"/>
      <c r="AP522" s="46"/>
      <c r="AQ522" s="47" t="e">
        <f ca="1">IF(AND([1]!Email_TaskV2[[#This Row],[Status]]="ON PROGRESS"),TODAY()-[1]!Email_TaskV2[[#This Row],[Tanggal nodin RFS/RFI]],0)</f>
        <v>#REF!</v>
      </c>
      <c r="AR522" s="47" t="e">
        <f ca="1">IF(AND([1]!Email_TaskV2[[#This Row],[Status]]="ON PROGRESS"),IF(TODAY()-[1]!Email_TaskV2[[#This Row],[Start FUT]]&gt;100,"Testing not started yet",TODAY()-[1]!Email_TaskV2[[#This Row],[Start FUT]]),0)</f>
        <v>#REF!</v>
      </c>
      <c r="AS522" s="47" t="e">
        <f>IF([1]!Email_TaskV2[[#This Row],[Aging_Start_Testing]]="Testing not started yet","Testing not started yet",[1]!Email_TaskV2[[#This Row],[Aging]]-[1]!Email_TaskV2[[#This Row],[Aging_Start_Testing]])</f>
        <v>#REF!</v>
      </c>
      <c r="AT522" s="47" t="e">
        <f ca="1">IF(AND([1]!Email_TaskV2[[#This Row],[Status]]="ON PROGRESS",[1]!Email_TaskV2[[#This Row],[Type]]="RFI"),TODAY()-[1]!Email_TaskV2[[#This Row],[Tanggal nodin RFS/RFI]],0)</f>
        <v>#REF!</v>
      </c>
      <c r="AU522" s="47" t="e">
        <f>IF([1]!Email_TaskV2[[#This Row],[Aging]]&gt;7,"Warning","")</f>
        <v>#REF!</v>
      </c>
      <c r="AV522" s="48"/>
      <c r="AW522" s="48"/>
      <c r="AX522" s="48"/>
      <c r="AY522" s="16" t="e">
        <f>IF(AND([1]!Email_TaskV2[[#This Row],[Status]]="ON PROGRESS",[1]!Email_TaskV2[[#This Row],[Type]]="RFS"),"YES","")</f>
        <v>#REF!</v>
      </c>
      <c r="AZ522" s="16" t="e">
        <f>IF(AND([1]!Email_TaskV2[[#This Row],[Status]]="ON PROGRESS",[1]!Email_TaskV2[[#This Row],[Type]]="RFI"),"YES","")</f>
        <v>#REF!</v>
      </c>
      <c r="BA522" s="16" t="e">
        <f>IF([1]!Email_TaskV2[[#This Row],[Nomor Nodin RFS/RFI]]="","",DAY([1]!Email_TaskV2[[#This Row],[Tanggal nodin RFS/RFI]]))</f>
        <v>#REF!</v>
      </c>
      <c r="BB522" s="20" t="e">
        <f>IF([1]!Email_TaskV2[[#This Row],[Nomor Nodin RFS/RFI]]="","",TEXT([1]!Email_TaskV2[[#This Row],[Tanggal nodin RFS/RFI]],"MMM"))</f>
        <v>#REF!</v>
      </c>
      <c r="BC522" s="49" t="e">
        <f>IF([1]!Email_TaskV2[[#This Row],[Nodin BO]]="","No","Yes")</f>
        <v>#REF!</v>
      </c>
      <c r="BD522" s="50" t="e">
        <f>YEAR([1]!Email_TaskV2[[#This Row],[Tanggal nodin RFS/RFI]])</f>
        <v>#REF!</v>
      </c>
      <c r="BE522" s="17" t="e">
        <f>IF([1]!Email_TaskV2[[#This Row],[Month]]="",13,MONTH([1]!Email_TaskV2[[#This Row],[Tanggal nodin RFS/RFI]]))</f>
        <v>#REF!</v>
      </c>
    </row>
    <row r="523" spans="1:57" ht="15" customHeight="1" x14ac:dyDescent="0.3">
      <c r="A523" s="51">
        <v>522</v>
      </c>
      <c r="B523" s="32" t="s">
        <v>3157</v>
      </c>
      <c r="C523" s="34">
        <v>45055</v>
      </c>
      <c r="D523" s="27" t="s">
        <v>3158</v>
      </c>
      <c r="E523" s="23" t="s">
        <v>670</v>
      </c>
      <c r="F523" s="99">
        <v>0.75</v>
      </c>
      <c r="G523" s="35">
        <v>45056</v>
      </c>
      <c r="H523" s="35"/>
      <c r="I523" s="32"/>
      <c r="J523" s="35"/>
      <c r="K523" s="32"/>
      <c r="L523" s="44"/>
      <c r="M523" s="40"/>
      <c r="N523" s="40" t="s">
        <v>87</v>
      </c>
      <c r="O523" s="40" t="s">
        <v>88</v>
      </c>
      <c r="P523" s="40" t="e">
        <f>VLOOKUP([1]!Email_TaskV2[[#This Row],[PIC Dev]],[1]Organization!C:D,2,FALSE)</f>
        <v>#REF!</v>
      </c>
      <c r="Q523" s="40"/>
      <c r="R523" s="32"/>
      <c r="S523" s="32" t="s">
        <v>57</v>
      </c>
      <c r="T523" s="32" t="s">
        <v>3159</v>
      </c>
      <c r="U523" s="37" t="s">
        <v>3160</v>
      </c>
      <c r="V523" s="41">
        <v>45006</v>
      </c>
      <c r="W523" s="32" t="s">
        <v>190</v>
      </c>
      <c r="X523" s="32" t="s">
        <v>3161</v>
      </c>
      <c r="Y523" s="32" t="s">
        <v>3162</v>
      </c>
      <c r="Z523" s="32" t="s">
        <v>58</v>
      </c>
      <c r="AA523" s="32" t="s">
        <v>59</v>
      </c>
      <c r="AB523" s="32" t="s">
        <v>60</v>
      </c>
      <c r="AC523" s="43" t="s">
        <v>61</v>
      </c>
      <c r="AD523" s="44" t="s">
        <v>140</v>
      </c>
      <c r="AE523" s="44"/>
      <c r="AF523" s="44"/>
      <c r="AG523" s="32"/>
      <c r="AH523" s="32"/>
      <c r="AI523" s="72" t="s">
        <v>62</v>
      </c>
      <c r="AJ523" s="45" t="str">
        <f t="shared" si="67"/>
        <v>(FUT Simulator)</v>
      </c>
      <c r="AK523" s="46"/>
      <c r="AL523" s="46"/>
      <c r="AM523" s="46">
        <v>3</v>
      </c>
      <c r="AN523" s="46"/>
      <c r="AO523" s="46"/>
      <c r="AP523" s="46"/>
      <c r="AQ523" s="47" t="e">
        <f ca="1">IF(AND([1]!Email_TaskV2[[#This Row],[Status]]="ON PROGRESS"),TODAY()-[1]!Email_TaskV2[[#This Row],[Tanggal nodin RFS/RFI]],0)</f>
        <v>#REF!</v>
      </c>
      <c r="AR523" s="47" t="e">
        <f ca="1">IF(AND([1]!Email_TaskV2[[#This Row],[Status]]="ON PROGRESS"),IF(TODAY()-[1]!Email_TaskV2[[#This Row],[Start FUT]]&gt;100,"Testing not started yet",TODAY()-[1]!Email_TaskV2[[#This Row],[Start FUT]]),0)</f>
        <v>#REF!</v>
      </c>
      <c r="AS523" s="47" t="e">
        <f>IF([1]!Email_TaskV2[[#This Row],[Aging_Start_Testing]]="Testing not started yet","Testing not started yet",[1]!Email_TaskV2[[#This Row],[Aging]]-[1]!Email_TaskV2[[#This Row],[Aging_Start_Testing]])</f>
        <v>#REF!</v>
      </c>
      <c r="AT523" s="47" t="e">
        <f ca="1">IF(AND([1]!Email_TaskV2[[#This Row],[Status]]="ON PROGRESS",[1]!Email_TaskV2[[#This Row],[Type]]="RFI"),TODAY()-[1]!Email_TaskV2[[#This Row],[Tanggal nodin RFS/RFI]],0)</f>
        <v>#REF!</v>
      </c>
      <c r="AU523" s="47" t="e">
        <f>IF([1]!Email_TaskV2[[#This Row],[Aging]]&gt;7,"Warning","")</f>
        <v>#REF!</v>
      </c>
      <c r="AV523" s="48"/>
      <c r="AW523" s="48"/>
      <c r="AX523" s="48"/>
      <c r="AY523" s="16" t="e">
        <f>IF(AND([1]!Email_TaskV2[[#This Row],[Status]]="ON PROGRESS",[1]!Email_TaskV2[[#This Row],[Type]]="RFS"),"YES","")</f>
        <v>#REF!</v>
      </c>
      <c r="AZ523" s="16" t="e">
        <f>IF(AND([1]!Email_TaskV2[[#This Row],[Status]]="ON PROGRESS",[1]!Email_TaskV2[[#This Row],[Type]]="RFI"),"YES","")</f>
        <v>#REF!</v>
      </c>
      <c r="BA523" s="16" t="e">
        <f>IF([1]!Email_TaskV2[[#This Row],[Nomor Nodin RFS/RFI]]="","",DAY([1]!Email_TaskV2[[#This Row],[Tanggal nodin RFS/RFI]]))</f>
        <v>#REF!</v>
      </c>
      <c r="BB523" s="20" t="e">
        <f>IF([1]!Email_TaskV2[[#This Row],[Nomor Nodin RFS/RFI]]="","",TEXT([1]!Email_TaskV2[[#This Row],[Tanggal nodin RFS/RFI]],"MMM"))</f>
        <v>#REF!</v>
      </c>
      <c r="BC523" s="49" t="e">
        <f>IF([1]!Email_TaskV2[[#This Row],[Nodin BO]]="","No","Yes")</f>
        <v>#REF!</v>
      </c>
      <c r="BD523" s="50" t="e">
        <f>YEAR([1]!Email_TaskV2[[#This Row],[Tanggal nodin RFS/RFI]])</f>
        <v>#REF!</v>
      </c>
      <c r="BE523" s="17" t="e">
        <f>IF([1]!Email_TaskV2[[#This Row],[Month]]="",13,MONTH([1]!Email_TaskV2[[#This Row],[Tanggal nodin RFS/RFI]]))</f>
        <v>#REF!</v>
      </c>
    </row>
    <row r="524" spans="1:57" ht="15" customHeight="1" x14ac:dyDescent="0.3">
      <c r="A524" s="51">
        <v>523</v>
      </c>
      <c r="B524" s="32" t="s">
        <v>3163</v>
      </c>
      <c r="C524" s="34">
        <v>45055</v>
      </c>
      <c r="D524" s="86" t="s">
        <v>3164</v>
      </c>
      <c r="E524" s="32" t="s">
        <v>55</v>
      </c>
      <c r="F524" s="63" t="s">
        <v>78</v>
      </c>
      <c r="G524" s="35">
        <v>45061</v>
      </c>
      <c r="H524" s="35">
        <v>45065</v>
      </c>
      <c r="I524" s="32" t="s">
        <v>3207</v>
      </c>
      <c r="J524" s="35">
        <v>45065</v>
      </c>
      <c r="K524" s="37" t="s">
        <v>3406</v>
      </c>
      <c r="L524" s="39">
        <f t="shared" ref="L524:L531" si="72">H524-C524</f>
        <v>10</v>
      </c>
      <c r="M524" s="39">
        <f t="shared" ref="M524:M531" si="73">J524-G524</f>
        <v>4</v>
      </c>
      <c r="N524" s="40" t="s">
        <v>3165</v>
      </c>
      <c r="O524" s="40" t="s">
        <v>137</v>
      </c>
      <c r="P524" s="40" t="e">
        <f>VLOOKUP([1]!Email_TaskV2[[#This Row],[PIC Dev]],[1]Organization!C:D,2,FALSE)</f>
        <v>#REF!</v>
      </c>
      <c r="Q524" s="40"/>
      <c r="R524" s="32">
        <v>180</v>
      </c>
      <c r="S524" s="32" t="s">
        <v>75</v>
      </c>
      <c r="T524" s="32" t="s">
        <v>2295</v>
      </c>
      <c r="U524" s="32" t="s">
        <v>3166</v>
      </c>
      <c r="V524" s="41">
        <v>44993</v>
      </c>
      <c r="W524" s="32" t="s">
        <v>166</v>
      </c>
      <c r="X524" s="32" t="s">
        <v>182</v>
      </c>
      <c r="Y524" s="32" t="s">
        <v>183</v>
      </c>
      <c r="Z524" s="32" t="s">
        <v>58</v>
      </c>
      <c r="AA524" s="32" t="s">
        <v>59</v>
      </c>
      <c r="AB524" s="32" t="s">
        <v>60</v>
      </c>
      <c r="AC524" s="43" t="s">
        <v>84</v>
      </c>
      <c r="AD524" s="44" t="s">
        <v>124</v>
      </c>
      <c r="AE524" s="44"/>
      <c r="AF524" s="44"/>
      <c r="AG524" s="32"/>
      <c r="AH524" s="32"/>
      <c r="AI524" s="72" t="s">
        <v>110</v>
      </c>
      <c r="AJ524" s="45" t="str">
        <f t="shared" si="67"/>
        <v>(Sigos Automation)</v>
      </c>
      <c r="AK524" s="46">
        <v>1</v>
      </c>
      <c r="AL524" s="46"/>
      <c r="AM524" s="46"/>
      <c r="AN524" s="46"/>
      <c r="AO524" s="46"/>
      <c r="AP524" s="46"/>
      <c r="AQ524" s="47" t="e">
        <f ca="1">IF(AND([1]!Email_TaskV2[[#This Row],[Status]]="ON PROGRESS"),TODAY()-[1]!Email_TaskV2[[#This Row],[Tanggal nodin RFS/RFI]],0)</f>
        <v>#REF!</v>
      </c>
      <c r="AR524" s="47" t="e">
        <f ca="1">IF(AND([1]!Email_TaskV2[[#This Row],[Status]]="ON PROGRESS"),IF(TODAY()-[1]!Email_TaskV2[[#This Row],[Start FUT]]&gt;100,"Testing not started yet",TODAY()-[1]!Email_TaskV2[[#This Row],[Start FUT]]),0)</f>
        <v>#REF!</v>
      </c>
      <c r="AS524" s="47" t="e">
        <f>IF([1]!Email_TaskV2[[#This Row],[Aging_Start_Testing]]="Testing not started yet","Testing not started yet",[1]!Email_TaskV2[[#This Row],[Aging]]-[1]!Email_TaskV2[[#This Row],[Aging_Start_Testing]])</f>
        <v>#REF!</v>
      </c>
      <c r="AT524" s="47" t="e">
        <f ca="1">IF(AND([1]!Email_TaskV2[[#This Row],[Status]]="ON PROGRESS",[1]!Email_TaskV2[[#This Row],[Type]]="RFI"),TODAY()-[1]!Email_TaskV2[[#This Row],[Tanggal nodin RFS/RFI]],0)</f>
        <v>#REF!</v>
      </c>
      <c r="AU524" s="47" t="e">
        <f>IF([1]!Email_TaskV2[[#This Row],[Aging]]&gt;7,"Warning","")</f>
        <v>#REF!</v>
      </c>
      <c r="AV524" s="48"/>
      <c r="AW524" s="48"/>
      <c r="AX524" s="48"/>
      <c r="AY524" s="16" t="e">
        <f>IF(AND([1]!Email_TaskV2[[#This Row],[Status]]="ON PROGRESS",[1]!Email_TaskV2[[#This Row],[Type]]="RFS"),"YES","")</f>
        <v>#REF!</v>
      </c>
      <c r="AZ524" s="16" t="e">
        <f>IF(AND([1]!Email_TaskV2[[#This Row],[Status]]="ON PROGRESS",[1]!Email_TaskV2[[#This Row],[Type]]="RFI"),"YES","")</f>
        <v>#REF!</v>
      </c>
      <c r="BA524" s="16" t="e">
        <f>IF([1]!Email_TaskV2[[#This Row],[Nomor Nodin RFS/RFI]]="","",DAY([1]!Email_TaskV2[[#This Row],[Tanggal nodin RFS/RFI]]))</f>
        <v>#REF!</v>
      </c>
      <c r="BB524" s="20" t="e">
        <f>IF([1]!Email_TaskV2[[#This Row],[Nomor Nodin RFS/RFI]]="","",TEXT([1]!Email_TaskV2[[#This Row],[Tanggal nodin RFS/RFI]],"MMM"))</f>
        <v>#REF!</v>
      </c>
      <c r="BC524" s="49" t="e">
        <f>IF([1]!Email_TaskV2[[#This Row],[Nodin BO]]="","No","Yes")</f>
        <v>#REF!</v>
      </c>
      <c r="BD524" s="50" t="e">
        <f>YEAR([1]!Email_TaskV2[[#This Row],[Tanggal nodin RFS/RFI]])</f>
        <v>#REF!</v>
      </c>
      <c r="BE524" s="17" t="e">
        <f>IF([1]!Email_TaskV2[[#This Row],[Month]]="",13,MONTH([1]!Email_TaskV2[[#This Row],[Tanggal nodin RFS/RFI]]))</f>
        <v>#REF!</v>
      </c>
    </row>
    <row r="525" spans="1:57" ht="15" customHeight="1" x14ac:dyDescent="0.3">
      <c r="A525" s="51">
        <v>524</v>
      </c>
      <c r="B525" s="32" t="s">
        <v>3167</v>
      </c>
      <c r="C525" s="34">
        <v>45055</v>
      </c>
      <c r="D525" s="86" t="s">
        <v>3168</v>
      </c>
      <c r="E525" s="32" t="s">
        <v>55</v>
      </c>
      <c r="F525" s="63" t="s">
        <v>78</v>
      </c>
      <c r="G525" s="35">
        <v>45057</v>
      </c>
      <c r="H525" s="35">
        <v>45058</v>
      </c>
      <c r="I525" s="32" t="s">
        <v>3208</v>
      </c>
      <c r="J525" s="35">
        <v>45061</v>
      </c>
      <c r="K525" s="37" t="s">
        <v>3407</v>
      </c>
      <c r="L525" s="39">
        <f t="shared" si="72"/>
        <v>3</v>
      </c>
      <c r="M525" s="39">
        <f t="shared" si="73"/>
        <v>4</v>
      </c>
      <c r="N525" s="40" t="s">
        <v>498</v>
      </c>
      <c r="O525" s="40" t="s">
        <v>135</v>
      </c>
      <c r="P525" s="40" t="e">
        <f>VLOOKUP([1]!Email_TaskV2[[#This Row],[PIC Dev]],[1]Organization!C:D,2,FALSE)</f>
        <v>#REF!</v>
      </c>
      <c r="Q525" s="40"/>
      <c r="R525" s="32">
        <v>308</v>
      </c>
      <c r="S525" s="32" t="s">
        <v>75</v>
      </c>
      <c r="T525" s="32" t="s">
        <v>2341</v>
      </c>
      <c r="U525" s="37" t="s">
        <v>2492</v>
      </c>
      <c r="V525" s="32"/>
      <c r="W525" s="32" t="s">
        <v>169</v>
      </c>
      <c r="X525" s="32"/>
      <c r="Y525" s="32"/>
      <c r="Z525" s="32" t="s">
        <v>58</v>
      </c>
      <c r="AA525" s="32" t="s">
        <v>59</v>
      </c>
      <c r="AB525" s="32" t="s">
        <v>119</v>
      </c>
      <c r="AC525" s="43" t="s">
        <v>71</v>
      </c>
      <c r="AD525" s="44" t="s">
        <v>128</v>
      </c>
      <c r="AE525" s="44"/>
      <c r="AF525" s="44"/>
      <c r="AG525" s="32"/>
      <c r="AH525" s="32"/>
      <c r="AI525" s="72" t="s">
        <v>110</v>
      </c>
      <c r="AJ525" s="45" t="str">
        <f t="shared" si="67"/>
        <v>(Prima Automation)</v>
      </c>
      <c r="AK525" s="46"/>
      <c r="AL525" s="46">
        <v>2</v>
      </c>
      <c r="AM525" s="46"/>
      <c r="AN525" s="46"/>
      <c r="AO525" s="46"/>
      <c r="AP525" s="46"/>
      <c r="AQ525" s="47" t="e">
        <f ca="1">IF(AND([1]!Email_TaskV2[[#This Row],[Status]]="ON PROGRESS"),TODAY()-[1]!Email_TaskV2[[#This Row],[Tanggal nodin RFS/RFI]],0)</f>
        <v>#REF!</v>
      </c>
      <c r="AR525" s="47" t="e">
        <f ca="1">IF(AND([1]!Email_TaskV2[[#This Row],[Status]]="ON PROGRESS"),IF(TODAY()-[1]!Email_TaskV2[[#This Row],[Start FUT]]&gt;100,"Testing not started yet",TODAY()-[1]!Email_TaskV2[[#This Row],[Start FUT]]),0)</f>
        <v>#REF!</v>
      </c>
      <c r="AS525" s="47" t="e">
        <f>IF([1]!Email_TaskV2[[#This Row],[Aging_Start_Testing]]="Testing not started yet","Testing not started yet",[1]!Email_TaskV2[[#This Row],[Aging]]-[1]!Email_TaskV2[[#This Row],[Aging_Start_Testing]])</f>
        <v>#REF!</v>
      </c>
      <c r="AT525" s="47" t="e">
        <f ca="1">IF(AND([1]!Email_TaskV2[[#This Row],[Status]]="ON PROGRESS",[1]!Email_TaskV2[[#This Row],[Type]]="RFI"),TODAY()-[1]!Email_TaskV2[[#This Row],[Tanggal nodin RFS/RFI]],0)</f>
        <v>#REF!</v>
      </c>
      <c r="AU525" s="47" t="e">
        <f>IF([1]!Email_TaskV2[[#This Row],[Aging]]&gt;7,"Warning","")</f>
        <v>#REF!</v>
      </c>
      <c r="AV525" s="48"/>
      <c r="AW525" s="48"/>
      <c r="AX525" s="48"/>
      <c r="AY525" s="16" t="e">
        <f>IF(AND([1]!Email_TaskV2[[#This Row],[Status]]="ON PROGRESS",[1]!Email_TaskV2[[#This Row],[Type]]="RFS"),"YES","")</f>
        <v>#REF!</v>
      </c>
      <c r="AZ525" s="16" t="e">
        <f>IF(AND([1]!Email_TaskV2[[#This Row],[Status]]="ON PROGRESS",[1]!Email_TaskV2[[#This Row],[Type]]="RFI"),"YES","")</f>
        <v>#REF!</v>
      </c>
      <c r="BA525" s="16" t="e">
        <f>IF([1]!Email_TaskV2[[#This Row],[Nomor Nodin RFS/RFI]]="","",DAY([1]!Email_TaskV2[[#This Row],[Tanggal nodin RFS/RFI]]))</f>
        <v>#REF!</v>
      </c>
      <c r="BB525" s="20" t="e">
        <f>IF([1]!Email_TaskV2[[#This Row],[Nomor Nodin RFS/RFI]]="","",TEXT([1]!Email_TaskV2[[#This Row],[Tanggal nodin RFS/RFI]],"MMM"))</f>
        <v>#REF!</v>
      </c>
      <c r="BC525" s="49" t="e">
        <f>IF([1]!Email_TaskV2[[#This Row],[Nodin BO]]="","No","Yes")</f>
        <v>#REF!</v>
      </c>
      <c r="BD525" s="50" t="e">
        <f>YEAR([1]!Email_TaskV2[[#This Row],[Tanggal nodin RFS/RFI]])</f>
        <v>#REF!</v>
      </c>
      <c r="BE525" s="17" t="e">
        <f>IF([1]!Email_TaskV2[[#This Row],[Month]]="",13,MONTH([1]!Email_TaskV2[[#This Row],[Tanggal nodin RFS/RFI]]))</f>
        <v>#REF!</v>
      </c>
    </row>
    <row r="526" spans="1:57" ht="15" customHeight="1" x14ac:dyDescent="0.3">
      <c r="A526" s="51">
        <v>525</v>
      </c>
      <c r="B526" s="32" t="s">
        <v>3169</v>
      </c>
      <c r="C526" s="34">
        <v>45055</v>
      </c>
      <c r="D526" s="86" t="s">
        <v>3170</v>
      </c>
      <c r="E526" s="32" t="s">
        <v>55</v>
      </c>
      <c r="F526" s="63" t="s">
        <v>78</v>
      </c>
      <c r="G526" s="35">
        <v>45057</v>
      </c>
      <c r="H526" s="35">
        <v>45061</v>
      </c>
      <c r="I526" s="32" t="s">
        <v>3209</v>
      </c>
      <c r="J526" s="35">
        <v>45061</v>
      </c>
      <c r="K526" s="37" t="s">
        <v>3408</v>
      </c>
      <c r="L526" s="39">
        <f t="shared" si="72"/>
        <v>6</v>
      </c>
      <c r="M526" s="39">
        <f t="shared" si="73"/>
        <v>4</v>
      </c>
      <c r="N526" s="40" t="s">
        <v>87</v>
      </c>
      <c r="O526" s="40" t="s">
        <v>88</v>
      </c>
      <c r="P526" s="40" t="e">
        <f>VLOOKUP([1]!Email_TaskV2[[#This Row],[PIC Dev]],[1]Organization!C:D,2,FALSE)</f>
        <v>#REF!</v>
      </c>
      <c r="Q526" s="40"/>
      <c r="R526" s="32">
        <v>296</v>
      </c>
      <c r="S526" s="32" t="s">
        <v>75</v>
      </c>
      <c r="T526" s="32" t="s">
        <v>3171</v>
      </c>
      <c r="U526" s="37" t="s">
        <v>3172</v>
      </c>
      <c r="V526" s="41">
        <v>45055</v>
      </c>
      <c r="W526" s="32" t="s">
        <v>190</v>
      </c>
      <c r="X526" s="32" t="s">
        <v>159</v>
      </c>
      <c r="Y526" s="32" t="s">
        <v>154</v>
      </c>
      <c r="Z526" s="32" t="s">
        <v>58</v>
      </c>
      <c r="AA526" s="32" t="s">
        <v>59</v>
      </c>
      <c r="AB526" s="32" t="s">
        <v>60</v>
      </c>
      <c r="AC526" s="43" t="s">
        <v>61</v>
      </c>
      <c r="AD526" s="44" t="s">
        <v>103</v>
      </c>
      <c r="AE526" s="44"/>
      <c r="AF526" s="44"/>
      <c r="AG526" s="32"/>
      <c r="AH526" s="32"/>
      <c r="AI526" s="72" t="s">
        <v>62</v>
      </c>
      <c r="AJ526" s="45" t="str">
        <f t="shared" si="67"/>
        <v>(FUT Simulator)</v>
      </c>
      <c r="AK526" s="46"/>
      <c r="AL526" s="46"/>
      <c r="AM526" s="46">
        <v>3</v>
      </c>
      <c r="AN526" s="46"/>
      <c r="AO526" s="46"/>
      <c r="AP526" s="46"/>
      <c r="AQ526" s="47" t="e">
        <f ca="1">IF(AND([1]!Email_TaskV2[[#This Row],[Status]]="ON PROGRESS"),TODAY()-[1]!Email_TaskV2[[#This Row],[Tanggal nodin RFS/RFI]],0)</f>
        <v>#REF!</v>
      </c>
      <c r="AR526" s="47" t="e">
        <f ca="1">IF(AND([1]!Email_TaskV2[[#This Row],[Status]]="ON PROGRESS"),IF(TODAY()-[1]!Email_TaskV2[[#This Row],[Start FUT]]&gt;100,"Testing not started yet",TODAY()-[1]!Email_TaskV2[[#This Row],[Start FUT]]),0)</f>
        <v>#REF!</v>
      </c>
      <c r="AS526" s="47" t="e">
        <f>IF([1]!Email_TaskV2[[#This Row],[Aging_Start_Testing]]="Testing not started yet","Testing not started yet",[1]!Email_TaskV2[[#This Row],[Aging]]-[1]!Email_TaskV2[[#This Row],[Aging_Start_Testing]])</f>
        <v>#REF!</v>
      </c>
      <c r="AT526" s="47" t="e">
        <f ca="1">IF(AND([1]!Email_TaskV2[[#This Row],[Status]]="ON PROGRESS",[1]!Email_TaskV2[[#This Row],[Type]]="RFI"),TODAY()-[1]!Email_TaskV2[[#This Row],[Tanggal nodin RFS/RFI]],0)</f>
        <v>#REF!</v>
      </c>
      <c r="AU526" s="47" t="e">
        <f>IF([1]!Email_TaskV2[[#This Row],[Aging]]&gt;7,"Warning","")</f>
        <v>#REF!</v>
      </c>
      <c r="AV526" s="48"/>
      <c r="AW526" s="48"/>
      <c r="AX526" s="48"/>
      <c r="AY526" s="16" t="e">
        <f>IF(AND([1]!Email_TaskV2[[#This Row],[Status]]="ON PROGRESS",[1]!Email_TaskV2[[#This Row],[Type]]="RFS"),"YES","")</f>
        <v>#REF!</v>
      </c>
      <c r="AZ526" s="16" t="e">
        <f>IF(AND([1]!Email_TaskV2[[#This Row],[Status]]="ON PROGRESS",[1]!Email_TaskV2[[#This Row],[Type]]="RFI"),"YES","")</f>
        <v>#REF!</v>
      </c>
      <c r="BA526" s="16" t="e">
        <f>IF([1]!Email_TaskV2[[#This Row],[Nomor Nodin RFS/RFI]]="","",DAY([1]!Email_TaskV2[[#This Row],[Tanggal nodin RFS/RFI]]))</f>
        <v>#REF!</v>
      </c>
      <c r="BB526" s="20" t="e">
        <f>IF([1]!Email_TaskV2[[#This Row],[Nomor Nodin RFS/RFI]]="","",TEXT([1]!Email_TaskV2[[#This Row],[Tanggal nodin RFS/RFI]],"MMM"))</f>
        <v>#REF!</v>
      </c>
      <c r="BC526" s="49" t="e">
        <f>IF([1]!Email_TaskV2[[#This Row],[Nodin BO]]="","No","Yes")</f>
        <v>#REF!</v>
      </c>
      <c r="BD526" s="50" t="e">
        <f>YEAR([1]!Email_TaskV2[[#This Row],[Tanggal nodin RFS/RFI]])</f>
        <v>#REF!</v>
      </c>
      <c r="BE526" s="17" t="e">
        <f>IF([1]!Email_TaskV2[[#This Row],[Month]]="",13,MONTH([1]!Email_TaskV2[[#This Row],[Tanggal nodin RFS/RFI]]))</f>
        <v>#REF!</v>
      </c>
    </row>
    <row r="527" spans="1:57" ht="15" customHeight="1" x14ac:dyDescent="0.3">
      <c r="A527" s="51">
        <v>526</v>
      </c>
      <c r="B527" s="32" t="s">
        <v>3173</v>
      </c>
      <c r="C527" s="34">
        <v>45055</v>
      </c>
      <c r="D527" s="88" t="s">
        <v>3174</v>
      </c>
      <c r="E527" s="32" t="s">
        <v>55</v>
      </c>
      <c r="F527" s="63" t="s">
        <v>90</v>
      </c>
      <c r="G527" s="35">
        <v>45055</v>
      </c>
      <c r="H527" s="35">
        <v>45062</v>
      </c>
      <c r="I527" s="32" t="s">
        <v>3210</v>
      </c>
      <c r="J527" s="35">
        <v>45062</v>
      </c>
      <c r="K527" s="37" t="s">
        <v>3409</v>
      </c>
      <c r="L527" s="39">
        <f t="shared" si="72"/>
        <v>7</v>
      </c>
      <c r="M527" s="39">
        <f t="shared" si="73"/>
        <v>7</v>
      </c>
      <c r="N527" s="40" t="s">
        <v>3165</v>
      </c>
      <c r="O527" s="40" t="s">
        <v>137</v>
      </c>
      <c r="P527" s="40" t="e">
        <f>VLOOKUP([1]!Email_TaskV2[[#This Row],[PIC Dev]],[1]Organization!C:D,2,FALSE)</f>
        <v>#REF!</v>
      </c>
      <c r="Q527" s="52" t="s">
        <v>3410</v>
      </c>
      <c r="R527" s="32">
        <v>65</v>
      </c>
      <c r="S527" s="32" t="s">
        <v>57</v>
      </c>
      <c r="T527" s="32" t="s">
        <v>2295</v>
      </c>
      <c r="U527" s="32" t="s">
        <v>3166</v>
      </c>
      <c r="V527" s="41">
        <v>44993</v>
      </c>
      <c r="W527" s="32" t="s">
        <v>166</v>
      </c>
      <c r="X527" s="32" t="s">
        <v>182</v>
      </c>
      <c r="Y527" s="32" t="s">
        <v>183</v>
      </c>
      <c r="Z527" s="32" t="s">
        <v>58</v>
      </c>
      <c r="AA527" s="32" t="s">
        <v>59</v>
      </c>
      <c r="AB527" s="32" t="s">
        <v>60</v>
      </c>
      <c r="AC527" s="43" t="s">
        <v>71</v>
      </c>
      <c r="AD527" s="44" t="s">
        <v>85</v>
      </c>
      <c r="AE527" s="44" t="s">
        <v>72</v>
      </c>
      <c r="AF527" s="44"/>
      <c r="AG527" s="32"/>
      <c r="AH527" s="32"/>
      <c r="AI527" s="72" t="s">
        <v>62</v>
      </c>
      <c r="AJ527" s="45" t="str">
        <f t="shared" si="67"/>
        <v>(FUT Simulator)</v>
      </c>
      <c r="AK527" s="46"/>
      <c r="AL527" s="46"/>
      <c r="AM527" s="46">
        <v>3</v>
      </c>
      <c r="AN527" s="46"/>
      <c r="AO527" s="46"/>
      <c r="AP527" s="46"/>
      <c r="AQ527" s="47" t="e">
        <f ca="1">IF(AND([1]!Email_TaskV2[[#This Row],[Status]]="ON PROGRESS"),TODAY()-[1]!Email_TaskV2[[#This Row],[Tanggal nodin RFS/RFI]],0)</f>
        <v>#REF!</v>
      </c>
      <c r="AR527" s="47" t="e">
        <f ca="1">IF(AND([1]!Email_TaskV2[[#This Row],[Status]]="ON PROGRESS"),IF(TODAY()-[1]!Email_TaskV2[[#This Row],[Start FUT]]&gt;100,"Testing not started yet",TODAY()-[1]!Email_TaskV2[[#This Row],[Start FUT]]),0)</f>
        <v>#REF!</v>
      </c>
      <c r="AS527" s="47" t="e">
        <f>IF([1]!Email_TaskV2[[#This Row],[Aging_Start_Testing]]="Testing not started yet","Testing not started yet",[1]!Email_TaskV2[[#This Row],[Aging]]-[1]!Email_TaskV2[[#This Row],[Aging_Start_Testing]])</f>
        <v>#REF!</v>
      </c>
      <c r="AT527" s="47" t="e">
        <f ca="1">IF(AND([1]!Email_TaskV2[[#This Row],[Status]]="ON PROGRESS",[1]!Email_TaskV2[[#This Row],[Type]]="RFI"),TODAY()-[1]!Email_TaskV2[[#This Row],[Tanggal nodin RFS/RFI]],0)</f>
        <v>#REF!</v>
      </c>
      <c r="AU527" s="47" t="e">
        <f>IF([1]!Email_TaskV2[[#This Row],[Aging]]&gt;7,"Warning","")</f>
        <v>#REF!</v>
      </c>
      <c r="AV527" s="48"/>
      <c r="AW527" s="48"/>
      <c r="AX527" s="48"/>
      <c r="AY527" s="16" t="e">
        <f>IF(AND([1]!Email_TaskV2[[#This Row],[Status]]="ON PROGRESS",[1]!Email_TaskV2[[#This Row],[Type]]="RFS"),"YES","")</f>
        <v>#REF!</v>
      </c>
      <c r="AZ527" s="127" t="e">
        <f>IF(AND([1]!Email_TaskV2[[#This Row],[Status]]="ON PROGRESS",[1]!Email_TaskV2[[#This Row],[Type]]="RFI"),"YES","")</f>
        <v>#REF!</v>
      </c>
      <c r="BA527" s="16" t="e">
        <f>IF([1]!Email_TaskV2[[#This Row],[Nomor Nodin RFS/RFI]]="","",DAY([1]!Email_TaskV2[[#This Row],[Tanggal nodin RFS/RFI]]))</f>
        <v>#REF!</v>
      </c>
      <c r="BB527" s="20" t="e">
        <f>IF([1]!Email_TaskV2[[#This Row],[Nomor Nodin RFS/RFI]]="","",TEXT([1]!Email_TaskV2[[#This Row],[Tanggal nodin RFS/RFI]],"MMM"))</f>
        <v>#REF!</v>
      </c>
      <c r="BC527" s="49" t="e">
        <f>IF([1]!Email_TaskV2[[#This Row],[Nodin BO]]="","No","Yes")</f>
        <v>#REF!</v>
      </c>
      <c r="BD527" s="50" t="e">
        <f>YEAR([1]!Email_TaskV2[[#This Row],[Tanggal nodin RFS/RFI]])</f>
        <v>#REF!</v>
      </c>
      <c r="BE527" s="17" t="e">
        <f>IF([1]!Email_TaskV2[[#This Row],[Month]]="",13,MONTH([1]!Email_TaskV2[[#This Row],[Tanggal nodin RFS/RFI]]))</f>
        <v>#REF!</v>
      </c>
    </row>
    <row r="528" spans="1:57" ht="15" customHeight="1" x14ac:dyDescent="0.3">
      <c r="A528" s="51">
        <v>527</v>
      </c>
      <c r="B528" s="32" t="s">
        <v>3175</v>
      </c>
      <c r="C528" s="34">
        <v>45055</v>
      </c>
      <c r="D528" s="86" t="s">
        <v>3176</v>
      </c>
      <c r="E528" s="32" t="s">
        <v>55</v>
      </c>
      <c r="F528" s="63" t="s">
        <v>90</v>
      </c>
      <c r="G528" s="35">
        <v>45058</v>
      </c>
      <c r="H528" s="35">
        <v>45058</v>
      </c>
      <c r="I528" s="32" t="s">
        <v>3211</v>
      </c>
      <c r="J528" s="35">
        <v>45058</v>
      </c>
      <c r="K528" s="37" t="s">
        <v>3411</v>
      </c>
      <c r="L528" s="39">
        <f t="shared" si="72"/>
        <v>3</v>
      </c>
      <c r="M528" s="39">
        <f t="shared" si="73"/>
        <v>0</v>
      </c>
      <c r="N528" s="40" t="s">
        <v>3177</v>
      </c>
      <c r="O528" s="40" t="s">
        <v>3150</v>
      </c>
      <c r="P528" s="40" t="e">
        <f>VLOOKUP([1]!Email_TaskV2[[#This Row],[PIC Dev]],[1]Organization!C:D,2,FALSE)</f>
        <v>#REF!</v>
      </c>
      <c r="Q528" s="40" t="s">
        <v>3412</v>
      </c>
      <c r="R528" s="32">
        <v>20</v>
      </c>
      <c r="S528" s="32" t="s">
        <v>75</v>
      </c>
      <c r="T528" s="32" t="s">
        <v>3151</v>
      </c>
      <c r="U528" s="32" t="s">
        <v>3178</v>
      </c>
      <c r="V528" s="41">
        <v>44815</v>
      </c>
      <c r="W528" s="32" t="s">
        <v>166</v>
      </c>
      <c r="X528" s="32" t="s">
        <v>3179</v>
      </c>
      <c r="Y528" s="32" t="s">
        <v>173</v>
      </c>
      <c r="Z528" s="32" t="s">
        <v>58</v>
      </c>
      <c r="AA528" s="32" t="s">
        <v>59</v>
      </c>
      <c r="AB528" s="32" t="s">
        <v>60</v>
      </c>
      <c r="AC528" s="43" t="s">
        <v>71</v>
      </c>
      <c r="AD528" s="44" t="s">
        <v>124</v>
      </c>
      <c r="AE528" s="44"/>
      <c r="AF528" s="44"/>
      <c r="AG528" s="32"/>
      <c r="AH528" s="32"/>
      <c r="AI528" s="72" t="s">
        <v>64</v>
      </c>
      <c r="AJ528" s="45" t="str">
        <f t="shared" si="67"/>
        <v/>
      </c>
      <c r="AK528" s="46"/>
      <c r="AL528" s="46"/>
      <c r="AM528" s="46"/>
      <c r="AN528" s="46"/>
      <c r="AO528" s="46"/>
      <c r="AP528" s="46"/>
      <c r="AQ528" s="47" t="e">
        <f ca="1">IF(AND([1]!Email_TaskV2[[#This Row],[Status]]="ON PROGRESS"),TODAY()-[1]!Email_TaskV2[[#This Row],[Tanggal nodin RFS/RFI]],0)</f>
        <v>#REF!</v>
      </c>
      <c r="AR528" s="47" t="e">
        <f ca="1">IF(AND([1]!Email_TaskV2[[#This Row],[Status]]="ON PROGRESS"),IF(TODAY()-[1]!Email_TaskV2[[#This Row],[Start FUT]]&gt;100,"Testing not started yet",TODAY()-[1]!Email_TaskV2[[#This Row],[Start FUT]]),0)</f>
        <v>#REF!</v>
      </c>
      <c r="AS528" s="47" t="e">
        <f>IF([1]!Email_TaskV2[[#This Row],[Aging_Start_Testing]]="Testing not started yet","Testing not started yet",[1]!Email_TaskV2[[#This Row],[Aging]]-[1]!Email_TaskV2[[#This Row],[Aging_Start_Testing]])</f>
        <v>#REF!</v>
      </c>
      <c r="AT528" s="47" t="e">
        <f ca="1">IF(AND([1]!Email_TaskV2[[#This Row],[Status]]="ON PROGRESS",[1]!Email_TaskV2[[#This Row],[Type]]="RFI"),TODAY()-[1]!Email_TaskV2[[#This Row],[Tanggal nodin RFS/RFI]],0)</f>
        <v>#REF!</v>
      </c>
      <c r="AU528" s="47" t="e">
        <f>IF([1]!Email_TaskV2[[#This Row],[Aging]]&gt;7,"Warning","")</f>
        <v>#REF!</v>
      </c>
      <c r="AV528" s="48"/>
      <c r="AW528" s="48"/>
      <c r="AX528" s="48"/>
      <c r="AY528" s="16" t="e">
        <f>IF(AND([1]!Email_TaskV2[[#This Row],[Status]]="ON PROGRESS",[1]!Email_TaskV2[[#This Row],[Type]]="RFS"),"YES","")</f>
        <v>#REF!</v>
      </c>
      <c r="AZ528" s="16" t="e">
        <f>IF(AND([1]!Email_TaskV2[[#This Row],[Status]]="ON PROGRESS",[1]!Email_TaskV2[[#This Row],[Type]]="RFI"),"YES","")</f>
        <v>#REF!</v>
      </c>
      <c r="BA528" s="16" t="e">
        <f>IF([1]!Email_TaskV2[[#This Row],[Nomor Nodin RFS/RFI]]="","",DAY([1]!Email_TaskV2[[#This Row],[Tanggal nodin RFS/RFI]]))</f>
        <v>#REF!</v>
      </c>
      <c r="BB528" s="20" t="e">
        <f>IF([1]!Email_TaskV2[[#This Row],[Nomor Nodin RFS/RFI]]="","",TEXT([1]!Email_TaskV2[[#This Row],[Tanggal nodin RFS/RFI]],"MMM"))</f>
        <v>#REF!</v>
      </c>
      <c r="BC528" s="49" t="e">
        <f>IF([1]!Email_TaskV2[[#This Row],[Nodin BO]]="","No","Yes")</f>
        <v>#REF!</v>
      </c>
      <c r="BD528" s="50" t="e">
        <f>YEAR([1]!Email_TaskV2[[#This Row],[Tanggal nodin RFS/RFI]])</f>
        <v>#REF!</v>
      </c>
      <c r="BE528" s="17" t="e">
        <f>IF([1]!Email_TaskV2[[#This Row],[Month]]="",13,MONTH([1]!Email_TaskV2[[#This Row],[Tanggal nodin RFS/RFI]]))</f>
        <v>#REF!</v>
      </c>
    </row>
    <row r="529" spans="1:57" ht="15" customHeight="1" x14ac:dyDescent="0.3">
      <c r="A529" s="51">
        <v>528</v>
      </c>
      <c r="B529" s="32" t="s">
        <v>3180</v>
      </c>
      <c r="C529" s="34">
        <v>45056</v>
      </c>
      <c r="D529" s="101" t="s">
        <v>3181</v>
      </c>
      <c r="E529" s="23" t="s">
        <v>670</v>
      </c>
      <c r="F529" s="124" t="s">
        <v>3078</v>
      </c>
      <c r="G529" s="35">
        <v>45056</v>
      </c>
      <c r="H529" s="35"/>
      <c r="I529" s="32"/>
      <c r="J529" s="35"/>
      <c r="K529" s="32"/>
      <c r="L529" s="39">
        <f t="shared" si="72"/>
        <v>-45056</v>
      </c>
      <c r="M529" s="39">
        <f t="shared" si="73"/>
        <v>-45056</v>
      </c>
      <c r="N529" s="40" t="s">
        <v>133</v>
      </c>
      <c r="O529" s="40" t="s">
        <v>134</v>
      </c>
      <c r="P529" s="40" t="e">
        <f>VLOOKUP([1]!Email_TaskV2[[#This Row],[PIC Dev]],[1]Organization!C:D,2,FALSE)</f>
        <v>#REF!</v>
      </c>
      <c r="Q529" s="40"/>
      <c r="R529" s="32"/>
      <c r="S529" s="32" t="s">
        <v>75</v>
      </c>
      <c r="T529" s="110" t="s">
        <v>3182</v>
      </c>
      <c r="U529" s="37" t="s">
        <v>3183</v>
      </c>
      <c r="V529" s="37" t="s">
        <v>3184</v>
      </c>
      <c r="W529" s="32" t="s">
        <v>120</v>
      </c>
      <c r="X529" s="32" t="s">
        <v>180</v>
      </c>
      <c r="Y529" s="32" t="s">
        <v>181</v>
      </c>
      <c r="Z529" s="32" t="s">
        <v>58</v>
      </c>
      <c r="AA529" s="32" t="s">
        <v>59</v>
      </c>
      <c r="AB529" s="32" t="s">
        <v>120</v>
      </c>
      <c r="AC529" s="43" t="s">
        <v>71</v>
      </c>
      <c r="AD529" s="44" t="s">
        <v>150</v>
      </c>
      <c r="AE529" s="44"/>
      <c r="AF529" s="44"/>
      <c r="AG529" s="32"/>
      <c r="AH529" s="32"/>
      <c r="AI529" s="72" t="s">
        <v>64</v>
      </c>
      <c r="AJ529" s="45" t="str">
        <f t="shared" si="67"/>
        <v/>
      </c>
      <c r="AK529" s="46"/>
      <c r="AL529" s="46"/>
      <c r="AM529" s="46"/>
      <c r="AN529" s="46"/>
      <c r="AO529" s="46"/>
      <c r="AP529" s="46"/>
      <c r="AQ529" s="47" t="e">
        <f ca="1">IF(AND([1]!Email_TaskV2[[#This Row],[Status]]="ON PROGRESS"),TODAY()-[1]!Email_TaskV2[[#This Row],[Tanggal nodin RFS/RFI]],0)</f>
        <v>#REF!</v>
      </c>
      <c r="AR529" s="47" t="e">
        <f ca="1">IF(AND([1]!Email_TaskV2[[#This Row],[Status]]="ON PROGRESS"),IF(TODAY()-[1]!Email_TaskV2[[#This Row],[Start FUT]]&gt;100,"Testing not started yet",TODAY()-[1]!Email_TaskV2[[#This Row],[Start FUT]]),0)</f>
        <v>#REF!</v>
      </c>
      <c r="AS529" s="47" t="e">
        <f>IF([1]!Email_TaskV2[[#This Row],[Aging_Start_Testing]]="Testing not started yet","Testing not started yet",[1]!Email_TaskV2[[#This Row],[Aging]]-[1]!Email_TaskV2[[#This Row],[Aging_Start_Testing]])</f>
        <v>#REF!</v>
      </c>
      <c r="AT529" s="47" t="e">
        <f ca="1">IF(AND([1]!Email_TaskV2[[#This Row],[Status]]="ON PROGRESS",[1]!Email_TaskV2[[#This Row],[Type]]="RFI"),TODAY()-[1]!Email_TaskV2[[#This Row],[Tanggal nodin RFS/RFI]],0)</f>
        <v>#REF!</v>
      </c>
      <c r="AU529" s="47" t="e">
        <f>IF([1]!Email_TaskV2[[#This Row],[Aging]]&gt;7,"Warning","")</f>
        <v>#REF!</v>
      </c>
      <c r="AV529" s="48"/>
      <c r="AW529" s="48"/>
      <c r="AX529" s="48"/>
      <c r="AY529" s="16" t="e">
        <f>IF(AND([1]!Email_TaskV2[[#This Row],[Status]]="ON PROGRESS",[1]!Email_TaskV2[[#This Row],[Type]]="RFS"),"YES","")</f>
        <v>#REF!</v>
      </c>
      <c r="AZ529" s="16" t="e">
        <f>IF(AND([1]!Email_TaskV2[[#This Row],[Status]]="ON PROGRESS",[1]!Email_TaskV2[[#This Row],[Type]]="RFI"),"YES","")</f>
        <v>#REF!</v>
      </c>
      <c r="BA529" s="16" t="e">
        <f>IF([1]!Email_TaskV2[[#This Row],[Nomor Nodin RFS/RFI]]="","",DAY([1]!Email_TaskV2[[#This Row],[Tanggal nodin RFS/RFI]]))</f>
        <v>#REF!</v>
      </c>
      <c r="BB529" s="20" t="e">
        <f>IF([1]!Email_TaskV2[[#This Row],[Nomor Nodin RFS/RFI]]="","",TEXT([1]!Email_TaskV2[[#This Row],[Tanggal nodin RFS/RFI]],"MMM"))</f>
        <v>#REF!</v>
      </c>
      <c r="BC529" s="49" t="e">
        <f>IF([1]!Email_TaskV2[[#This Row],[Nodin BO]]="","No","Yes")</f>
        <v>#REF!</v>
      </c>
      <c r="BD529" s="50" t="e">
        <f>YEAR([1]!Email_TaskV2[[#This Row],[Tanggal nodin RFS/RFI]])</f>
        <v>#REF!</v>
      </c>
      <c r="BE529" s="17" t="e">
        <f>IF([1]!Email_TaskV2[[#This Row],[Month]]="",13,MONTH([1]!Email_TaskV2[[#This Row],[Tanggal nodin RFS/RFI]]))</f>
        <v>#REF!</v>
      </c>
    </row>
    <row r="530" spans="1:57" ht="15" customHeight="1" x14ac:dyDescent="0.3">
      <c r="A530" s="51">
        <v>529</v>
      </c>
      <c r="B530" s="32" t="s">
        <v>3185</v>
      </c>
      <c r="C530" s="34">
        <v>45056</v>
      </c>
      <c r="D530" s="86" t="s">
        <v>3186</v>
      </c>
      <c r="E530" s="32" t="s">
        <v>55</v>
      </c>
      <c r="F530" s="63" t="s">
        <v>90</v>
      </c>
      <c r="G530" s="35">
        <v>45058</v>
      </c>
      <c r="H530" s="35">
        <v>45058</v>
      </c>
      <c r="I530" s="32" t="s">
        <v>3212</v>
      </c>
      <c r="J530" s="35">
        <v>45058</v>
      </c>
      <c r="K530" s="37" t="s">
        <v>3413</v>
      </c>
      <c r="L530" s="39">
        <f t="shared" si="72"/>
        <v>2</v>
      </c>
      <c r="M530" s="39">
        <f t="shared" si="73"/>
        <v>0</v>
      </c>
      <c r="N530" s="40" t="s">
        <v>87</v>
      </c>
      <c r="O530" s="40" t="s">
        <v>88</v>
      </c>
      <c r="P530" s="40" t="e">
        <f>VLOOKUP([1]!Email_TaskV2[[#This Row],[PIC Dev]],[1]Organization!C:D,2,FALSE)</f>
        <v>#REF!</v>
      </c>
      <c r="Q530" s="52" t="s">
        <v>3414</v>
      </c>
      <c r="R530" s="32">
        <v>66</v>
      </c>
      <c r="S530" s="32" t="s">
        <v>57</v>
      </c>
      <c r="T530" s="32" t="s">
        <v>3187</v>
      </c>
      <c r="U530" s="32" t="s">
        <v>3188</v>
      </c>
      <c r="V530" s="41">
        <v>45056</v>
      </c>
      <c r="W530" s="32" t="s">
        <v>190</v>
      </c>
      <c r="X530" s="32" t="s">
        <v>3008</v>
      </c>
      <c r="Y530" s="32" t="s">
        <v>185</v>
      </c>
      <c r="Z530" s="32" t="s">
        <v>58</v>
      </c>
      <c r="AA530" s="32" t="s">
        <v>59</v>
      </c>
      <c r="AB530" s="32" t="s">
        <v>60</v>
      </c>
      <c r="AC530" s="43" t="s">
        <v>61</v>
      </c>
      <c r="AD530" s="44" t="s">
        <v>63</v>
      </c>
      <c r="AE530" s="44" t="s">
        <v>67</v>
      </c>
      <c r="AF530" s="44"/>
      <c r="AG530" s="32"/>
      <c r="AH530" s="32"/>
      <c r="AI530" s="72" t="s">
        <v>62</v>
      </c>
      <c r="AJ530" s="45" t="str">
        <f t="shared" si="67"/>
        <v>(FUT Simulator)</v>
      </c>
      <c r="AK530" s="46"/>
      <c r="AL530" s="46"/>
      <c r="AM530" s="46">
        <v>3</v>
      </c>
      <c r="AN530" s="46"/>
      <c r="AO530" s="46"/>
      <c r="AP530" s="46"/>
      <c r="AQ530" s="47" t="e">
        <f ca="1">IF(AND([1]!Email_TaskV2[[#This Row],[Status]]="ON PROGRESS"),TODAY()-[1]!Email_TaskV2[[#This Row],[Tanggal nodin RFS/RFI]],0)</f>
        <v>#REF!</v>
      </c>
      <c r="AR530" s="47" t="e">
        <f ca="1">IF(AND([1]!Email_TaskV2[[#This Row],[Status]]="ON PROGRESS"),IF(TODAY()-[1]!Email_TaskV2[[#This Row],[Start FUT]]&gt;100,"Testing not started yet",TODAY()-[1]!Email_TaskV2[[#This Row],[Start FUT]]),0)</f>
        <v>#REF!</v>
      </c>
      <c r="AS530" s="47" t="e">
        <f>IF([1]!Email_TaskV2[[#This Row],[Aging_Start_Testing]]="Testing not started yet","Testing not started yet",[1]!Email_TaskV2[[#This Row],[Aging]]-[1]!Email_TaskV2[[#This Row],[Aging_Start_Testing]])</f>
        <v>#REF!</v>
      </c>
      <c r="AT530" s="47" t="e">
        <f ca="1">IF(AND([1]!Email_TaskV2[[#This Row],[Status]]="ON PROGRESS",[1]!Email_TaskV2[[#This Row],[Type]]="RFI"),TODAY()-[1]!Email_TaskV2[[#This Row],[Tanggal nodin RFS/RFI]],0)</f>
        <v>#REF!</v>
      </c>
      <c r="AU530" s="47" t="e">
        <f>IF([1]!Email_TaskV2[[#This Row],[Aging]]&gt;7,"Warning","")</f>
        <v>#REF!</v>
      </c>
      <c r="AV530" s="48"/>
      <c r="AW530" s="48"/>
      <c r="AX530" s="48"/>
      <c r="AY530" s="16" t="e">
        <f>IF(AND([1]!Email_TaskV2[[#This Row],[Status]]="ON PROGRESS",[1]!Email_TaskV2[[#This Row],[Type]]="RFS"),"YES","")</f>
        <v>#REF!</v>
      </c>
      <c r="AZ530" s="16" t="e">
        <f>IF(AND([1]!Email_TaskV2[[#This Row],[Status]]="ON PROGRESS",[1]!Email_TaskV2[[#This Row],[Type]]="RFI"),"YES","")</f>
        <v>#REF!</v>
      </c>
      <c r="BA530" s="16" t="e">
        <f>IF([1]!Email_TaskV2[[#This Row],[Nomor Nodin RFS/RFI]]="","",DAY([1]!Email_TaskV2[[#This Row],[Tanggal nodin RFS/RFI]]))</f>
        <v>#REF!</v>
      </c>
      <c r="BB530" s="20" t="e">
        <f>IF([1]!Email_TaskV2[[#This Row],[Nomor Nodin RFS/RFI]]="","",TEXT([1]!Email_TaskV2[[#This Row],[Tanggal nodin RFS/RFI]],"MMM"))</f>
        <v>#REF!</v>
      </c>
      <c r="BC530" s="49" t="e">
        <f>IF([1]!Email_TaskV2[[#This Row],[Nodin BO]]="","No","Yes")</f>
        <v>#REF!</v>
      </c>
      <c r="BD530" s="50" t="e">
        <f>YEAR([1]!Email_TaskV2[[#This Row],[Tanggal nodin RFS/RFI]])</f>
        <v>#REF!</v>
      </c>
      <c r="BE530" s="17" t="e">
        <f>IF([1]!Email_TaskV2[[#This Row],[Month]]="",13,MONTH([1]!Email_TaskV2[[#This Row],[Tanggal nodin RFS/RFI]]))</f>
        <v>#REF!</v>
      </c>
    </row>
    <row r="531" spans="1:57" ht="15" customHeight="1" x14ac:dyDescent="0.3">
      <c r="A531" s="51">
        <v>530</v>
      </c>
      <c r="B531" s="32" t="s">
        <v>3213</v>
      </c>
      <c r="C531" s="34">
        <v>45056</v>
      </c>
      <c r="D531" s="88" t="s">
        <v>3214</v>
      </c>
      <c r="E531" s="32" t="s">
        <v>55</v>
      </c>
      <c r="F531" s="63" t="s">
        <v>78</v>
      </c>
      <c r="G531" s="35">
        <v>45057</v>
      </c>
      <c r="H531" s="35">
        <v>45058</v>
      </c>
      <c r="I531" s="32" t="s">
        <v>3215</v>
      </c>
      <c r="J531" s="35">
        <v>45058</v>
      </c>
      <c r="K531" s="37" t="s">
        <v>3415</v>
      </c>
      <c r="L531" s="39">
        <f t="shared" si="72"/>
        <v>2</v>
      </c>
      <c r="M531" s="39">
        <f t="shared" si="73"/>
        <v>1</v>
      </c>
      <c r="N531" s="40" t="s">
        <v>81</v>
      </c>
      <c r="O531" s="40" t="s">
        <v>82</v>
      </c>
      <c r="P531" s="40" t="e">
        <f>VLOOKUP([1]!Email_TaskV2[[#This Row],[PIC Dev]],[1]Organization!C:D,2,FALSE)</f>
        <v>#REF!</v>
      </c>
      <c r="Q531" s="40"/>
      <c r="R531" s="32">
        <v>89</v>
      </c>
      <c r="S531" s="32" t="s">
        <v>75</v>
      </c>
      <c r="T531" s="32"/>
      <c r="U531" s="32"/>
      <c r="V531" s="32"/>
      <c r="W531" s="32" t="s">
        <v>83</v>
      </c>
      <c r="X531" s="32"/>
      <c r="Y531" s="32"/>
      <c r="Z531" s="32" t="s">
        <v>58</v>
      </c>
      <c r="AA531" s="32" t="s">
        <v>3216</v>
      </c>
      <c r="AB531" s="32" t="s">
        <v>3217</v>
      </c>
      <c r="AC531" s="32" t="s">
        <v>71</v>
      </c>
      <c r="AD531" s="44" t="s">
        <v>132</v>
      </c>
      <c r="AE531" s="44"/>
      <c r="AF531" s="44"/>
      <c r="AG531" s="32"/>
      <c r="AH531" s="32"/>
      <c r="AI531" s="72" t="s">
        <v>64</v>
      </c>
      <c r="AJ531" s="45" t="str">
        <f t="shared" si="67"/>
        <v/>
      </c>
      <c r="AK531" s="46"/>
      <c r="AL531" s="46"/>
      <c r="AM531" s="46"/>
      <c r="AN531" s="46"/>
      <c r="AO531" s="46"/>
      <c r="AP531" s="46"/>
      <c r="AQ531" s="47" t="e">
        <f ca="1">IF(AND([1]!Email_TaskV2[[#This Row],[Status]]="ON PROGRESS"),TODAY()-[1]!Email_TaskV2[[#This Row],[Tanggal nodin RFS/RFI]],0)</f>
        <v>#REF!</v>
      </c>
      <c r="AR531" s="47" t="e">
        <f ca="1">IF(AND([1]!Email_TaskV2[[#This Row],[Status]]="ON PROGRESS"),IF(TODAY()-[1]!Email_TaskV2[[#This Row],[Start FUT]]&gt;100,"Testing not started yet",TODAY()-[1]!Email_TaskV2[[#This Row],[Start FUT]]),0)</f>
        <v>#REF!</v>
      </c>
      <c r="AS531" s="47" t="e">
        <f>IF([1]!Email_TaskV2[[#This Row],[Aging_Start_Testing]]="Testing not started yet","Testing not started yet",[1]!Email_TaskV2[[#This Row],[Aging]]-[1]!Email_TaskV2[[#This Row],[Aging_Start_Testing]])</f>
        <v>#REF!</v>
      </c>
      <c r="AT531" s="47" t="e">
        <f ca="1">IF(AND([1]!Email_TaskV2[[#This Row],[Status]]="ON PROGRESS",[1]!Email_TaskV2[[#This Row],[Type]]="RFI"),TODAY()-[1]!Email_TaskV2[[#This Row],[Tanggal nodin RFS/RFI]],0)</f>
        <v>#REF!</v>
      </c>
      <c r="AU531" s="47" t="e">
        <f>IF([1]!Email_TaskV2[[#This Row],[Aging]]&gt;7,"Warning","")</f>
        <v>#REF!</v>
      </c>
      <c r="AV531" s="48"/>
      <c r="AW531" s="48"/>
      <c r="AX531" s="48"/>
      <c r="AY531" s="16" t="e">
        <f>IF(AND([1]!Email_TaskV2[[#This Row],[Status]]="ON PROGRESS",[1]!Email_TaskV2[[#This Row],[Type]]="RFS"),"YES","")</f>
        <v>#REF!</v>
      </c>
      <c r="AZ531" s="16" t="e">
        <f>IF(AND([1]!Email_TaskV2[[#This Row],[Status]]="ON PROGRESS",[1]!Email_TaskV2[[#This Row],[Type]]="RFI"),"YES","")</f>
        <v>#REF!</v>
      </c>
      <c r="BA531" s="16" t="e">
        <f>IF([1]!Email_TaskV2[[#This Row],[Nomor Nodin RFS/RFI]]="","",DAY([1]!Email_TaskV2[[#This Row],[Tanggal nodin RFS/RFI]]))</f>
        <v>#REF!</v>
      </c>
      <c r="BB531" s="20" t="e">
        <f>IF([1]!Email_TaskV2[[#This Row],[Nomor Nodin RFS/RFI]]="","",TEXT([1]!Email_TaskV2[[#This Row],[Tanggal nodin RFS/RFI]],"MMM"))</f>
        <v>#REF!</v>
      </c>
      <c r="BC531" s="49" t="e">
        <f>IF([1]!Email_TaskV2[[#This Row],[Nodin BO]]="","No","Yes")</f>
        <v>#REF!</v>
      </c>
      <c r="BD531" s="50" t="e">
        <f>YEAR([1]!Email_TaskV2[[#This Row],[Tanggal nodin RFS/RFI]])</f>
        <v>#REF!</v>
      </c>
      <c r="BE531" s="17" t="e">
        <f>IF([1]!Email_TaskV2[[#This Row],[Month]]="",13,MONTH([1]!Email_TaskV2[[#This Row],[Tanggal nodin RFS/RFI]]))</f>
        <v>#REF!</v>
      </c>
    </row>
    <row r="532" spans="1:57" ht="15" customHeight="1" x14ac:dyDescent="0.3">
      <c r="A532" s="51">
        <v>531</v>
      </c>
      <c r="B532" s="32" t="s">
        <v>3218</v>
      </c>
      <c r="C532" s="34">
        <v>45056</v>
      </c>
      <c r="D532" s="101" t="s">
        <v>3219</v>
      </c>
      <c r="E532" s="23" t="s">
        <v>670</v>
      </c>
      <c r="F532" s="99">
        <v>0.45</v>
      </c>
      <c r="G532" s="35">
        <v>45061</v>
      </c>
      <c r="H532" s="35"/>
      <c r="I532" s="32"/>
      <c r="J532" s="35"/>
      <c r="K532" s="32"/>
      <c r="L532" s="44"/>
      <c r="M532" s="40"/>
      <c r="N532" s="40" t="s">
        <v>133</v>
      </c>
      <c r="O532" s="40" t="s">
        <v>134</v>
      </c>
      <c r="P532" s="40" t="e">
        <f>VLOOKUP([1]!Email_TaskV2[[#This Row],[PIC Dev]],[1]Organization!C:D,2,FALSE)</f>
        <v>#REF!</v>
      </c>
      <c r="Q532" s="40"/>
      <c r="R532" s="32"/>
      <c r="S532" s="32" t="s">
        <v>57</v>
      </c>
      <c r="T532" s="32" t="s">
        <v>3220</v>
      </c>
      <c r="U532" s="37" t="s">
        <v>3416</v>
      </c>
      <c r="V532" s="41">
        <v>45050</v>
      </c>
      <c r="W532" s="32" t="s">
        <v>120</v>
      </c>
      <c r="X532" s="32" t="s">
        <v>159</v>
      </c>
      <c r="Y532" s="32" t="s">
        <v>154</v>
      </c>
      <c r="Z532" s="32" t="s">
        <v>58</v>
      </c>
      <c r="AA532" s="32" t="s">
        <v>59</v>
      </c>
      <c r="AB532" s="32" t="s">
        <v>120</v>
      </c>
      <c r="AC532" s="32" t="s">
        <v>71</v>
      </c>
      <c r="AD532" s="44" t="s">
        <v>72</v>
      </c>
      <c r="AE532" s="44" t="s">
        <v>85</v>
      </c>
      <c r="AF532" s="44"/>
      <c r="AG532" s="32"/>
      <c r="AH532" s="32"/>
      <c r="AI532" s="72" t="s">
        <v>62</v>
      </c>
      <c r="AJ532" s="45" t="str">
        <f t="shared" si="67"/>
        <v>(FUT Simulator)</v>
      </c>
      <c r="AK532" s="46"/>
      <c r="AL532" s="46"/>
      <c r="AM532" s="46">
        <v>3</v>
      </c>
      <c r="AN532" s="46"/>
      <c r="AO532" s="46"/>
      <c r="AP532" s="46"/>
      <c r="AQ532" s="47" t="e">
        <f ca="1">IF(AND([1]!Email_TaskV2[[#This Row],[Status]]="ON PROGRESS"),TODAY()-[1]!Email_TaskV2[[#This Row],[Tanggal nodin RFS/RFI]],0)</f>
        <v>#REF!</v>
      </c>
      <c r="AR532" s="47" t="e">
        <f ca="1">IF(AND([1]!Email_TaskV2[[#This Row],[Status]]="ON PROGRESS"),IF(TODAY()-[1]!Email_TaskV2[[#This Row],[Start FUT]]&gt;100,"Testing not started yet",TODAY()-[1]!Email_TaskV2[[#This Row],[Start FUT]]),0)</f>
        <v>#REF!</v>
      </c>
      <c r="AS532" s="47" t="e">
        <f>IF([1]!Email_TaskV2[[#This Row],[Aging_Start_Testing]]="Testing not started yet","Testing not started yet",[1]!Email_TaskV2[[#This Row],[Aging]]-[1]!Email_TaskV2[[#This Row],[Aging_Start_Testing]])</f>
        <v>#REF!</v>
      </c>
      <c r="AT532" s="47" t="e">
        <f ca="1">IF(AND([1]!Email_TaskV2[[#This Row],[Status]]="ON PROGRESS",[1]!Email_TaskV2[[#This Row],[Type]]="RFI"),TODAY()-[1]!Email_TaskV2[[#This Row],[Tanggal nodin RFS/RFI]],0)</f>
        <v>#REF!</v>
      </c>
      <c r="AU532" s="47" t="e">
        <f>IF([1]!Email_TaskV2[[#This Row],[Aging]]&gt;7,"Warning","")</f>
        <v>#REF!</v>
      </c>
      <c r="AV532" s="48"/>
      <c r="AW532" s="48"/>
      <c r="AX532" s="48"/>
      <c r="AY532" s="16" t="e">
        <f>IF(AND([1]!Email_TaskV2[[#This Row],[Status]]="ON PROGRESS",[1]!Email_TaskV2[[#This Row],[Type]]="RFS"),"YES","")</f>
        <v>#REF!</v>
      </c>
      <c r="AZ532" s="127" t="e">
        <f>IF(AND([1]!Email_TaskV2[[#This Row],[Status]]="ON PROGRESS",[1]!Email_TaskV2[[#This Row],[Type]]="RFI"),"YES","")</f>
        <v>#REF!</v>
      </c>
      <c r="BA532" s="16" t="e">
        <f>IF([1]!Email_TaskV2[[#This Row],[Nomor Nodin RFS/RFI]]="","",DAY([1]!Email_TaskV2[[#This Row],[Tanggal nodin RFS/RFI]]))</f>
        <v>#REF!</v>
      </c>
      <c r="BB532" s="20" t="e">
        <f>IF([1]!Email_TaskV2[[#This Row],[Nomor Nodin RFS/RFI]]="","",TEXT([1]!Email_TaskV2[[#This Row],[Tanggal nodin RFS/RFI]],"MMM"))</f>
        <v>#REF!</v>
      </c>
      <c r="BC532" s="49" t="e">
        <f>IF([1]!Email_TaskV2[[#This Row],[Nodin BO]]="","No","Yes")</f>
        <v>#REF!</v>
      </c>
      <c r="BD532" s="50" t="e">
        <f>YEAR([1]!Email_TaskV2[[#This Row],[Tanggal nodin RFS/RFI]])</f>
        <v>#REF!</v>
      </c>
      <c r="BE532" s="17" t="e">
        <f>IF([1]!Email_TaskV2[[#This Row],[Month]]="",13,MONTH([1]!Email_TaskV2[[#This Row],[Tanggal nodin RFS/RFI]]))</f>
        <v>#REF!</v>
      </c>
    </row>
    <row r="533" spans="1:57" ht="15" customHeight="1" x14ac:dyDescent="0.3">
      <c r="A533" s="51">
        <v>532</v>
      </c>
      <c r="B533" s="32" t="s">
        <v>3221</v>
      </c>
      <c r="C533" s="34">
        <v>45057</v>
      </c>
      <c r="D533" s="27" t="s">
        <v>3222</v>
      </c>
      <c r="E533" s="23" t="s">
        <v>670</v>
      </c>
      <c r="F533" s="99">
        <v>0.6</v>
      </c>
      <c r="G533" s="35">
        <v>45057</v>
      </c>
      <c r="H533" s="35"/>
      <c r="I533" s="32"/>
      <c r="J533" s="35"/>
      <c r="K533" s="32"/>
      <c r="L533" s="44"/>
      <c r="M533" s="40"/>
      <c r="N533" s="40" t="s">
        <v>3165</v>
      </c>
      <c r="O533" s="40" t="s">
        <v>137</v>
      </c>
      <c r="P533" s="40" t="e">
        <f>VLOOKUP([1]!Email_TaskV2[[#This Row],[PIC Dev]],[1]Organization!C:D,2,FALSE)</f>
        <v>#REF!</v>
      </c>
      <c r="Q533" s="40"/>
      <c r="R533" s="32"/>
      <c r="S533" s="32" t="s">
        <v>75</v>
      </c>
      <c r="T533" s="32" t="s">
        <v>3223</v>
      </c>
      <c r="U533" s="37" t="s">
        <v>3417</v>
      </c>
      <c r="V533" s="41">
        <v>45030</v>
      </c>
      <c r="W533" s="32" t="s">
        <v>166</v>
      </c>
      <c r="X533" s="32" t="s">
        <v>182</v>
      </c>
      <c r="Y533" s="32" t="s">
        <v>183</v>
      </c>
      <c r="Z533" s="32" t="s">
        <v>58</v>
      </c>
      <c r="AA533" s="32" t="s">
        <v>59</v>
      </c>
      <c r="AB533" s="32" t="s">
        <v>60</v>
      </c>
      <c r="AC533" s="32" t="s">
        <v>61</v>
      </c>
      <c r="AD533" s="44" t="s">
        <v>93</v>
      </c>
      <c r="AE533" s="44"/>
      <c r="AF533" s="44"/>
      <c r="AG533" s="32"/>
      <c r="AH533" s="32"/>
      <c r="AI533" s="72" t="s">
        <v>110</v>
      </c>
      <c r="AJ533" s="45" t="str">
        <f t="shared" si="67"/>
        <v>(Sigos Automation)</v>
      </c>
      <c r="AK533" s="46">
        <v>1</v>
      </c>
      <c r="AL533" s="46"/>
      <c r="AM533" s="46"/>
      <c r="AN533" s="46"/>
      <c r="AO533" s="46"/>
      <c r="AP533" s="46"/>
      <c r="AQ533" s="47" t="e">
        <f ca="1">IF(AND([1]!Email_TaskV2[[#This Row],[Status]]="ON PROGRESS"),TODAY()-[1]!Email_TaskV2[[#This Row],[Tanggal nodin RFS/RFI]],0)</f>
        <v>#REF!</v>
      </c>
      <c r="AR533" s="47" t="e">
        <f ca="1">IF(AND([1]!Email_TaskV2[[#This Row],[Status]]="ON PROGRESS"),IF(TODAY()-[1]!Email_TaskV2[[#This Row],[Start FUT]]&gt;100,"Testing not started yet",TODAY()-[1]!Email_TaskV2[[#This Row],[Start FUT]]),0)</f>
        <v>#REF!</v>
      </c>
      <c r="AS533" s="47" t="e">
        <f>IF([1]!Email_TaskV2[[#This Row],[Aging_Start_Testing]]="Testing not started yet","Testing not started yet",[1]!Email_TaskV2[[#This Row],[Aging]]-[1]!Email_TaskV2[[#This Row],[Aging_Start_Testing]])</f>
        <v>#REF!</v>
      </c>
      <c r="AT533" s="47" t="e">
        <f ca="1">IF(AND([1]!Email_TaskV2[[#This Row],[Status]]="ON PROGRESS",[1]!Email_TaskV2[[#This Row],[Type]]="RFI"),TODAY()-[1]!Email_TaskV2[[#This Row],[Tanggal nodin RFS/RFI]],0)</f>
        <v>#REF!</v>
      </c>
      <c r="AU533" s="47" t="e">
        <f>IF([1]!Email_TaskV2[[#This Row],[Aging]]&gt;7,"Warning","")</f>
        <v>#REF!</v>
      </c>
      <c r="AV533" s="48"/>
      <c r="AW533" s="48"/>
      <c r="AX533" s="48"/>
      <c r="AY533" s="16" t="e">
        <f>IF(AND([1]!Email_TaskV2[[#This Row],[Status]]="ON PROGRESS",[1]!Email_TaskV2[[#This Row],[Type]]="RFS"),"YES","")</f>
        <v>#REF!</v>
      </c>
      <c r="AZ533" s="16" t="e">
        <f>IF(AND([1]!Email_TaskV2[[#This Row],[Status]]="ON PROGRESS",[1]!Email_TaskV2[[#This Row],[Type]]="RFI"),"YES","")</f>
        <v>#REF!</v>
      </c>
      <c r="BA533" s="16" t="e">
        <f>IF([1]!Email_TaskV2[[#This Row],[Nomor Nodin RFS/RFI]]="","",DAY([1]!Email_TaskV2[[#This Row],[Tanggal nodin RFS/RFI]]))</f>
        <v>#REF!</v>
      </c>
      <c r="BB533" s="20" t="e">
        <f>IF([1]!Email_TaskV2[[#This Row],[Nomor Nodin RFS/RFI]]="","",TEXT([1]!Email_TaskV2[[#This Row],[Tanggal nodin RFS/RFI]],"MMM"))</f>
        <v>#REF!</v>
      </c>
      <c r="BC533" s="49" t="e">
        <f>IF([1]!Email_TaskV2[[#This Row],[Nodin BO]]="","No","Yes")</f>
        <v>#REF!</v>
      </c>
      <c r="BD533" s="50" t="e">
        <f>YEAR([1]!Email_TaskV2[[#This Row],[Tanggal nodin RFS/RFI]])</f>
        <v>#REF!</v>
      </c>
      <c r="BE533" s="17" t="e">
        <f>IF([1]!Email_TaskV2[[#This Row],[Month]]="",13,MONTH([1]!Email_TaskV2[[#This Row],[Tanggal nodin RFS/RFI]]))</f>
        <v>#REF!</v>
      </c>
    </row>
    <row r="534" spans="1:57" ht="15" customHeight="1" x14ac:dyDescent="0.3">
      <c r="A534" s="51">
        <v>533</v>
      </c>
      <c r="B534" s="32" t="s">
        <v>3224</v>
      </c>
      <c r="C534" s="34">
        <v>45057</v>
      </c>
      <c r="D534" s="101" t="s">
        <v>3225</v>
      </c>
      <c r="E534" s="23" t="s">
        <v>670</v>
      </c>
      <c r="F534" s="99">
        <v>0.2</v>
      </c>
      <c r="G534" s="35">
        <v>45062</v>
      </c>
      <c r="H534" s="35"/>
      <c r="I534" s="32"/>
      <c r="J534" s="35"/>
      <c r="K534" s="32"/>
      <c r="L534" s="44"/>
      <c r="M534" s="40"/>
      <c r="N534" s="40" t="s">
        <v>2483</v>
      </c>
      <c r="O534" s="40" t="s">
        <v>74</v>
      </c>
      <c r="P534" s="40" t="e">
        <f>VLOOKUP([1]!Email_TaskV2[[#This Row],[PIC Dev]],[1]Organization!C:D,2,FALSE)</f>
        <v>#REF!</v>
      </c>
      <c r="Q534" s="40"/>
      <c r="R534" s="32"/>
      <c r="S534" s="32" t="s">
        <v>57</v>
      </c>
      <c r="T534" s="37" t="s">
        <v>3418</v>
      </c>
      <c r="U534" s="37" t="s">
        <v>3419</v>
      </c>
      <c r="V534" s="37" t="s">
        <v>3420</v>
      </c>
      <c r="W534" s="32" t="s">
        <v>176</v>
      </c>
      <c r="X534" s="37" t="s">
        <v>3421</v>
      </c>
      <c r="Y534" s="37" t="s">
        <v>3422</v>
      </c>
      <c r="Z534" s="32" t="s">
        <v>58</v>
      </c>
      <c r="AA534" s="32" t="s">
        <v>59</v>
      </c>
      <c r="AB534" s="32" t="s">
        <v>76</v>
      </c>
      <c r="AC534" s="32" t="s">
        <v>71</v>
      </c>
      <c r="AD534" s="44" t="s">
        <v>95</v>
      </c>
      <c r="AE534" s="44"/>
      <c r="AF534" s="44"/>
      <c r="AG534" s="32"/>
      <c r="AH534" s="32"/>
      <c r="AI534" s="72" t="s">
        <v>64</v>
      </c>
      <c r="AJ534" s="45" t="str">
        <f t="shared" si="67"/>
        <v/>
      </c>
      <c r="AK534" s="46"/>
      <c r="AL534" s="46"/>
      <c r="AM534" s="46"/>
      <c r="AN534" s="46"/>
      <c r="AO534" s="46"/>
      <c r="AP534" s="46"/>
      <c r="AQ534" s="47" t="e">
        <f ca="1">IF(AND([1]!Email_TaskV2[[#This Row],[Status]]="ON PROGRESS"),TODAY()-[1]!Email_TaskV2[[#This Row],[Tanggal nodin RFS/RFI]],0)</f>
        <v>#REF!</v>
      </c>
      <c r="AR534" s="47" t="e">
        <f ca="1">IF(AND([1]!Email_TaskV2[[#This Row],[Status]]="ON PROGRESS"),IF(TODAY()-[1]!Email_TaskV2[[#This Row],[Start FUT]]&gt;100,"Testing not started yet",TODAY()-[1]!Email_TaskV2[[#This Row],[Start FUT]]),0)</f>
        <v>#REF!</v>
      </c>
      <c r="AS534" s="47" t="e">
        <f>IF([1]!Email_TaskV2[[#This Row],[Aging_Start_Testing]]="Testing not started yet","Testing not started yet",[1]!Email_TaskV2[[#This Row],[Aging]]-[1]!Email_TaskV2[[#This Row],[Aging_Start_Testing]])</f>
        <v>#REF!</v>
      </c>
      <c r="AT534" s="47" t="e">
        <f ca="1">IF(AND([1]!Email_TaskV2[[#This Row],[Status]]="ON PROGRESS",[1]!Email_TaskV2[[#This Row],[Type]]="RFI"),TODAY()-[1]!Email_TaskV2[[#This Row],[Tanggal nodin RFS/RFI]],0)</f>
        <v>#REF!</v>
      </c>
      <c r="AU534" s="47" t="e">
        <f>IF([1]!Email_TaskV2[[#This Row],[Aging]]&gt;7,"Warning","")</f>
        <v>#REF!</v>
      </c>
      <c r="AV534" s="48"/>
      <c r="AW534" s="48"/>
      <c r="AX534" s="48"/>
      <c r="AY534" s="16" t="e">
        <f>IF(AND([1]!Email_TaskV2[[#This Row],[Status]]="ON PROGRESS",[1]!Email_TaskV2[[#This Row],[Type]]="RFS"),"YES","")</f>
        <v>#REF!</v>
      </c>
      <c r="AZ534" s="16" t="e">
        <f>IF(AND([1]!Email_TaskV2[[#This Row],[Status]]="ON PROGRESS",[1]!Email_TaskV2[[#This Row],[Type]]="RFI"),"YES","")</f>
        <v>#REF!</v>
      </c>
      <c r="BA534" s="16" t="e">
        <f>IF([1]!Email_TaskV2[[#This Row],[Nomor Nodin RFS/RFI]]="","",DAY([1]!Email_TaskV2[[#This Row],[Tanggal nodin RFS/RFI]]))</f>
        <v>#REF!</v>
      </c>
      <c r="BB534" s="20" t="e">
        <f>IF([1]!Email_TaskV2[[#This Row],[Nomor Nodin RFS/RFI]]="","",TEXT([1]!Email_TaskV2[[#This Row],[Tanggal nodin RFS/RFI]],"MMM"))</f>
        <v>#REF!</v>
      </c>
      <c r="BC534" s="49" t="e">
        <f>IF([1]!Email_TaskV2[[#This Row],[Nodin BO]]="","No","Yes")</f>
        <v>#REF!</v>
      </c>
      <c r="BD534" s="50" t="e">
        <f>YEAR([1]!Email_TaskV2[[#This Row],[Tanggal nodin RFS/RFI]])</f>
        <v>#REF!</v>
      </c>
      <c r="BE534" s="17" t="e">
        <f>IF([1]!Email_TaskV2[[#This Row],[Month]]="",13,MONTH([1]!Email_TaskV2[[#This Row],[Tanggal nodin RFS/RFI]]))</f>
        <v>#REF!</v>
      </c>
    </row>
    <row r="535" spans="1:57" ht="15" customHeight="1" x14ac:dyDescent="0.3">
      <c r="A535" s="51">
        <v>534</v>
      </c>
      <c r="B535" s="32" t="s">
        <v>3226</v>
      </c>
      <c r="C535" s="34">
        <v>45056</v>
      </c>
      <c r="D535" s="88" t="s">
        <v>3227</v>
      </c>
      <c r="E535" s="32" t="s">
        <v>55</v>
      </c>
      <c r="F535" s="63" t="s">
        <v>90</v>
      </c>
      <c r="G535" s="35">
        <v>45058</v>
      </c>
      <c r="H535" s="35">
        <v>45058</v>
      </c>
      <c r="I535" s="32" t="s">
        <v>3228</v>
      </c>
      <c r="J535" s="35">
        <v>45058</v>
      </c>
      <c r="K535" s="37" t="s">
        <v>3423</v>
      </c>
      <c r="L535" s="39">
        <f>H535-C535</f>
        <v>2</v>
      </c>
      <c r="M535" s="39">
        <f>J535-G535</f>
        <v>0</v>
      </c>
      <c r="N535" s="40" t="s">
        <v>2483</v>
      </c>
      <c r="O535" s="40" t="s">
        <v>74</v>
      </c>
      <c r="P535" s="40" t="e">
        <f>VLOOKUP([1]!Email_TaskV2[[#This Row],[PIC Dev]],[1]Organization!C:D,2,FALSE)</f>
        <v>#REF!</v>
      </c>
      <c r="Q535" s="52" t="s">
        <v>3424</v>
      </c>
      <c r="R535" s="32">
        <v>117</v>
      </c>
      <c r="S535" s="32" t="s">
        <v>75</v>
      </c>
      <c r="T535" s="32"/>
      <c r="U535" s="32"/>
      <c r="V535" s="32"/>
      <c r="W535" s="32" t="s">
        <v>176</v>
      </c>
      <c r="X535" s="32"/>
      <c r="Y535" s="32"/>
      <c r="Z535" s="32" t="s">
        <v>58</v>
      </c>
      <c r="AA535" s="32" t="s">
        <v>59</v>
      </c>
      <c r="AB535" s="32" t="s">
        <v>76</v>
      </c>
      <c r="AC535" s="32" t="s">
        <v>71</v>
      </c>
      <c r="AD535" s="44" t="s">
        <v>106</v>
      </c>
      <c r="AE535" s="44"/>
      <c r="AF535" s="44"/>
      <c r="AG535" s="32"/>
      <c r="AH535" s="32"/>
      <c r="AI535" s="72" t="s">
        <v>64</v>
      </c>
      <c r="AJ535" s="45" t="str">
        <f t="shared" si="67"/>
        <v/>
      </c>
      <c r="AK535" s="46"/>
      <c r="AL535" s="46"/>
      <c r="AM535" s="46"/>
      <c r="AN535" s="46"/>
      <c r="AO535" s="46"/>
      <c r="AP535" s="46"/>
      <c r="AQ535" s="47" t="e">
        <f ca="1">IF(AND([1]!Email_TaskV2[[#This Row],[Status]]="ON PROGRESS"),TODAY()-[1]!Email_TaskV2[[#This Row],[Tanggal nodin RFS/RFI]],0)</f>
        <v>#REF!</v>
      </c>
      <c r="AR535" s="47" t="e">
        <f ca="1">IF(AND([1]!Email_TaskV2[[#This Row],[Status]]="ON PROGRESS"),IF(TODAY()-[1]!Email_TaskV2[[#This Row],[Start FUT]]&gt;100,"Testing not started yet",TODAY()-[1]!Email_TaskV2[[#This Row],[Start FUT]]),0)</f>
        <v>#REF!</v>
      </c>
      <c r="AS535" s="47" t="e">
        <f>IF([1]!Email_TaskV2[[#This Row],[Aging_Start_Testing]]="Testing not started yet","Testing not started yet",[1]!Email_TaskV2[[#This Row],[Aging]]-[1]!Email_TaskV2[[#This Row],[Aging_Start_Testing]])</f>
        <v>#REF!</v>
      </c>
      <c r="AT535" s="47" t="e">
        <f ca="1">IF(AND([1]!Email_TaskV2[[#This Row],[Status]]="ON PROGRESS",[1]!Email_TaskV2[[#This Row],[Type]]="RFI"),TODAY()-[1]!Email_TaskV2[[#This Row],[Tanggal nodin RFS/RFI]],0)</f>
        <v>#REF!</v>
      </c>
      <c r="AU535" s="47" t="e">
        <f>IF([1]!Email_TaskV2[[#This Row],[Aging]]&gt;7,"Warning","")</f>
        <v>#REF!</v>
      </c>
      <c r="AV535" s="48"/>
      <c r="AW535" s="48"/>
      <c r="AX535" s="48"/>
      <c r="AY535" s="16" t="e">
        <f>IF(AND([1]!Email_TaskV2[[#This Row],[Status]]="ON PROGRESS",[1]!Email_TaskV2[[#This Row],[Type]]="RFS"),"YES","")</f>
        <v>#REF!</v>
      </c>
      <c r="AZ535" s="16" t="e">
        <f>IF(AND([1]!Email_TaskV2[[#This Row],[Status]]="ON PROGRESS",[1]!Email_TaskV2[[#This Row],[Type]]="RFI"),"YES","")</f>
        <v>#REF!</v>
      </c>
      <c r="BA535" s="16" t="e">
        <f>IF([1]!Email_TaskV2[[#This Row],[Nomor Nodin RFS/RFI]]="","",DAY([1]!Email_TaskV2[[#This Row],[Tanggal nodin RFS/RFI]]))</f>
        <v>#REF!</v>
      </c>
      <c r="BB535" s="20" t="e">
        <f>IF([1]!Email_TaskV2[[#This Row],[Nomor Nodin RFS/RFI]]="","",TEXT([1]!Email_TaskV2[[#This Row],[Tanggal nodin RFS/RFI]],"MMM"))</f>
        <v>#REF!</v>
      </c>
      <c r="BC535" s="49" t="e">
        <f>IF([1]!Email_TaskV2[[#This Row],[Nodin BO]]="","No","Yes")</f>
        <v>#REF!</v>
      </c>
      <c r="BD535" s="50" t="e">
        <f>YEAR([1]!Email_TaskV2[[#This Row],[Tanggal nodin RFS/RFI]])</f>
        <v>#REF!</v>
      </c>
      <c r="BE535" s="17" t="e">
        <f>IF([1]!Email_TaskV2[[#This Row],[Month]]="",13,MONTH([1]!Email_TaskV2[[#This Row],[Tanggal nodin RFS/RFI]]))</f>
        <v>#REF!</v>
      </c>
    </row>
    <row r="536" spans="1:57" ht="15" customHeight="1" x14ac:dyDescent="0.3">
      <c r="A536" s="51">
        <v>535</v>
      </c>
      <c r="B536" s="32" t="s">
        <v>3229</v>
      </c>
      <c r="C536" s="34">
        <v>45058</v>
      </c>
      <c r="D536" s="27" t="s">
        <v>3230</v>
      </c>
      <c r="E536" s="23" t="s">
        <v>670</v>
      </c>
      <c r="F536" s="99">
        <v>0.5</v>
      </c>
      <c r="G536" s="35">
        <v>45058</v>
      </c>
      <c r="H536" s="35"/>
      <c r="I536" s="32"/>
      <c r="J536" s="35"/>
      <c r="K536" s="32"/>
      <c r="L536" s="44"/>
      <c r="M536" s="40"/>
      <c r="N536" s="40" t="s">
        <v>81</v>
      </c>
      <c r="O536" s="40" t="s">
        <v>82</v>
      </c>
      <c r="P536" s="40" t="e">
        <f>VLOOKUP([1]!Email_TaskV2[[#This Row],[PIC Dev]],[1]Organization!C:D,2,FALSE)</f>
        <v>#REF!</v>
      </c>
      <c r="Q536" s="40"/>
      <c r="R536" s="32"/>
      <c r="S536" s="32" t="s">
        <v>57</v>
      </c>
      <c r="T536" s="32" t="s">
        <v>3231</v>
      </c>
      <c r="U536" s="37" t="s">
        <v>3425</v>
      </c>
      <c r="V536" s="41">
        <v>45055</v>
      </c>
      <c r="W536" s="32" t="s">
        <v>83</v>
      </c>
      <c r="X536" s="32" t="s">
        <v>203</v>
      </c>
      <c r="Y536" s="32" t="s">
        <v>204</v>
      </c>
      <c r="Z536" s="32" t="s">
        <v>58</v>
      </c>
      <c r="AA536" s="32" t="s">
        <v>59</v>
      </c>
      <c r="AB536" s="32" t="s">
        <v>83</v>
      </c>
      <c r="AC536" s="32" t="s">
        <v>71</v>
      </c>
      <c r="AD536" s="44" t="s">
        <v>141</v>
      </c>
      <c r="AE536" s="44"/>
      <c r="AF536" s="44"/>
      <c r="AG536" s="32"/>
      <c r="AH536" s="32"/>
      <c r="AI536" s="72" t="s">
        <v>64</v>
      </c>
      <c r="AJ536" s="45" t="str">
        <f t="shared" si="67"/>
        <v/>
      </c>
      <c r="AK536" s="46"/>
      <c r="AL536" s="46"/>
      <c r="AM536" s="46"/>
      <c r="AN536" s="46"/>
      <c r="AO536" s="46"/>
      <c r="AP536" s="46"/>
      <c r="AQ536" s="47" t="e">
        <f ca="1">IF(AND([1]!Email_TaskV2[[#This Row],[Status]]="ON PROGRESS"),TODAY()-[1]!Email_TaskV2[[#This Row],[Tanggal nodin RFS/RFI]],0)</f>
        <v>#REF!</v>
      </c>
      <c r="AR536" s="47" t="e">
        <f ca="1">IF(AND([1]!Email_TaskV2[[#This Row],[Status]]="ON PROGRESS"),IF(TODAY()-[1]!Email_TaskV2[[#This Row],[Start FUT]]&gt;100,"Testing not started yet",TODAY()-[1]!Email_TaskV2[[#This Row],[Start FUT]]),0)</f>
        <v>#REF!</v>
      </c>
      <c r="AS536" s="47" t="e">
        <f>IF([1]!Email_TaskV2[[#This Row],[Aging_Start_Testing]]="Testing not started yet","Testing not started yet",[1]!Email_TaskV2[[#This Row],[Aging]]-[1]!Email_TaskV2[[#This Row],[Aging_Start_Testing]])</f>
        <v>#REF!</v>
      </c>
      <c r="AT536" s="47" t="e">
        <f ca="1">IF(AND([1]!Email_TaskV2[[#This Row],[Status]]="ON PROGRESS",[1]!Email_TaskV2[[#This Row],[Type]]="RFI"),TODAY()-[1]!Email_TaskV2[[#This Row],[Tanggal nodin RFS/RFI]],0)</f>
        <v>#REF!</v>
      </c>
      <c r="AU536" s="47" t="e">
        <f>IF([1]!Email_TaskV2[[#This Row],[Aging]]&gt;7,"Warning","")</f>
        <v>#REF!</v>
      </c>
      <c r="AV536" s="48"/>
      <c r="AW536" s="48"/>
      <c r="AX536" s="48"/>
      <c r="AY536" s="16" t="e">
        <f>IF(AND([1]!Email_TaskV2[[#This Row],[Status]]="ON PROGRESS",[1]!Email_TaskV2[[#This Row],[Type]]="RFS"),"YES","")</f>
        <v>#REF!</v>
      </c>
      <c r="AZ536" s="127" t="e">
        <f>IF(AND([1]!Email_TaskV2[[#This Row],[Status]]="ON PROGRESS",[1]!Email_TaskV2[[#This Row],[Type]]="RFI"),"YES","")</f>
        <v>#REF!</v>
      </c>
      <c r="BA536" s="16" t="e">
        <f>IF([1]!Email_TaskV2[[#This Row],[Nomor Nodin RFS/RFI]]="","",DAY([1]!Email_TaskV2[[#This Row],[Tanggal nodin RFS/RFI]]))</f>
        <v>#REF!</v>
      </c>
      <c r="BB536" s="20" t="e">
        <f>IF([1]!Email_TaskV2[[#This Row],[Nomor Nodin RFS/RFI]]="","",TEXT([1]!Email_TaskV2[[#This Row],[Tanggal nodin RFS/RFI]],"MMM"))</f>
        <v>#REF!</v>
      </c>
      <c r="BC536" s="49" t="e">
        <f>IF([1]!Email_TaskV2[[#This Row],[Nodin BO]]="","No","Yes")</f>
        <v>#REF!</v>
      </c>
      <c r="BD536" s="50" t="e">
        <f>YEAR([1]!Email_TaskV2[[#This Row],[Tanggal nodin RFS/RFI]])</f>
        <v>#REF!</v>
      </c>
      <c r="BE536" s="17" t="e">
        <f>IF([1]!Email_TaskV2[[#This Row],[Month]]="",13,MONTH([1]!Email_TaskV2[[#This Row],[Tanggal nodin RFS/RFI]]))</f>
        <v>#REF!</v>
      </c>
    </row>
    <row r="537" spans="1:57" ht="15" customHeight="1" x14ac:dyDescent="0.3">
      <c r="A537" s="51">
        <v>536</v>
      </c>
      <c r="B537" s="32" t="s">
        <v>3232</v>
      </c>
      <c r="C537" s="34">
        <v>45057</v>
      </c>
      <c r="D537" s="88" t="s">
        <v>3233</v>
      </c>
      <c r="E537" s="32" t="s">
        <v>55</v>
      </c>
      <c r="F537" s="63" t="s">
        <v>90</v>
      </c>
      <c r="G537" s="35">
        <v>45061</v>
      </c>
      <c r="H537" s="35">
        <v>45061</v>
      </c>
      <c r="I537" s="32" t="s">
        <v>3234</v>
      </c>
      <c r="J537" s="35">
        <v>45062</v>
      </c>
      <c r="K537" s="37" t="s">
        <v>3426</v>
      </c>
      <c r="L537" s="39">
        <f>H537-C537</f>
        <v>4</v>
      </c>
      <c r="M537" s="39">
        <f>J537-G537</f>
        <v>1</v>
      </c>
      <c r="N537" s="40" t="s">
        <v>498</v>
      </c>
      <c r="O537" s="40" t="s">
        <v>135</v>
      </c>
      <c r="P537" s="40" t="e">
        <f>VLOOKUP([1]!Email_TaskV2[[#This Row],[PIC Dev]],[1]Organization!C:D,2,FALSE)</f>
        <v>#REF!</v>
      </c>
      <c r="Q537" s="40" t="s">
        <v>3427</v>
      </c>
      <c r="R537" s="32">
        <v>80</v>
      </c>
      <c r="S537" s="32" t="s">
        <v>57</v>
      </c>
      <c r="T537" s="32" t="s">
        <v>3235</v>
      </c>
      <c r="U537" s="37" t="s">
        <v>3428</v>
      </c>
      <c r="V537" s="41">
        <v>45054</v>
      </c>
      <c r="W537" s="32" t="s">
        <v>169</v>
      </c>
      <c r="X537" s="32" t="s">
        <v>170</v>
      </c>
      <c r="Y537" s="32" t="s">
        <v>171</v>
      </c>
      <c r="Z537" s="32" t="s">
        <v>58</v>
      </c>
      <c r="AA537" s="32" t="s">
        <v>59</v>
      </c>
      <c r="AB537" s="32" t="s">
        <v>119</v>
      </c>
      <c r="AC537" s="32" t="s">
        <v>71</v>
      </c>
      <c r="AD537" s="44" t="s">
        <v>67</v>
      </c>
      <c r="AE537" s="44"/>
      <c r="AF537" s="44"/>
      <c r="AG537" s="32"/>
      <c r="AH537" s="32"/>
      <c r="AI537" s="72" t="s">
        <v>64</v>
      </c>
      <c r="AJ537" s="45" t="str">
        <f t="shared" si="67"/>
        <v/>
      </c>
      <c r="AK537" s="46"/>
      <c r="AL537" s="46"/>
      <c r="AM537" s="46"/>
      <c r="AN537" s="46"/>
      <c r="AO537" s="46"/>
      <c r="AP537" s="46"/>
      <c r="AQ537" s="47" t="e">
        <f ca="1">IF(AND([1]!Email_TaskV2[[#This Row],[Status]]="ON PROGRESS"),TODAY()-[1]!Email_TaskV2[[#This Row],[Tanggal nodin RFS/RFI]],0)</f>
        <v>#REF!</v>
      </c>
      <c r="AR537" s="47" t="e">
        <f ca="1">IF(AND([1]!Email_TaskV2[[#This Row],[Status]]="ON PROGRESS"),IF(TODAY()-[1]!Email_TaskV2[[#This Row],[Start FUT]]&gt;100,"Testing not started yet",TODAY()-[1]!Email_TaskV2[[#This Row],[Start FUT]]),0)</f>
        <v>#REF!</v>
      </c>
      <c r="AS537" s="47" t="e">
        <f>IF([1]!Email_TaskV2[[#This Row],[Aging_Start_Testing]]="Testing not started yet","Testing not started yet",[1]!Email_TaskV2[[#This Row],[Aging]]-[1]!Email_TaskV2[[#This Row],[Aging_Start_Testing]])</f>
        <v>#REF!</v>
      </c>
      <c r="AT537" s="47" t="e">
        <f ca="1">IF(AND([1]!Email_TaskV2[[#This Row],[Status]]="ON PROGRESS",[1]!Email_TaskV2[[#This Row],[Type]]="RFI"),TODAY()-[1]!Email_TaskV2[[#This Row],[Tanggal nodin RFS/RFI]],0)</f>
        <v>#REF!</v>
      </c>
      <c r="AU537" s="47" t="e">
        <f>IF([1]!Email_TaskV2[[#This Row],[Aging]]&gt;7,"Warning","")</f>
        <v>#REF!</v>
      </c>
      <c r="AV537" s="48"/>
      <c r="AW537" s="48"/>
      <c r="AX537" s="48"/>
      <c r="AY537" s="16" t="e">
        <f>IF(AND([1]!Email_TaskV2[[#This Row],[Status]]="ON PROGRESS",[1]!Email_TaskV2[[#This Row],[Type]]="RFS"),"YES","")</f>
        <v>#REF!</v>
      </c>
      <c r="AZ537" s="16" t="e">
        <f>IF(AND([1]!Email_TaskV2[[#This Row],[Status]]="ON PROGRESS",[1]!Email_TaskV2[[#This Row],[Type]]="RFI"),"YES","")</f>
        <v>#REF!</v>
      </c>
      <c r="BA537" s="16" t="e">
        <f>IF([1]!Email_TaskV2[[#This Row],[Nomor Nodin RFS/RFI]]="","",DAY([1]!Email_TaskV2[[#This Row],[Tanggal nodin RFS/RFI]]))</f>
        <v>#REF!</v>
      </c>
      <c r="BB537" s="20" t="e">
        <f>IF([1]!Email_TaskV2[[#This Row],[Nomor Nodin RFS/RFI]]="","",TEXT([1]!Email_TaskV2[[#This Row],[Tanggal nodin RFS/RFI]],"MMM"))</f>
        <v>#REF!</v>
      </c>
      <c r="BC537" s="49" t="e">
        <f>IF([1]!Email_TaskV2[[#This Row],[Nodin BO]]="","No","Yes")</f>
        <v>#REF!</v>
      </c>
      <c r="BD537" s="50" t="e">
        <f>YEAR([1]!Email_TaskV2[[#This Row],[Tanggal nodin RFS/RFI]])</f>
        <v>#REF!</v>
      </c>
      <c r="BE537" s="17" t="e">
        <f>IF([1]!Email_TaskV2[[#This Row],[Month]]="",13,MONTH([1]!Email_TaskV2[[#This Row],[Tanggal nodin RFS/RFI]]))</f>
        <v>#REF!</v>
      </c>
    </row>
    <row r="538" spans="1:57" ht="15" customHeight="1" x14ac:dyDescent="0.3">
      <c r="A538" s="51">
        <v>537</v>
      </c>
      <c r="B538" s="32" t="s">
        <v>3236</v>
      </c>
      <c r="C538" s="34">
        <v>45058</v>
      </c>
      <c r="D538" s="27" t="s">
        <v>3237</v>
      </c>
      <c r="E538" s="23" t="s">
        <v>670</v>
      </c>
      <c r="F538" s="99">
        <v>0.2</v>
      </c>
      <c r="G538" s="35">
        <v>45063</v>
      </c>
      <c r="H538" s="35"/>
      <c r="I538" s="32"/>
      <c r="J538" s="35"/>
      <c r="K538" s="32"/>
      <c r="L538" s="44"/>
      <c r="M538" s="40"/>
      <c r="N538" s="40" t="s">
        <v>3165</v>
      </c>
      <c r="O538" s="40" t="s">
        <v>137</v>
      </c>
      <c r="P538" s="40" t="e">
        <f>VLOOKUP([1]!Email_TaskV2[[#This Row],[PIC Dev]],[1]Organization!C:D,2,FALSE)</f>
        <v>#REF!</v>
      </c>
      <c r="Q538" s="40"/>
      <c r="R538" s="32"/>
      <c r="S538" s="32" t="s">
        <v>57</v>
      </c>
      <c r="T538" s="32" t="s">
        <v>2295</v>
      </c>
      <c r="U538" s="37" t="s">
        <v>3429</v>
      </c>
      <c r="V538" s="41">
        <v>44993</v>
      </c>
      <c r="W538" s="32" t="s">
        <v>166</v>
      </c>
      <c r="X538" s="32" t="s">
        <v>182</v>
      </c>
      <c r="Y538" s="32" t="s">
        <v>183</v>
      </c>
      <c r="Z538" s="32" t="s">
        <v>58</v>
      </c>
      <c r="AA538" s="32" t="s">
        <v>59</v>
      </c>
      <c r="AB538" s="32" t="s">
        <v>119</v>
      </c>
      <c r="AC538" s="32" t="s">
        <v>71</v>
      </c>
      <c r="AD538" s="44" t="s">
        <v>72</v>
      </c>
      <c r="AE538" s="44" t="s">
        <v>85</v>
      </c>
      <c r="AF538" s="44"/>
      <c r="AG538" s="32"/>
      <c r="AH538" s="32"/>
      <c r="AI538" s="72" t="s">
        <v>64</v>
      </c>
      <c r="AJ538" s="45" t="str">
        <f t="shared" si="67"/>
        <v/>
      </c>
      <c r="AK538" s="46"/>
      <c r="AL538" s="46"/>
      <c r="AM538" s="46"/>
      <c r="AN538" s="46"/>
      <c r="AO538" s="46"/>
      <c r="AP538" s="46"/>
      <c r="AQ538" s="47" t="e">
        <f ca="1">IF(AND([1]!Email_TaskV2[[#This Row],[Status]]="ON PROGRESS"),TODAY()-[1]!Email_TaskV2[[#This Row],[Tanggal nodin RFS/RFI]],0)</f>
        <v>#REF!</v>
      </c>
      <c r="AR538" s="47" t="e">
        <f ca="1">IF(AND([1]!Email_TaskV2[[#This Row],[Status]]="ON PROGRESS"),IF(TODAY()-[1]!Email_TaskV2[[#This Row],[Start FUT]]&gt;100,"Testing not started yet",TODAY()-[1]!Email_TaskV2[[#This Row],[Start FUT]]),0)</f>
        <v>#REF!</v>
      </c>
      <c r="AS538" s="47" t="e">
        <f>IF([1]!Email_TaskV2[[#This Row],[Aging_Start_Testing]]="Testing not started yet","Testing not started yet",[1]!Email_TaskV2[[#This Row],[Aging]]-[1]!Email_TaskV2[[#This Row],[Aging_Start_Testing]])</f>
        <v>#REF!</v>
      </c>
      <c r="AT538" s="47" t="e">
        <f ca="1">IF(AND([1]!Email_TaskV2[[#This Row],[Status]]="ON PROGRESS",[1]!Email_TaskV2[[#This Row],[Type]]="RFI"),TODAY()-[1]!Email_TaskV2[[#This Row],[Tanggal nodin RFS/RFI]],0)</f>
        <v>#REF!</v>
      </c>
      <c r="AU538" s="47" t="e">
        <f>IF([1]!Email_TaskV2[[#This Row],[Aging]]&gt;7,"Warning","")</f>
        <v>#REF!</v>
      </c>
      <c r="AV538" s="48"/>
      <c r="AW538" s="48"/>
      <c r="AX538" s="48"/>
      <c r="AY538" s="16" t="e">
        <f>IF(AND([1]!Email_TaskV2[[#This Row],[Status]]="ON PROGRESS",[1]!Email_TaskV2[[#This Row],[Type]]="RFS"),"YES","")</f>
        <v>#REF!</v>
      </c>
      <c r="AZ538" s="127" t="e">
        <f>IF(AND([1]!Email_TaskV2[[#This Row],[Status]]="ON PROGRESS",[1]!Email_TaskV2[[#This Row],[Type]]="RFI"),"YES","")</f>
        <v>#REF!</v>
      </c>
      <c r="BA538" s="16" t="e">
        <f>IF([1]!Email_TaskV2[[#This Row],[Nomor Nodin RFS/RFI]]="","",DAY([1]!Email_TaskV2[[#This Row],[Tanggal nodin RFS/RFI]]))</f>
        <v>#REF!</v>
      </c>
      <c r="BB538" s="20" t="e">
        <f>IF([1]!Email_TaskV2[[#This Row],[Nomor Nodin RFS/RFI]]="","",TEXT([1]!Email_TaskV2[[#This Row],[Tanggal nodin RFS/RFI]],"MMM"))</f>
        <v>#REF!</v>
      </c>
      <c r="BC538" s="49" t="e">
        <f>IF([1]!Email_TaskV2[[#This Row],[Nodin BO]]="","No","Yes")</f>
        <v>#REF!</v>
      </c>
      <c r="BD538" s="50" t="e">
        <f>YEAR([1]!Email_TaskV2[[#This Row],[Tanggal nodin RFS/RFI]])</f>
        <v>#REF!</v>
      </c>
      <c r="BE538" s="17" t="e">
        <f>IF([1]!Email_TaskV2[[#This Row],[Month]]="",13,MONTH([1]!Email_TaskV2[[#This Row],[Tanggal nodin RFS/RFI]]))</f>
        <v>#REF!</v>
      </c>
    </row>
    <row r="539" spans="1:57" ht="15" customHeight="1" x14ac:dyDescent="0.3">
      <c r="A539" s="51">
        <v>538</v>
      </c>
      <c r="B539" s="39" t="s">
        <v>3238</v>
      </c>
      <c r="C539" s="114">
        <v>45058</v>
      </c>
      <c r="D539" s="105" t="s">
        <v>3239</v>
      </c>
      <c r="E539" s="72" t="s">
        <v>55</v>
      </c>
      <c r="F539" s="130" t="s">
        <v>3078</v>
      </c>
      <c r="G539" s="36">
        <v>45062</v>
      </c>
      <c r="H539" s="36"/>
      <c r="I539" s="39"/>
      <c r="J539" s="36">
        <v>45069</v>
      </c>
      <c r="K539" s="32"/>
      <c r="L539" s="59"/>
      <c r="M539" s="58"/>
      <c r="N539" s="40" t="s">
        <v>81</v>
      </c>
      <c r="O539" s="40" t="s">
        <v>82</v>
      </c>
      <c r="P539" s="58" t="e">
        <f>VLOOKUP([1]!Email_TaskV2[[#This Row],[PIC Dev]],[1]Organization!C:D,2,FALSE)</f>
        <v>#REF!</v>
      </c>
      <c r="Q539" s="58"/>
      <c r="R539" s="39"/>
      <c r="S539" s="39" t="s">
        <v>57</v>
      </c>
      <c r="T539" s="39" t="s">
        <v>3240</v>
      </c>
      <c r="U539" s="37" t="s">
        <v>3430</v>
      </c>
      <c r="V539" s="41">
        <v>44980</v>
      </c>
      <c r="W539" s="32" t="s">
        <v>83</v>
      </c>
      <c r="X539" s="32" t="s">
        <v>2986</v>
      </c>
      <c r="Y539" s="32" t="s">
        <v>175</v>
      </c>
      <c r="Z539" s="32" t="s">
        <v>58</v>
      </c>
      <c r="AA539" s="32" t="s">
        <v>59</v>
      </c>
      <c r="AB539" s="32" t="s">
        <v>83</v>
      </c>
      <c r="AC539" s="32" t="s">
        <v>71</v>
      </c>
      <c r="AD539" s="44" t="s">
        <v>141</v>
      </c>
      <c r="AE539" s="59"/>
      <c r="AF539" s="59"/>
      <c r="AG539" s="39"/>
      <c r="AH539" s="39"/>
      <c r="AI539" s="72" t="s">
        <v>64</v>
      </c>
      <c r="AJ539" s="45" t="str">
        <f t="shared" si="67"/>
        <v/>
      </c>
      <c r="AK539" s="46"/>
      <c r="AL539" s="46"/>
      <c r="AM539" s="46"/>
      <c r="AN539" s="46"/>
      <c r="AO539" s="46"/>
      <c r="AP539" s="46"/>
      <c r="AQ539" s="47" t="e">
        <f ca="1">IF(AND([1]!Email_TaskV2[[#This Row],[Status]]="ON PROGRESS"),TODAY()-[1]!Email_TaskV2[[#This Row],[Tanggal nodin RFS/RFI]],0)</f>
        <v>#REF!</v>
      </c>
      <c r="AR539" s="47" t="e">
        <f ca="1">IF(AND([1]!Email_TaskV2[[#This Row],[Status]]="ON PROGRESS"),IF(TODAY()-[1]!Email_TaskV2[[#This Row],[Start FUT]]&gt;100,"Testing not started yet",TODAY()-[1]!Email_TaskV2[[#This Row],[Start FUT]]),0)</f>
        <v>#REF!</v>
      </c>
      <c r="AS539" s="47" t="e">
        <f>IF([1]!Email_TaskV2[[#This Row],[Aging_Start_Testing]]="Testing not started yet","Testing not started yet",[1]!Email_TaskV2[[#This Row],[Aging]]-[1]!Email_TaskV2[[#This Row],[Aging_Start_Testing]])</f>
        <v>#REF!</v>
      </c>
      <c r="AT539" s="47" t="e">
        <f ca="1">IF(AND([1]!Email_TaskV2[[#This Row],[Status]]="ON PROGRESS",[1]!Email_TaskV2[[#This Row],[Type]]="RFI"),TODAY()-[1]!Email_TaskV2[[#This Row],[Tanggal nodin RFS/RFI]],0)</f>
        <v>#REF!</v>
      </c>
      <c r="AU539" s="47" t="e">
        <f>IF([1]!Email_TaskV2[[#This Row],[Aging]]&gt;7,"Warning","")</f>
        <v>#REF!</v>
      </c>
      <c r="AV539" s="48"/>
      <c r="AW539" s="48"/>
      <c r="AX539" s="48"/>
      <c r="AY539" s="16" t="e">
        <f>IF(AND([1]!Email_TaskV2[[#This Row],[Status]]="ON PROGRESS",[1]!Email_TaskV2[[#This Row],[Type]]="RFS"),"YES","")</f>
        <v>#REF!</v>
      </c>
      <c r="AZ539" s="16" t="e">
        <f>IF(AND([1]!Email_TaskV2[[#This Row],[Status]]="ON PROGRESS",[1]!Email_TaskV2[[#This Row],[Type]]="RFI"),"YES","")</f>
        <v>#REF!</v>
      </c>
      <c r="BA539" s="16" t="e">
        <f>IF([1]!Email_TaskV2[[#This Row],[Nomor Nodin RFS/RFI]]="","",DAY([1]!Email_TaskV2[[#This Row],[Tanggal nodin RFS/RFI]]))</f>
        <v>#REF!</v>
      </c>
      <c r="BB539" s="20" t="e">
        <f>IF([1]!Email_TaskV2[[#This Row],[Nomor Nodin RFS/RFI]]="","",TEXT([1]!Email_TaskV2[[#This Row],[Tanggal nodin RFS/RFI]],"MMM"))</f>
        <v>#REF!</v>
      </c>
      <c r="BC539" s="49" t="e">
        <f>IF([1]!Email_TaskV2[[#This Row],[Nodin BO]]="","No","Yes")</f>
        <v>#REF!</v>
      </c>
      <c r="BD539" s="50" t="e">
        <f>YEAR([1]!Email_TaskV2[[#This Row],[Tanggal nodin RFS/RFI]])</f>
        <v>#REF!</v>
      </c>
      <c r="BE539" s="17" t="e">
        <f>IF([1]!Email_TaskV2[[#This Row],[Month]]="",13,MONTH([1]!Email_TaskV2[[#This Row],[Tanggal nodin RFS/RFI]]))</f>
        <v>#REF!</v>
      </c>
    </row>
    <row r="540" spans="1:57" ht="15" customHeight="1" x14ac:dyDescent="0.3">
      <c r="A540" s="51">
        <v>539</v>
      </c>
      <c r="B540" s="32" t="s">
        <v>3241</v>
      </c>
      <c r="C540" s="34">
        <v>45058</v>
      </c>
      <c r="D540" s="86" t="s">
        <v>3242</v>
      </c>
      <c r="E540" s="32" t="s">
        <v>55</v>
      </c>
      <c r="F540" s="63" t="s">
        <v>78</v>
      </c>
      <c r="G540" s="35">
        <v>45061</v>
      </c>
      <c r="H540" s="35">
        <v>45063</v>
      </c>
      <c r="I540" s="32" t="s">
        <v>3243</v>
      </c>
      <c r="J540" s="35">
        <v>45063</v>
      </c>
      <c r="K540" s="38" t="s">
        <v>3431</v>
      </c>
      <c r="L540" s="39">
        <f>H540-C540</f>
        <v>5</v>
      </c>
      <c r="M540" s="39">
        <f>J540-G540</f>
        <v>2</v>
      </c>
      <c r="N540" s="40" t="s">
        <v>87</v>
      </c>
      <c r="O540" s="40" t="s">
        <v>88</v>
      </c>
      <c r="P540" s="40" t="e">
        <f>VLOOKUP([1]!Email_TaskV2[[#This Row],[PIC Dev]],[1]Organization!C:D,2,FALSE)</f>
        <v>#REF!</v>
      </c>
      <c r="Q540" s="40"/>
      <c r="R540" s="32">
        <v>50</v>
      </c>
      <c r="S540" s="32" t="s">
        <v>75</v>
      </c>
      <c r="T540" s="32" t="s">
        <v>3244</v>
      </c>
      <c r="U540" s="33" t="s">
        <v>3245</v>
      </c>
      <c r="V540" s="42">
        <v>45058</v>
      </c>
      <c r="W540" s="32" t="s">
        <v>190</v>
      </c>
      <c r="X540" s="33" t="s">
        <v>3432</v>
      </c>
      <c r="Y540" s="33" t="s">
        <v>3433</v>
      </c>
      <c r="Z540" s="32" t="s">
        <v>58</v>
      </c>
      <c r="AA540" s="32" t="s">
        <v>59</v>
      </c>
      <c r="AB540" s="32" t="s">
        <v>60</v>
      </c>
      <c r="AC540" s="32" t="s">
        <v>61</v>
      </c>
      <c r="AD540" s="44" t="s">
        <v>132</v>
      </c>
      <c r="AE540" s="44"/>
      <c r="AF540" s="44"/>
      <c r="AG540" s="32"/>
      <c r="AH540" s="32"/>
      <c r="AI540" s="72" t="s">
        <v>62</v>
      </c>
      <c r="AJ540" s="45" t="str">
        <f t="shared" si="67"/>
        <v>(Cetho Automation)</v>
      </c>
      <c r="AK540" s="46"/>
      <c r="AL540" s="46"/>
      <c r="AM540" s="46"/>
      <c r="AN540" s="46"/>
      <c r="AO540" s="46">
        <v>5</v>
      </c>
      <c r="AP540" s="46"/>
      <c r="AQ540" s="47" t="e">
        <f ca="1">IF(AND([1]!Email_TaskV2[[#This Row],[Status]]="ON PROGRESS"),TODAY()-[1]!Email_TaskV2[[#This Row],[Tanggal nodin RFS/RFI]],0)</f>
        <v>#REF!</v>
      </c>
      <c r="AR540" s="47" t="e">
        <f ca="1">IF(AND([1]!Email_TaskV2[[#This Row],[Status]]="ON PROGRESS"),IF(TODAY()-[1]!Email_TaskV2[[#This Row],[Start FUT]]&gt;100,"Testing not started yet",TODAY()-[1]!Email_TaskV2[[#This Row],[Start FUT]]),0)</f>
        <v>#REF!</v>
      </c>
      <c r="AS540" s="47" t="e">
        <f>IF([1]!Email_TaskV2[[#This Row],[Aging_Start_Testing]]="Testing not started yet","Testing not started yet",[1]!Email_TaskV2[[#This Row],[Aging]]-[1]!Email_TaskV2[[#This Row],[Aging_Start_Testing]])</f>
        <v>#REF!</v>
      </c>
      <c r="AT540" s="47" t="e">
        <f ca="1">IF(AND([1]!Email_TaskV2[[#This Row],[Status]]="ON PROGRESS",[1]!Email_TaskV2[[#This Row],[Type]]="RFI"),TODAY()-[1]!Email_TaskV2[[#This Row],[Tanggal nodin RFS/RFI]],0)</f>
        <v>#REF!</v>
      </c>
      <c r="AU540" s="47" t="e">
        <f>IF([1]!Email_TaskV2[[#This Row],[Aging]]&gt;7,"Warning","")</f>
        <v>#REF!</v>
      </c>
      <c r="AV540" s="48"/>
      <c r="AW540" s="48"/>
      <c r="AX540" s="48"/>
      <c r="AY540" s="16" t="e">
        <f>IF(AND([1]!Email_TaskV2[[#This Row],[Status]]="ON PROGRESS",[1]!Email_TaskV2[[#This Row],[Type]]="RFS"),"YES","")</f>
        <v>#REF!</v>
      </c>
      <c r="AZ540" s="16" t="e">
        <f>IF(AND([1]!Email_TaskV2[[#This Row],[Status]]="ON PROGRESS",[1]!Email_TaskV2[[#This Row],[Type]]="RFI"),"YES","")</f>
        <v>#REF!</v>
      </c>
      <c r="BA540" s="16" t="e">
        <f>IF([1]!Email_TaskV2[[#This Row],[Nomor Nodin RFS/RFI]]="","",DAY([1]!Email_TaskV2[[#This Row],[Tanggal nodin RFS/RFI]]))</f>
        <v>#REF!</v>
      </c>
      <c r="BB540" s="20" t="e">
        <f>IF([1]!Email_TaskV2[[#This Row],[Nomor Nodin RFS/RFI]]="","",TEXT([1]!Email_TaskV2[[#This Row],[Tanggal nodin RFS/RFI]],"MMM"))</f>
        <v>#REF!</v>
      </c>
      <c r="BC540" s="49" t="e">
        <f>IF([1]!Email_TaskV2[[#This Row],[Nodin BO]]="","No","Yes")</f>
        <v>#REF!</v>
      </c>
      <c r="BD540" s="50" t="e">
        <f>YEAR([1]!Email_TaskV2[[#This Row],[Tanggal nodin RFS/RFI]])</f>
        <v>#REF!</v>
      </c>
      <c r="BE540" s="17" t="e">
        <f>IF([1]!Email_TaskV2[[#This Row],[Month]]="",13,MONTH([1]!Email_TaskV2[[#This Row],[Tanggal nodin RFS/RFI]]))</f>
        <v>#REF!</v>
      </c>
    </row>
    <row r="541" spans="1:57" ht="15" customHeight="1" x14ac:dyDescent="0.3">
      <c r="A541" s="51">
        <v>540</v>
      </c>
      <c r="B541" s="32" t="s">
        <v>3246</v>
      </c>
      <c r="C541" s="34">
        <v>45058</v>
      </c>
      <c r="D541" s="88" t="s">
        <v>3247</v>
      </c>
      <c r="E541" s="32" t="s">
        <v>55</v>
      </c>
      <c r="F541" s="63" t="s">
        <v>90</v>
      </c>
      <c r="G541" s="35">
        <v>45058</v>
      </c>
      <c r="H541" s="35">
        <v>45058</v>
      </c>
      <c r="I541" s="32" t="s">
        <v>3248</v>
      </c>
      <c r="J541" s="35">
        <v>45058</v>
      </c>
      <c r="K541" s="37" t="s">
        <v>3434</v>
      </c>
      <c r="L541" s="39">
        <f>H541-C541</f>
        <v>0</v>
      </c>
      <c r="M541" s="39">
        <f>J541-G541</f>
        <v>0</v>
      </c>
      <c r="N541" s="40" t="s">
        <v>2483</v>
      </c>
      <c r="O541" s="40" t="s">
        <v>74</v>
      </c>
      <c r="P541" s="40" t="e">
        <f>VLOOKUP([1]!Email_TaskV2[[#This Row],[PIC Dev]],[1]Organization!C:D,2,FALSE)</f>
        <v>#REF!</v>
      </c>
      <c r="Q541" s="52" t="s">
        <v>3435</v>
      </c>
      <c r="R541" s="32">
        <v>41</v>
      </c>
      <c r="S541" s="32" t="s">
        <v>57</v>
      </c>
      <c r="T541" s="32" t="s">
        <v>148</v>
      </c>
      <c r="U541" s="32" t="s">
        <v>1465</v>
      </c>
      <c r="V541" s="41">
        <v>44844</v>
      </c>
      <c r="W541" s="32" t="s">
        <v>176</v>
      </c>
      <c r="X541" s="32" t="s">
        <v>3436</v>
      </c>
      <c r="Y541" s="32" t="s">
        <v>210</v>
      </c>
      <c r="Z541" s="32" t="s">
        <v>58</v>
      </c>
      <c r="AA541" s="32" t="s">
        <v>59</v>
      </c>
      <c r="AB541" s="32" t="s">
        <v>76</v>
      </c>
      <c r="AC541" s="32" t="s">
        <v>71</v>
      </c>
      <c r="AD541" s="44" t="s">
        <v>95</v>
      </c>
      <c r="AE541" s="44"/>
      <c r="AF541" s="44"/>
      <c r="AG541" s="32"/>
      <c r="AH541" s="32"/>
      <c r="AI541" s="72" t="s">
        <v>62</v>
      </c>
      <c r="AJ541" s="45" t="str">
        <f t="shared" si="67"/>
        <v>(Postman Simulator)</v>
      </c>
      <c r="AK541" s="46"/>
      <c r="AL541" s="46"/>
      <c r="AM541" s="46"/>
      <c r="AN541" s="46">
        <v>4</v>
      </c>
      <c r="AO541" s="46"/>
      <c r="AP541" s="46"/>
      <c r="AQ541" s="47" t="e">
        <f ca="1">IF(AND([1]!Email_TaskV2[[#This Row],[Status]]="ON PROGRESS"),TODAY()-[1]!Email_TaskV2[[#This Row],[Tanggal nodin RFS/RFI]],0)</f>
        <v>#REF!</v>
      </c>
      <c r="AR541" s="47" t="e">
        <f ca="1">IF(AND([1]!Email_TaskV2[[#This Row],[Status]]="ON PROGRESS"),IF(TODAY()-[1]!Email_TaskV2[[#This Row],[Start FUT]]&gt;100,"Testing not started yet",TODAY()-[1]!Email_TaskV2[[#This Row],[Start FUT]]),0)</f>
        <v>#REF!</v>
      </c>
      <c r="AS541" s="47" t="e">
        <f>IF([1]!Email_TaskV2[[#This Row],[Aging_Start_Testing]]="Testing not started yet","Testing not started yet",[1]!Email_TaskV2[[#This Row],[Aging]]-[1]!Email_TaskV2[[#This Row],[Aging_Start_Testing]])</f>
        <v>#REF!</v>
      </c>
      <c r="AT541" s="47" t="e">
        <f ca="1">IF(AND([1]!Email_TaskV2[[#This Row],[Status]]="ON PROGRESS",[1]!Email_TaskV2[[#This Row],[Type]]="RFI"),TODAY()-[1]!Email_TaskV2[[#This Row],[Tanggal nodin RFS/RFI]],0)</f>
        <v>#REF!</v>
      </c>
      <c r="AU541" s="47" t="e">
        <f>IF([1]!Email_TaskV2[[#This Row],[Aging]]&gt;7,"Warning","")</f>
        <v>#REF!</v>
      </c>
      <c r="AV541" s="48"/>
      <c r="AW541" s="48"/>
      <c r="AX541" s="48"/>
      <c r="AY541" s="16" t="e">
        <f>IF(AND([1]!Email_TaskV2[[#This Row],[Status]]="ON PROGRESS",[1]!Email_TaskV2[[#This Row],[Type]]="RFS"),"YES","")</f>
        <v>#REF!</v>
      </c>
      <c r="AZ541" s="16" t="e">
        <f>IF(AND([1]!Email_TaskV2[[#This Row],[Status]]="ON PROGRESS",[1]!Email_TaskV2[[#This Row],[Type]]="RFI"),"YES","")</f>
        <v>#REF!</v>
      </c>
      <c r="BA541" s="16" t="e">
        <f>IF([1]!Email_TaskV2[[#This Row],[Nomor Nodin RFS/RFI]]="","",DAY([1]!Email_TaskV2[[#This Row],[Tanggal nodin RFS/RFI]]))</f>
        <v>#REF!</v>
      </c>
      <c r="BB541" s="20" t="e">
        <f>IF([1]!Email_TaskV2[[#This Row],[Nomor Nodin RFS/RFI]]="","",TEXT([1]!Email_TaskV2[[#This Row],[Tanggal nodin RFS/RFI]],"MMM"))</f>
        <v>#REF!</v>
      </c>
      <c r="BC541" s="49" t="e">
        <f>IF([1]!Email_TaskV2[[#This Row],[Nodin BO]]="","No","Yes")</f>
        <v>#REF!</v>
      </c>
      <c r="BD541" s="50" t="e">
        <f>YEAR([1]!Email_TaskV2[[#This Row],[Tanggal nodin RFS/RFI]])</f>
        <v>#REF!</v>
      </c>
      <c r="BE541" s="17" t="e">
        <f>IF([1]!Email_TaskV2[[#This Row],[Month]]="",13,MONTH([1]!Email_TaskV2[[#This Row],[Tanggal nodin RFS/RFI]]))</f>
        <v>#REF!</v>
      </c>
    </row>
    <row r="542" spans="1:57" ht="15" customHeight="1" x14ac:dyDescent="0.3">
      <c r="A542" s="51">
        <v>541</v>
      </c>
      <c r="B542" s="39" t="s">
        <v>3249</v>
      </c>
      <c r="C542" s="114">
        <v>45059</v>
      </c>
      <c r="D542" s="105" t="s">
        <v>3250</v>
      </c>
      <c r="E542" s="72" t="s">
        <v>670</v>
      </c>
      <c r="F542" s="106">
        <v>0.2</v>
      </c>
      <c r="G542" s="35">
        <v>45065</v>
      </c>
      <c r="H542" s="36"/>
      <c r="I542" s="39"/>
      <c r="J542" s="36"/>
      <c r="K542" s="32"/>
      <c r="L542" s="59"/>
      <c r="M542" s="58"/>
      <c r="N542" s="40" t="s">
        <v>68</v>
      </c>
      <c r="O542" s="40" t="s">
        <v>69</v>
      </c>
      <c r="P542" s="58" t="e">
        <f>VLOOKUP([1]!Email_TaskV2[[#This Row],[PIC Dev]],[1]Organization!C:D,2,FALSE)</f>
        <v>#REF!</v>
      </c>
      <c r="Q542" s="58"/>
      <c r="R542" s="39"/>
      <c r="S542" s="39" t="s">
        <v>57</v>
      </c>
      <c r="T542" s="39" t="s">
        <v>3251</v>
      </c>
      <c r="U542" s="37" t="s">
        <v>3437</v>
      </c>
      <c r="V542" s="41">
        <v>45030</v>
      </c>
      <c r="W542" s="32" t="s">
        <v>139</v>
      </c>
      <c r="X542" s="32" t="s">
        <v>162</v>
      </c>
      <c r="Y542" s="32" t="s">
        <v>158</v>
      </c>
      <c r="Z542" s="32" t="s">
        <v>58</v>
      </c>
      <c r="AA542" s="32" t="s">
        <v>59</v>
      </c>
      <c r="AB542" s="32" t="s">
        <v>105</v>
      </c>
      <c r="AC542" s="32" t="s">
        <v>71</v>
      </c>
      <c r="AD542" s="44" t="s">
        <v>3190</v>
      </c>
      <c r="AE542" s="59"/>
      <c r="AF542" s="59"/>
      <c r="AG542" s="39"/>
      <c r="AH542" s="39"/>
      <c r="AI542" s="72" t="s">
        <v>64</v>
      </c>
      <c r="AJ542" s="45" t="str">
        <f t="shared" si="67"/>
        <v/>
      </c>
      <c r="AK542" s="46"/>
      <c r="AL542" s="46"/>
      <c r="AM542" s="46"/>
      <c r="AN542" s="46"/>
      <c r="AO542" s="46"/>
      <c r="AP542" s="46"/>
      <c r="AQ542" s="47" t="e">
        <f ca="1">IF(AND([1]!Email_TaskV2[[#This Row],[Status]]="ON PROGRESS"),TODAY()-[1]!Email_TaskV2[[#This Row],[Tanggal nodin RFS/RFI]],0)</f>
        <v>#REF!</v>
      </c>
      <c r="AR542" s="47" t="e">
        <f ca="1">IF(AND([1]!Email_TaskV2[[#This Row],[Status]]="ON PROGRESS"),IF(TODAY()-[1]!Email_TaskV2[[#This Row],[Start FUT]]&gt;100,"Testing not started yet",TODAY()-[1]!Email_TaskV2[[#This Row],[Start FUT]]),0)</f>
        <v>#REF!</v>
      </c>
      <c r="AS542" s="47" t="e">
        <f>IF([1]!Email_TaskV2[[#This Row],[Aging_Start_Testing]]="Testing not started yet","Testing not started yet",[1]!Email_TaskV2[[#This Row],[Aging]]-[1]!Email_TaskV2[[#This Row],[Aging_Start_Testing]])</f>
        <v>#REF!</v>
      </c>
      <c r="AT542" s="47" t="e">
        <f ca="1">IF(AND([1]!Email_TaskV2[[#This Row],[Status]]="ON PROGRESS",[1]!Email_TaskV2[[#This Row],[Type]]="RFI"),TODAY()-[1]!Email_TaskV2[[#This Row],[Tanggal nodin RFS/RFI]],0)</f>
        <v>#REF!</v>
      </c>
      <c r="AU542" s="47" t="e">
        <f>IF([1]!Email_TaskV2[[#This Row],[Aging]]&gt;7,"Warning","")</f>
        <v>#REF!</v>
      </c>
      <c r="AV542" s="48"/>
      <c r="AW542" s="48"/>
      <c r="AX542" s="48"/>
      <c r="AY542" s="16" t="e">
        <f>IF(AND([1]!Email_TaskV2[[#This Row],[Status]]="ON PROGRESS",[1]!Email_TaskV2[[#This Row],[Type]]="RFS"),"YES","")</f>
        <v>#REF!</v>
      </c>
      <c r="AZ542" s="16" t="e">
        <f>IF(AND([1]!Email_TaskV2[[#This Row],[Status]]="ON PROGRESS",[1]!Email_TaskV2[[#This Row],[Type]]="RFI"),"YES","")</f>
        <v>#REF!</v>
      </c>
      <c r="BA542" s="16" t="e">
        <f>IF([1]!Email_TaskV2[[#This Row],[Nomor Nodin RFS/RFI]]="","",DAY([1]!Email_TaskV2[[#This Row],[Tanggal nodin RFS/RFI]]))</f>
        <v>#REF!</v>
      </c>
      <c r="BB542" s="20" t="e">
        <f>IF([1]!Email_TaskV2[[#This Row],[Nomor Nodin RFS/RFI]]="","",TEXT([1]!Email_TaskV2[[#This Row],[Tanggal nodin RFS/RFI]],"MMM"))</f>
        <v>#REF!</v>
      </c>
      <c r="BC542" s="49" t="e">
        <f>IF([1]!Email_TaskV2[[#This Row],[Nodin BO]]="","No","Yes")</f>
        <v>#REF!</v>
      </c>
      <c r="BD542" s="50" t="e">
        <f>YEAR([1]!Email_TaskV2[[#This Row],[Tanggal nodin RFS/RFI]])</f>
        <v>#REF!</v>
      </c>
      <c r="BE542" s="17" t="e">
        <f>IF([1]!Email_TaskV2[[#This Row],[Month]]="",13,MONTH([1]!Email_TaskV2[[#This Row],[Tanggal nodin RFS/RFI]]))</f>
        <v>#REF!</v>
      </c>
    </row>
    <row r="543" spans="1:57" ht="15" customHeight="1" x14ac:dyDescent="0.3">
      <c r="A543" s="51">
        <v>542</v>
      </c>
      <c r="B543" s="32" t="s">
        <v>3252</v>
      </c>
      <c r="C543" s="114">
        <v>45059</v>
      </c>
      <c r="D543" s="27" t="s">
        <v>3253</v>
      </c>
      <c r="E543" s="23" t="s">
        <v>670</v>
      </c>
      <c r="F543" s="99">
        <v>0.5</v>
      </c>
      <c r="G543" s="35">
        <v>45065</v>
      </c>
      <c r="H543" s="35"/>
      <c r="I543" s="32"/>
      <c r="J543" s="35"/>
      <c r="K543" s="33"/>
      <c r="L543" s="44"/>
      <c r="M543" s="40"/>
      <c r="N543" s="40" t="s">
        <v>68</v>
      </c>
      <c r="O543" s="40" t="s">
        <v>69</v>
      </c>
      <c r="P543" s="40" t="e">
        <f>VLOOKUP([1]!Email_TaskV2[[#This Row],[PIC Dev]],[1]Organization!C:D,2,FALSE)</f>
        <v>#REF!</v>
      </c>
      <c r="Q543" s="40"/>
      <c r="R543" s="32"/>
      <c r="S543" s="32" t="s">
        <v>57</v>
      </c>
      <c r="T543" s="39" t="s">
        <v>3251</v>
      </c>
      <c r="U543" s="37" t="s">
        <v>3437</v>
      </c>
      <c r="V543" s="41">
        <v>45030</v>
      </c>
      <c r="W543" s="32" t="s">
        <v>139</v>
      </c>
      <c r="X543" s="32" t="s">
        <v>162</v>
      </c>
      <c r="Y543" s="32" t="s">
        <v>158</v>
      </c>
      <c r="Z543" s="32" t="s">
        <v>58</v>
      </c>
      <c r="AA543" s="32" t="s">
        <v>59</v>
      </c>
      <c r="AB543" s="32" t="s">
        <v>105</v>
      </c>
      <c r="AC543" s="32" t="s">
        <v>71</v>
      </c>
      <c r="AD543" s="44" t="s">
        <v>3190</v>
      </c>
      <c r="AE543" s="44"/>
      <c r="AF543" s="44"/>
      <c r="AG543" s="32"/>
      <c r="AH543" s="32"/>
      <c r="AI543" s="72" t="s">
        <v>64</v>
      </c>
      <c r="AJ543" s="45" t="str">
        <f t="shared" si="67"/>
        <v/>
      </c>
      <c r="AK543" s="46"/>
      <c r="AL543" s="46"/>
      <c r="AM543" s="46"/>
      <c r="AN543" s="46"/>
      <c r="AO543" s="46"/>
      <c r="AP543" s="46"/>
      <c r="AQ543" s="47" t="e">
        <f ca="1">IF(AND([1]!Email_TaskV2[[#This Row],[Status]]="ON PROGRESS"),TODAY()-[1]!Email_TaskV2[[#This Row],[Tanggal nodin RFS/RFI]],0)</f>
        <v>#REF!</v>
      </c>
      <c r="AR543" s="47" t="e">
        <f ca="1">IF(AND([1]!Email_TaskV2[[#This Row],[Status]]="ON PROGRESS"),IF(TODAY()-[1]!Email_TaskV2[[#This Row],[Start FUT]]&gt;100,"Testing not started yet",TODAY()-[1]!Email_TaskV2[[#This Row],[Start FUT]]),0)</f>
        <v>#REF!</v>
      </c>
      <c r="AS543" s="47" t="e">
        <f>IF([1]!Email_TaskV2[[#This Row],[Aging_Start_Testing]]="Testing not started yet","Testing not started yet",[1]!Email_TaskV2[[#This Row],[Aging]]-[1]!Email_TaskV2[[#This Row],[Aging_Start_Testing]])</f>
        <v>#REF!</v>
      </c>
      <c r="AT543" s="47" t="e">
        <f ca="1">IF(AND([1]!Email_TaskV2[[#This Row],[Status]]="ON PROGRESS",[1]!Email_TaskV2[[#This Row],[Type]]="RFI"),TODAY()-[1]!Email_TaskV2[[#This Row],[Tanggal nodin RFS/RFI]],0)</f>
        <v>#REF!</v>
      </c>
      <c r="AU543" s="47" t="e">
        <f>IF([1]!Email_TaskV2[[#This Row],[Aging]]&gt;7,"Warning","")</f>
        <v>#REF!</v>
      </c>
      <c r="AV543" s="48"/>
      <c r="AW543" s="48"/>
      <c r="AX543" s="48"/>
      <c r="AY543" s="16" t="e">
        <f>IF(AND([1]!Email_TaskV2[[#This Row],[Status]]="ON PROGRESS",[1]!Email_TaskV2[[#This Row],[Type]]="RFS"),"YES","")</f>
        <v>#REF!</v>
      </c>
      <c r="AZ543" s="16" t="e">
        <f>IF(AND([1]!Email_TaskV2[[#This Row],[Status]]="ON PROGRESS",[1]!Email_TaskV2[[#This Row],[Type]]="RFI"),"YES","")</f>
        <v>#REF!</v>
      </c>
      <c r="BA543" s="16" t="e">
        <f>IF([1]!Email_TaskV2[[#This Row],[Nomor Nodin RFS/RFI]]="","",DAY([1]!Email_TaskV2[[#This Row],[Tanggal nodin RFS/RFI]]))</f>
        <v>#REF!</v>
      </c>
      <c r="BB543" s="20" t="e">
        <f>IF([1]!Email_TaskV2[[#This Row],[Nomor Nodin RFS/RFI]]="","",TEXT([1]!Email_TaskV2[[#This Row],[Tanggal nodin RFS/RFI]],"MMM"))</f>
        <v>#REF!</v>
      </c>
      <c r="BC543" s="49" t="e">
        <f>IF([1]!Email_TaskV2[[#This Row],[Nodin BO]]="","No","Yes")</f>
        <v>#REF!</v>
      </c>
      <c r="BD543" s="50" t="e">
        <f>YEAR([1]!Email_TaskV2[[#This Row],[Tanggal nodin RFS/RFI]])</f>
        <v>#REF!</v>
      </c>
      <c r="BE543" s="17" t="e">
        <f>IF([1]!Email_TaskV2[[#This Row],[Month]]="",13,MONTH([1]!Email_TaskV2[[#This Row],[Tanggal nodin RFS/RFI]]))</f>
        <v>#REF!</v>
      </c>
    </row>
    <row r="544" spans="1:57" ht="15" customHeight="1" x14ac:dyDescent="0.3">
      <c r="A544" s="51">
        <v>543</v>
      </c>
      <c r="B544" s="32" t="s">
        <v>3254</v>
      </c>
      <c r="C544" s="114">
        <v>45059</v>
      </c>
      <c r="D544" s="27" t="s">
        <v>3255</v>
      </c>
      <c r="E544" s="23" t="s">
        <v>670</v>
      </c>
      <c r="F544" s="99">
        <v>0.75</v>
      </c>
      <c r="G544" s="35">
        <v>45061</v>
      </c>
      <c r="H544" s="35"/>
      <c r="I544" s="32"/>
      <c r="J544" s="35"/>
      <c r="K544" s="32"/>
      <c r="L544" s="44"/>
      <c r="M544" s="40"/>
      <c r="N544" s="40" t="s">
        <v>68</v>
      </c>
      <c r="O544" s="40" t="s">
        <v>69</v>
      </c>
      <c r="P544" s="40" t="e">
        <f>VLOOKUP([1]!Email_TaskV2[[#This Row],[PIC Dev]],[1]Organization!C:D,2,FALSE)</f>
        <v>#REF!</v>
      </c>
      <c r="Q544" s="40"/>
      <c r="R544" s="32"/>
      <c r="S544" s="32" t="s">
        <v>57</v>
      </c>
      <c r="T544" s="39" t="s">
        <v>3251</v>
      </c>
      <c r="U544" s="37" t="s">
        <v>3437</v>
      </c>
      <c r="V544" s="41">
        <v>45030</v>
      </c>
      <c r="W544" s="32" t="s">
        <v>139</v>
      </c>
      <c r="X544" s="32" t="s">
        <v>162</v>
      </c>
      <c r="Y544" s="32" t="s">
        <v>158</v>
      </c>
      <c r="Z544" s="32" t="s">
        <v>58</v>
      </c>
      <c r="AA544" s="32" t="s">
        <v>59</v>
      </c>
      <c r="AB544" s="32" t="s">
        <v>105</v>
      </c>
      <c r="AC544" s="32" t="s">
        <v>71</v>
      </c>
      <c r="AD544" s="44" t="s">
        <v>140</v>
      </c>
      <c r="AE544" s="44"/>
      <c r="AF544" s="44"/>
      <c r="AG544" s="32"/>
      <c r="AH544" s="32"/>
      <c r="AI544" s="72" t="s">
        <v>64</v>
      </c>
      <c r="AJ544" s="45" t="str">
        <f t="shared" si="67"/>
        <v/>
      </c>
      <c r="AK544" s="46"/>
      <c r="AL544" s="46"/>
      <c r="AM544" s="46"/>
      <c r="AN544" s="46"/>
      <c r="AO544" s="46"/>
      <c r="AP544" s="46"/>
      <c r="AQ544" s="47" t="e">
        <f ca="1">IF(AND([1]!Email_TaskV2[[#This Row],[Status]]="ON PROGRESS"),TODAY()-[1]!Email_TaskV2[[#This Row],[Tanggal nodin RFS/RFI]],0)</f>
        <v>#REF!</v>
      </c>
      <c r="AR544" s="47" t="e">
        <f ca="1">IF(AND([1]!Email_TaskV2[[#This Row],[Status]]="ON PROGRESS"),IF(TODAY()-[1]!Email_TaskV2[[#This Row],[Start FUT]]&gt;100,"Testing not started yet",TODAY()-[1]!Email_TaskV2[[#This Row],[Start FUT]]),0)</f>
        <v>#REF!</v>
      </c>
      <c r="AS544" s="47" t="e">
        <f>IF([1]!Email_TaskV2[[#This Row],[Aging_Start_Testing]]="Testing not started yet","Testing not started yet",[1]!Email_TaskV2[[#This Row],[Aging]]-[1]!Email_TaskV2[[#This Row],[Aging_Start_Testing]])</f>
        <v>#REF!</v>
      </c>
      <c r="AT544" s="47" t="e">
        <f ca="1">IF(AND([1]!Email_TaskV2[[#This Row],[Status]]="ON PROGRESS",[1]!Email_TaskV2[[#This Row],[Type]]="RFI"),TODAY()-[1]!Email_TaskV2[[#This Row],[Tanggal nodin RFS/RFI]],0)</f>
        <v>#REF!</v>
      </c>
      <c r="AU544" s="47" t="e">
        <f>IF([1]!Email_TaskV2[[#This Row],[Aging]]&gt;7,"Warning","")</f>
        <v>#REF!</v>
      </c>
      <c r="AV544" s="48"/>
      <c r="AW544" s="48"/>
      <c r="AX544" s="48"/>
      <c r="AY544" s="16" t="e">
        <f>IF(AND([1]!Email_TaskV2[[#This Row],[Status]]="ON PROGRESS",[1]!Email_TaskV2[[#This Row],[Type]]="RFS"),"YES","")</f>
        <v>#REF!</v>
      </c>
      <c r="AZ544" s="16" t="e">
        <f>IF(AND([1]!Email_TaskV2[[#This Row],[Status]]="ON PROGRESS",[1]!Email_TaskV2[[#This Row],[Type]]="RFI"),"YES","")</f>
        <v>#REF!</v>
      </c>
      <c r="BA544" s="16" t="e">
        <f>IF([1]!Email_TaskV2[[#This Row],[Nomor Nodin RFS/RFI]]="","",DAY([1]!Email_TaskV2[[#This Row],[Tanggal nodin RFS/RFI]]))</f>
        <v>#REF!</v>
      </c>
      <c r="BB544" s="20" t="e">
        <f>IF([1]!Email_TaskV2[[#This Row],[Nomor Nodin RFS/RFI]]="","",TEXT([1]!Email_TaskV2[[#This Row],[Tanggal nodin RFS/RFI]],"MMM"))</f>
        <v>#REF!</v>
      </c>
      <c r="BC544" s="49" t="e">
        <f>IF([1]!Email_TaskV2[[#This Row],[Nodin BO]]="","No","Yes")</f>
        <v>#REF!</v>
      </c>
      <c r="BD544" s="50" t="e">
        <f>YEAR([1]!Email_TaskV2[[#This Row],[Tanggal nodin RFS/RFI]])</f>
        <v>#REF!</v>
      </c>
      <c r="BE544" s="17" t="e">
        <f>IF([1]!Email_TaskV2[[#This Row],[Month]]="",13,MONTH([1]!Email_TaskV2[[#This Row],[Tanggal nodin RFS/RFI]]))</f>
        <v>#REF!</v>
      </c>
    </row>
    <row r="545" spans="1:57" ht="15" customHeight="1" x14ac:dyDescent="0.3">
      <c r="A545" s="51">
        <v>544</v>
      </c>
      <c r="B545" s="32" t="s">
        <v>3256</v>
      </c>
      <c r="C545" s="34">
        <v>45061</v>
      </c>
      <c r="D545" s="88" t="s">
        <v>3257</v>
      </c>
      <c r="E545" s="32" t="s">
        <v>55</v>
      </c>
      <c r="F545" s="63" t="s">
        <v>78</v>
      </c>
      <c r="G545" s="35">
        <v>45062</v>
      </c>
      <c r="H545" s="35">
        <v>45063</v>
      </c>
      <c r="I545" s="32" t="s">
        <v>3258</v>
      </c>
      <c r="J545" s="35">
        <v>45063</v>
      </c>
      <c r="K545" s="37" t="s">
        <v>3438</v>
      </c>
      <c r="L545" s="39">
        <f>H545-C545</f>
        <v>2</v>
      </c>
      <c r="M545" s="39">
        <f>J545-G545</f>
        <v>1</v>
      </c>
      <c r="N545" s="40" t="s">
        <v>3177</v>
      </c>
      <c r="O545" s="40" t="s">
        <v>3150</v>
      </c>
      <c r="P545" s="40" t="e">
        <f>VLOOKUP([1]!Email_TaskV2[[#This Row],[PIC Dev]],[1]Organization!C:D,2,FALSE)</f>
        <v>#REF!</v>
      </c>
      <c r="Q545" s="40"/>
      <c r="R545" s="32">
        <v>355</v>
      </c>
      <c r="S545" s="32" t="s">
        <v>75</v>
      </c>
      <c r="T545" s="32" t="s">
        <v>3259</v>
      </c>
      <c r="U545" s="37" t="s">
        <v>3439</v>
      </c>
      <c r="V545" s="41">
        <v>45058</v>
      </c>
      <c r="W545" s="32" t="s">
        <v>190</v>
      </c>
      <c r="X545" s="32" t="s">
        <v>159</v>
      </c>
      <c r="Y545" s="32" t="s">
        <v>3440</v>
      </c>
      <c r="Z545" s="32" t="s">
        <v>58</v>
      </c>
      <c r="AA545" s="32" t="s">
        <v>59</v>
      </c>
      <c r="AB545" s="32" t="s">
        <v>60</v>
      </c>
      <c r="AC545" s="32" t="s">
        <v>84</v>
      </c>
      <c r="AD545" s="44" t="s">
        <v>106</v>
      </c>
      <c r="AE545" s="44"/>
      <c r="AF545" s="44"/>
      <c r="AG545" s="32"/>
      <c r="AH545" s="32"/>
      <c r="AI545" s="72" t="s">
        <v>62</v>
      </c>
      <c r="AJ545" s="45" t="str">
        <f t="shared" si="67"/>
        <v>(FUT Simulator)</v>
      </c>
      <c r="AK545" s="46"/>
      <c r="AL545" s="46"/>
      <c r="AM545" s="46">
        <v>3</v>
      </c>
      <c r="AN545" s="46"/>
      <c r="AO545" s="46"/>
      <c r="AP545" s="46"/>
      <c r="AQ545" s="47" t="e">
        <f ca="1">IF(AND([1]!Email_TaskV2[[#This Row],[Status]]="ON PROGRESS"),TODAY()-[1]!Email_TaskV2[[#This Row],[Tanggal nodin RFS/RFI]],0)</f>
        <v>#REF!</v>
      </c>
      <c r="AR545" s="47" t="e">
        <f ca="1">IF(AND([1]!Email_TaskV2[[#This Row],[Status]]="ON PROGRESS"),IF(TODAY()-[1]!Email_TaskV2[[#This Row],[Start FUT]]&gt;100,"Testing not started yet",TODAY()-[1]!Email_TaskV2[[#This Row],[Start FUT]]),0)</f>
        <v>#REF!</v>
      </c>
      <c r="AS545" s="47" t="e">
        <f>IF([1]!Email_TaskV2[[#This Row],[Aging_Start_Testing]]="Testing not started yet","Testing not started yet",[1]!Email_TaskV2[[#This Row],[Aging]]-[1]!Email_TaskV2[[#This Row],[Aging_Start_Testing]])</f>
        <v>#REF!</v>
      </c>
      <c r="AT545" s="47" t="e">
        <f ca="1">IF(AND([1]!Email_TaskV2[[#This Row],[Status]]="ON PROGRESS",[1]!Email_TaskV2[[#This Row],[Type]]="RFI"),TODAY()-[1]!Email_TaskV2[[#This Row],[Tanggal nodin RFS/RFI]],0)</f>
        <v>#REF!</v>
      </c>
      <c r="AU545" s="47" t="e">
        <f>IF([1]!Email_TaskV2[[#This Row],[Aging]]&gt;7,"Warning","")</f>
        <v>#REF!</v>
      </c>
      <c r="AV545" s="127"/>
      <c r="AW545" s="127"/>
      <c r="AX545" s="127"/>
      <c r="AY545" s="16" t="e">
        <f>IF(AND([1]!Email_TaskV2[[#This Row],[Status]]="ON PROGRESS",[1]!Email_TaskV2[[#This Row],[Type]]="RFS"),"YES","")</f>
        <v>#REF!</v>
      </c>
      <c r="AZ545" s="127" t="e">
        <f>IF(AND([1]!Email_TaskV2[[#This Row],[Status]]="ON PROGRESS",[1]!Email_TaskV2[[#This Row],[Type]]="RFI"),"YES","")</f>
        <v>#REF!</v>
      </c>
      <c r="BA545" s="16" t="e">
        <f>IF([1]!Email_TaskV2[[#This Row],[Nomor Nodin RFS/RFI]]="","",DAY([1]!Email_TaskV2[[#This Row],[Tanggal nodin RFS/RFI]]))</f>
        <v>#REF!</v>
      </c>
      <c r="BB545" s="20" t="e">
        <f>IF([1]!Email_TaskV2[[#This Row],[Nomor Nodin RFS/RFI]]="","",TEXT([1]!Email_TaskV2[[#This Row],[Tanggal nodin RFS/RFI]],"MMM"))</f>
        <v>#REF!</v>
      </c>
      <c r="BC545" s="128" t="e">
        <f>IF([1]!Email_TaskV2[[#This Row],[Nodin BO]]="","No","Yes")</f>
        <v>#REF!</v>
      </c>
      <c r="BD545" s="129" t="e">
        <f>YEAR([1]!Email_TaskV2[[#This Row],[Tanggal nodin RFS/RFI]])</f>
        <v>#REF!</v>
      </c>
      <c r="BE545" s="17" t="e">
        <f>IF([1]!Email_TaskV2[[#This Row],[Month]]="",13,MONTH([1]!Email_TaskV2[[#This Row],[Tanggal nodin RFS/RFI]]))</f>
        <v>#REF!</v>
      </c>
    </row>
    <row r="546" spans="1:57" ht="15" customHeight="1" x14ac:dyDescent="0.3">
      <c r="A546" s="51">
        <v>545</v>
      </c>
      <c r="B546" s="32" t="s">
        <v>3260</v>
      </c>
      <c r="C546" s="34">
        <v>45061</v>
      </c>
      <c r="D546" s="86" t="s">
        <v>3261</v>
      </c>
      <c r="E546" s="32" t="s">
        <v>55</v>
      </c>
      <c r="F546" s="63" t="s">
        <v>90</v>
      </c>
      <c r="G546" s="35">
        <v>45062</v>
      </c>
      <c r="H546" s="35">
        <v>45065</v>
      </c>
      <c r="I546" s="32" t="s">
        <v>3262</v>
      </c>
      <c r="J546" s="35">
        <v>45065</v>
      </c>
      <c r="K546" s="37" t="s">
        <v>3441</v>
      </c>
      <c r="L546" s="39">
        <f>H546-C546</f>
        <v>4</v>
      </c>
      <c r="M546" s="39">
        <f>J546-G546</f>
        <v>3</v>
      </c>
      <c r="N546" s="40" t="s">
        <v>111</v>
      </c>
      <c r="O546" s="40" t="s">
        <v>112</v>
      </c>
      <c r="P546" s="40" t="e">
        <f>VLOOKUP([1]!Email_TaskV2[[#This Row],[PIC Dev]],[1]Organization!C:D,2,FALSE)</f>
        <v>#REF!</v>
      </c>
      <c r="Q546" s="52" t="s">
        <v>3442</v>
      </c>
      <c r="R546" s="32">
        <v>51</v>
      </c>
      <c r="S546" s="32" t="s">
        <v>57</v>
      </c>
      <c r="T546" s="32" t="s">
        <v>3263</v>
      </c>
      <c r="U546" s="37" t="s">
        <v>3443</v>
      </c>
      <c r="V546" s="41">
        <v>45051</v>
      </c>
      <c r="W546" s="32" t="s">
        <v>113</v>
      </c>
      <c r="X546" s="32" t="s">
        <v>160</v>
      </c>
      <c r="Y546" s="32" t="s">
        <v>161</v>
      </c>
      <c r="Z546" s="32" t="s">
        <v>58</v>
      </c>
      <c r="AA546" s="32" t="s">
        <v>59</v>
      </c>
      <c r="AB546" s="32" t="s">
        <v>113</v>
      </c>
      <c r="AC546" s="32" t="s">
        <v>71</v>
      </c>
      <c r="AD546" s="44" t="s">
        <v>3264</v>
      </c>
      <c r="AE546" s="44"/>
      <c r="AF546" s="44"/>
      <c r="AG546" s="32"/>
      <c r="AH546" s="32"/>
      <c r="AI546" s="72" t="s">
        <v>64</v>
      </c>
      <c r="AJ546" s="45" t="str">
        <f t="shared" si="67"/>
        <v/>
      </c>
      <c r="AK546" s="46"/>
      <c r="AL546" s="46"/>
      <c r="AM546" s="46"/>
      <c r="AN546" s="46"/>
      <c r="AO546" s="46"/>
      <c r="AP546" s="46"/>
      <c r="AQ546" s="47" t="e">
        <f ca="1">IF(AND([1]!Email_TaskV2[[#This Row],[Status]]="ON PROGRESS"),TODAY()-[1]!Email_TaskV2[[#This Row],[Tanggal nodin RFS/RFI]],0)</f>
        <v>#REF!</v>
      </c>
      <c r="AR546" s="47" t="e">
        <f ca="1">IF(AND([1]!Email_TaskV2[[#This Row],[Status]]="ON PROGRESS"),IF(TODAY()-[1]!Email_TaskV2[[#This Row],[Start FUT]]&gt;100,"Testing not started yet",TODAY()-[1]!Email_TaskV2[[#This Row],[Start FUT]]),0)</f>
        <v>#REF!</v>
      </c>
      <c r="AS546" s="47" t="e">
        <f>IF([1]!Email_TaskV2[[#This Row],[Aging_Start_Testing]]="Testing not started yet","Testing not started yet",[1]!Email_TaskV2[[#This Row],[Aging]]-[1]!Email_TaskV2[[#This Row],[Aging_Start_Testing]])</f>
        <v>#REF!</v>
      </c>
      <c r="AT546" s="47" t="e">
        <f ca="1">IF(AND([1]!Email_TaskV2[[#This Row],[Status]]="ON PROGRESS",[1]!Email_TaskV2[[#This Row],[Type]]="RFI"),TODAY()-[1]!Email_TaskV2[[#This Row],[Tanggal nodin RFS/RFI]],0)</f>
        <v>#REF!</v>
      </c>
      <c r="AU546" s="47" t="e">
        <f>IF([1]!Email_TaskV2[[#This Row],[Aging]]&gt;7,"Warning","")</f>
        <v>#REF!</v>
      </c>
      <c r="AV546" s="127"/>
      <c r="AW546" s="127"/>
      <c r="AX546" s="127"/>
      <c r="AY546" s="16" t="e">
        <f>IF(AND([1]!Email_TaskV2[[#This Row],[Status]]="ON PROGRESS",[1]!Email_TaskV2[[#This Row],[Type]]="RFS"),"YES","")</f>
        <v>#REF!</v>
      </c>
      <c r="AZ546" s="127" t="e">
        <f>IF(AND([1]!Email_TaskV2[[#This Row],[Status]]="ON PROGRESS",[1]!Email_TaskV2[[#This Row],[Type]]="RFI"),"YES","")</f>
        <v>#REF!</v>
      </c>
      <c r="BA546" s="16" t="e">
        <f>IF([1]!Email_TaskV2[[#This Row],[Nomor Nodin RFS/RFI]]="","",DAY([1]!Email_TaskV2[[#This Row],[Tanggal nodin RFS/RFI]]))</f>
        <v>#REF!</v>
      </c>
      <c r="BB546" s="20" t="e">
        <f>IF([1]!Email_TaskV2[[#This Row],[Nomor Nodin RFS/RFI]]="","",TEXT([1]!Email_TaskV2[[#This Row],[Tanggal nodin RFS/RFI]],"MMM"))</f>
        <v>#REF!</v>
      </c>
      <c r="BC546" s="128" t="e">
        <f>IF([1]!Email_TaskV2[[#This Row],[Nodin BO]]="","No","Yes")</f>
        <v>#REF!</v>
      </c>
      <c r="BD546" s="129" t="e">
        <f>YEAR([1]!Email_TaskV2[[#This Row],[Tanggal nodin RFS/RFI]])</f>
        <v>#REF!</v>
      </c>
      <c r="BE546" s="17" t="e">
        <f>IF([1]!Email_TaskV2[[#This Row],[Month]]="",13,MONTH([1]!Email_TaskV2[[#This Row],[Tanggal nodin RFS/RFI]]))</f>
        <v>#REF!</v>
      </c>
    </row>
    <row r="547" spans="1:57" ht="15" customHeight="1" x14ac:dyDescent="0.3">
      <c r="A547" s="51">
        <v>546</v>
      </c>
      <c r="B547" s="32" t="s">
        <v>3265</v>
      </c>
      <c r="C547" s="34">
        <v>45061</v>
      </c>
      <c r="D547" s="86" t="s">
        <v>3266</v>
      </c>
      <c r="E547" s="32" t="s">
        <v>55</v>
      </c>
      <c r="F547" s="63" t="s">
        <v>78</v>
      </c>
      <c r="G547" s="35">
        <v>45062</v>
      </c>
      <c r="H547" s="35">
        <v>45063</v>
      </c>
      <c r="I547" s="32" t="s">
        <v>3267</v>
      </c>
      <c r="J547" s="35">
        <v>45063</v>
      </c>
      <c r="K547" s="37" t="s">
        <v>3444</v>
      </c>
      <c r="L547" s="39">
        <f>H547-C547</f>
        <v>2</v>
      </c>
      <c r="M547" s="39">
        <f>J547-G547</f>
        <v>1</v>
      </c>
      <c r="N547" s="40" t="s">
        <v>87</v>
      </c>
      <c r="O547" s="40" t="s">
        <v>88</v>
      </c>
      <c r="P547" s="40" t="e">
        <f>VLOOKUP([1]!Email_TaskV2[[#This Row],[PIC Dev]],[1]Organization!C:D,2,FALSE)</f>
        <v>#REF!</v>
      </c>
      <c r="Q547" s="40"/>
      <c r="R547" s="32">
        <v>458</v>
      </c>
      <c r="S547" s="32" t="s">
        <v>75</v>
      </c>
      <c r="T547" s="32" t="s">
        <v>3259</v>
      </c>
      <c r="U547" s="37" t="s">
        <v>3439</v>
      </c>
      <c r="V547" s="41">
        <v>45058</v>
      </c>
      <c r="W547" s="32" t="s">
        <v>190</v>
      </c>
      <c r="X547" s="32" t="s">
        <v>159</v>
      </c>
      <c r="Y547" s="32" t="s">
        <v>3440</v>
      </c>
      <c r="Z547" s="32" t="s">
        <v>58</v>
      </c>
      <c r="AA547" s="32" t="s">
        <v>59</v>
      </c>
      <c r="AB547" s="32" t="s">
        <v>60</v>
      </c>
      <c r="AC547" s="32" t="s">
        <v>61</v>
      </c>
      <c r="AD547" s="44" t="s">
        <v>132</v>
      </c>
      <c r="AE547" s="44" t="s">
        <v>150</v>
      </c>
      <c r="AF547" s="44"/>
      <c r="AG547" s="32"/>
      <c r="AH547" s="32"/>
      <c r="AI547" s="72" t="s">
        <v>62</v>
      </c>
      <c r="AJ547" s="45" t="str">
        <f t="shared" si="67"/>
        <v>(FUT Simulator)</v>
      </c>
      <c r="AK547" s="46"/>
      <c r="AL547" s="46"/>
      <c r="AM547" s="46">
        <v>3</v>
      </c>
      <c r="AN547" s="46"/>
      <c r="AO547" s="46"/>
      <c r="AP547" s="46"/>
      <c r="AQ547" s="47" t="e">
        <f ca="1">IF(AND([1]!Email_TaskV2[[#This Row],[Status]]="ON PROGRESS"),TODAY()-[1]!Email_TaskV2[[#This Row],[Tanggal nodin RFS/RFI]],0)</f>
        <v>#REF!</v>
      </c>
      <c r="AR547" s="47" t="e">
        <f ca="1">IF(AND([1]!Email_TaskV2[[#This Row],[Status]]="ON PROGRESS"),IF(TODAY()-[1]!Email_TaskV2[[#This Row],[Start FUT]]&gt;100,"Testing not started yet",TODAY()-[1]!Email_TaskV2[[#This Row],[Start FUT]]),0)</f>
        <v>#REF!</v>
      </c>
      <c r="AS547" s="47" t="e">
        <f>IF([1]!Email_TaskV2[[#This Row],[Aging_Start_Testing]]="Testing not started yet","Testing not started yet",[1]!Email_TaskV2[[#This Row],[Aging]]-[1]!Email_TaskV2[[#This Row],[Aging_Start_Testing]])</f>
        <v>#REF!</v>
      </c>
      <c r="AT547" s="47" t="e">
        <f ca="1">IF(AND([1]!Email_TaskV2[[#This Row],[Status]]="ON PROGRESS",[1]!Email_TaskV2[[#This Row],[Type]]="RFI"),TODAY()-[1]!Email_TaskV2[[#This Row],[Tanggal nodin RFS/RFI]],0)</f>
        <v>#REF!</v>
      </c>
      <c r="AU547" s="47" t="e">
        <f>IF([1]!Email_TaskV2[[#This Row],[Aging]]&gt;7,"Warning","")</f>
        <v>#REF!</v>
      </c>
      <c r="AV547" s="127"/>
      <c r="AW547" s="127"/>
      <c r="AX547" s="127"/>
      <c r="AY547" s="16" t="e">
        <f>IF(AND([1]!Email_TaskV2[[#This Row],[Status]]="ON PROGRESS",[1]!Email_TaskV2[[#This Row],[Type]]="RFS"),"YES","")</f>
        <v>#REF!</v>
      </c>
      <c r="AZ547" s="127" t="e">
        <f>IF(AND([1]!Email_TaskV2[[#This Row],[Status]]="ON PROGRESS",[1]!Email_TaskV2[[#This Row],[Type]]="RFI"),"YES","")</f>
        <v>#REF!</v>
      </c>
      <c r="BA547" s="16" t="e">
        <f>IF([1]!Email_TaskV2[[#This Row],[Nomor Nodin RFS/RFI]]="","",DAY([1]!Email_TaskV2[[#This Row],[Tanggal nodin RFS/RFI]]))</f>
        <v>#REF!</v>
      </c>
      <c r="BB547" s="20" t="e">
        <f>IF([1]!Email_TaskV2[[#This Row],[Nomor Nodin RFS/RFI]]="","",TEXT([1]!Email_TaskV2[[#This Row],[Tanggal nodin RFS/RFI]],"MMM"))</f>
        <v>#REF!</v>
      </c>
      <c r="BC547" s="128" t="e">
        <f>IF([1]!Email_TaskV2[[#This Row],[Nodin BO]]="","No","Yes")</f>
        <v>#REF!</v>
      </c>
      <c r="BD547" s="129" t="e">
        <f>YEAR([1]!Email_TaskV2[[#This Row],[Tanggal nodin RFS/RFI]])</f>
        <v>#REF!</v>
      </c>
      <c r="BE547" s="17" t="e">
        <f>IF([1]!Email_TaskV2[[#This Row],[Month]]="",13,MONTH([1]!Email_TaskV2[[#This Row],[Tanggal nodin RFS/RFI]]))</f>
        <v>#REF!</v>
      </c>
    </row>
    <row r="548" spans="1:57" ht="15" customHeight="1" x14ac:dyDescent="0.3">
      <c r="A548" s="51">
        <v>547</v>
      </c>
      <c r="B548" s="32" t="s">
        <v>3268</v>
      </c>
      <c r="C548" s="34">
        <v>45061</v>
      </c>
      <c r="D548" s="86" t="s">
        <v>3269</v>
      </c>
      <c r="E548" s="61" t="s">
        <v>79</v>
      </c>
      <c r="F548" s="68" t="s">
        <v>121</v>
      </c>
      <c r="G548" s="35">
        <v>45063</v>
      </c>
      <c r="H548" s="35">
        <v>45065</v>
      </c>
      <c r="I548" s="32"/>
      <c r="J548" s="35"/>
      <c r="K548" s="32"/>
      <c r="L548" s="44"/>
      <c r="M548" s="40"/>
      <c r="N548" s="40" t="s">
        <v>111</v>
      </c>
      <c r="O548" s="40" t="s">
        <v>112</v>
      </c>
      <c r="P548" s="40" t="e">
        <f>VLOOKUP([1]!Email_TaskV2[[#This Row],[PIC Dev]],[1]Organization!C:D,2,FALSE)</f>
        <v>#REF!</v>
      </c>
      <c r="Q548" s="52" t="s">
        <v>3445</v>
      </c>
      <c r="R548" s="32"/>
      <c r="S548" s="32" t="s">
        <v>75</v>
      </c>
      <c r="T548" s="32" t="s">
        <v>3270</v>
      </c>
      <c r="U548" s="37" t="s">
        <v>3446</v>
      </c>
      <c r="V548" s="41">
        <v>45058</v>
      </c>
      <c r="W548" s="32" t="s">
        <v>113</v>
      </c>
      <c r="X548" s="32" t="s">
        <v>3271</v>
      </c>
      <c r="Y548" s="32" t="s">
        <v>3272</v>
      </c>
      <c r="Z548" s="32" t="s">
        <v>58</v>
      </c>
      <c r="AA548" s="32" t="s">
        <v>59</v>
      </c>
      <c r="AB548" s="32" t="s">
        <v>113</v>
      </c>
      <c r="AC548" s="32" t="s">
        <v>71</v>
      </c>
      <c r="AD548" s="44" t="s">
        <v>103</v>
      </c>
      <c r="AE548" s="44"/>
      <c r="AF548" s="44"/>
      <c r="AG548" s="32"/>
      <c r="AH548" s="32"/>
      <c r="AI548" s="72" t="s">
        <v>64</v>
      </c>
      <c r="AJ548" s="45" t="str">
        <f t="shared" si="67"/>
        <v/>
      </c>
      <c r="AK548" s="46"/>
      <c r="AL548" s="46"/>
      <c r="AM548" s="46"/>
      <c r="AN548" s="46"/>
      <c r="AO548" s="46"/>
      <c r="AP548" s="46"/>
      <c r="AQ548" s="47" t="e">
        <f ca="1">IF(AND([1]!Email_TaskV2[[#This Row],[Status]]="ON PROGRESS"),TODAY()-[1]!Email_TaskV2[[#This Row],[Tanggal nodin RFS/RFI]],0)</f>
        <v>#REF!</v>
      </c>
      <c r="AR548" s="47" t="e">
        <f ca="1">IF(AND([1]!Email_TaskV2[[#This Row],[Status]]="ON PROGRESS"),IF(TODAY()-[1]!Email_TaskV2[[#This Row],[Start FUT]]&gt;100,"Testing not started yet",TODAY()-[1]!Email_TaskV2[[#This Row],[Start FUT]]),0)</f>
        <v>#REF!</v>
      </c>
      <c r="AS548" s="47" t="e">
        <f>IF([1]!Email_TaskV2[[#This Row],[Aging_Start_Testing]]="Testing not started yet","Testing not started yet",[1]!Email_TaskV2[[#This Row],[Aging]]-[1]!Email_TaskV2[[#This Row],[Aging_Start_Testing]])</f>
        <v>#REF!</v>
      </c>
      <c r="AT548" s="47" t="e">
        <f ca="1">IF(AND([1]!Email_TaskV2[[#This Row],[Status]]="ON PROGRESS",[1]!Email_TaskV2[[#This Row],[Type]]="RFI"),TODAY()-[1]!Email_TaskV2[[#This Row],[Tanggal nodin RFS/RFI]],0)</f>
        <v>#REF!</v>
      </c>
      <c r="AU548" s="47" t="e">
        <f>IF([1]!Email_TaskV2[[#This Row],[Aging]]&gt;7,"Warning","")</f>
        <v>#REF!</v>
      </c>
      <c r="AV548" s="127"/>
      <c r="AW548" s="127"/>
      <c r="AX548" s="127"/>
      <c r="AY548" s="48" t="e">
        <f>IF(AND([1]!Email_TaskV2[[#This Row],[Status]]="ON PROGRESS",[1]!Email_TaskV2[[#This Row],[Type]]="RFS"),"YES","")</f>
        <v>#REF!</v>
      </c>
      <c r="AZ548" s="127" t="e">
        <f>IF(AND([1]!Email_TaskV2[[#This Row],[Status]]="ON PROGRESS",[1]!Email_TaskV2[[#This Row],[Type]]="RFI"),"YES","")</f>
        <v>#REF!</v>
      </c>
      <c r="BA548" s="48" t="e">
        <f>IF([1]!Email_TaskV2[[#This Row],[Nomor Nodin RFS/RFI]]="","",DAY([1]!Email_TaskV2[[#This Row],[Tanggal nodin RFS/RFI]]))</f>
        <v>#REF!</v>
      </c>
      <c r="BB548" s="54" t="e">
        <f>IF([1]!Email_TaskV2[[#This Row],[Nomor Nodin RFS/RFI]]="","",TEXT([1]!Email_TaskV2[[#This Row],[Tanggal nodin RFS/RFI]],"MMM"))</f>
        <v>#REF!</v>
      </c>
      <c r="BC548" s="128" t="e">
        <f>IF([1]!Email_TaskV2[[#This Row],[Nodin BO]]="","No","Yes")</f>
        <v>#REF!</v>
      </c>
      <c r="BD548" s="129" t="e">
        <f>YEAR([1]!Email_TaskV2[[#This Row],[Tanggal nodin RFS/RFI]])</f>
        <v>#REF!</v>
      </c>
      <c r="BE548" s="56" t="e">
        <f>IF([1]!Email_TaskV2[[#This Row],[Month]]="",13,MONTH([1]!Email_TaskV2[[#This Row],[Tanggal nodin RFS/RFI]]))</f>
        <v>#REF!</v>
      </c>
    </row>
    <row r="549" spans="1:57" ht="15" customHeight="1" x14ac:dyDescent="0.3">
      <c r="A549" s="51">
        <v>548</v>
      </c>
      <c r="B549" s="32" t="s">
        <v>3273</v>
      </c>
      <c r="C549" s="34">
        <v>45061</v>
      </c>
      <c r="D549" s="86" t="s">
        <v>2680</v>
      </c>
      <c r="E549" s="32" t="s">
        <v>55</v>
      </c>
      <c r="F549" s="63" t="s">
        <v>90</v>
      </c>
      <c r="G549" s="35">
        <v>45061</v>
      </c>
      <c r="H549" s="35">
        <v>45062</v>
      </c>
      <c r="I549" s="32" t="s">
        <v>3274</v>
      </c>
      <c r="J549" s="35">
        <v>45062</v>
      </c>
      <c r="K549" s="37" t="s">
        <v>3447</v>
      </c>
      <c r="L549" s="39">
        <f>H549-C549</f>
        <v>1</v>
      </c>
      <c r="M549" s="39">
        <f>J549-G549</f>
        <v>1</v>
      </c>
      <c r="N549" s="40" t="s">
        <v>3177</v>
      </c>
      <c r="O549" s="40" t="s">
        <v>3150</v>
      </c>
      <c r="P549" s="40" t="e">
        <f>VLOOKUP([1]!Email_TaskV2[[#This Row],[PIC Dev]],[1]Organization!C:D,2,FALSE)</f>
        <v>#REF!</v>
      </c>
      <c r="Q549" s="52" t="s">
        <v>3448</v>
      </c>
      <c r="R549" s="32">
        <v>21</v>
      </c>
      <c r="S549" s="32" t="s">
        <v>57</v>
      </c>
      <c r="T549" s="32"/>
      <c r="U549" s="32"/>
      <c r="V549" s="32"/>
      <c r="W549" s="32" t="s">
        <v>166</v>
      </c>
      <c r="X549" s="32"/>
      <c r="Y549" s="32"/>
      <c r="Z549" s="32" t="s">
        <v>58</v>
      </c>
      <c r="AA549" s="32" t="s">
        <v>59</v>
      </c>
      <c r="AB549" s="32" t="s">
        <v>60</v>
      </c>
      <c r="AC549" s="32" t="s">
        <v>84</v>
      </c>
      <c r="AD549" s="44" t="s">
        <v>102</v>
      </c>
      <c r="AE549" s="44"/>
      <c r="AF549" s="44"/>
      <c r="AG549" s="32"/>
      <c r="AH549" s="32"/>
      <c r="AI549" s="72" t="s">
        <v>64</v>
      </c>
      <c r="AJ549" s="45" t="str">
        <f t="shared" si="67"/>
        <v/>
      </c>
      <c r="AK549" s="46"/>
      <c r="AL549" s="46"/>
      <c r="AM549" s="46"/>
      <c r="AN549" s="46"/>
      <c r="AO549" s="46"/>
      <c r="AP549" s="46"/>
      <c r="AQ549" s="47" t="e">
        <f ca="1">IF(AND([1]!Email_TaskV2[[#This Row],[Status]]="ON PROGRESS"),TODAY()-[1]!Email_TaskV2[[#This Row],[Tanggal nodin RFS/RFI]],0)</f>
        <v>#REF!</v>
      </c>
      <c r="AR549" s="47" t="e">
        <f ca="1">IF(AND([1]!Email_TaskV2[[#This Row],[Status]]="ON PROGRESS"),IF(TODAY()-[1]!Email_TaskV2[[#This Row],[Start FUT]]&gt;100,"Testing not started yet",TODAY()-[1]!Email_TaskV2[[#This Row],[Start FUT]]),0)</f>
        <v>#REF!</v>
      </c>
      <c r="AS549" s="47" t="e">
        <f>IF([1]!Email_TaskV2[[#This Row],[Aging_Start_Testing]]="Testing not started yet","Testing not started yet",[1]!Email_TaskV2[[#This Row],[Aging]]-[1]!Email_TaskV2[[#This Row],[Aging_Start_Testing]])</f>
        <v>#REF!</v>
      </c>
      <c r="AT549" s="47" t="e">
        <f ca="1">IF(AND([1]!Email_TaskV2[[#This Row],[Status]]="ON PROGRESS",[1]!Email_TaskV2[[#This Row],[Type]]="RFI"),TODAY()-[1]!Email_TaskV2[[#This Row],[Tanggal nodin RFS/RFI]],0)</f>
        <v>#REF!</v>
      </c>
      <c r="AU549" s="47" t="e">
        <f>IF([1]!Email_TaskV2[[#This Row],[Aging]]&gt;7,"Warning","")</f>
        <v>#REF!</v>
      </c>
      <c r="AV549" s="48"/>
      <c r="AW549" s="48"/>
      <c r="AX549" s="48"/>
      <c r="AY549" s="48" t="e">
        <f>IF(AND([1]!Email_TaskV2[[#This Row],[Status]]="ON PROGRESS",[1]!Email_TaskV2[[#This Row],[Type]]="RFS"),"YES","")</f>
        <v>#REF!</v>
      </c>
      <c r="AZ549" s="16" t="e">
        <f>IF(AND([1]!Email_TaskV2[[#This Row],[Status]]="ON PROGRESS",[1]!Email_TaskV2[[#This Row],[Type]]="RFI"),"YES","")</f>
        <v>#REF!</v>
      </c>
      <c r="BA549" s="48" t="e">
        <f>IF([1]!Email_TaskV2[[#This Row],[Nomor Nodin RFS/RFI]]="","",DAY([1]!Email_TaskV2[[#This Row],[Tanggal nodin RFS/RFI]]))</f>
        <v>#REF!</v>
      </c>
      <c r="BB549" s="54" t="e">
        <f>IF([1]!Email_TaskV2[[#This Row],[Nomor Nodin RFS/RFI]]="","",TEXT([1]!Email_TaskV2[[#This Row],[Tanggal nodin RFS/RFI]],"MMM"))</f>
        <v>#REF!</v>
      </c>
      <c r="BC549" s="49" t="e">
        <f>IF([1]!Email_TaskV2[[#This Row],[Nodin BO]]="","No","Yes")</f>
        <v>#REF!</v>
      </c>
      <c r="BD549" s="50" t="e">
        <f>YEAR([1]!Email_TaskV2[[#This Row],[Tanggal nodin RFS/RFI]])</f>
        <v>#REF!</v>
      </c>
      <c r="BE549" s="56" t="e">
        <f>IF([1]!Email_TaskV2[[#This Row],[Month]]="",13,MONTH([1]!Email_TaskV2[[#This Row],[Tanggal nodin RFS/RFI]]))</f>
        <v>#REF!</v>
      </c>
    </row>
    <row r="550" spans="1:57" ht="15" customHeight="1" x14ac:dyDescent="0.3">
      <c r="A550" s="51">
        <v>549</v>
      </c>
      <c r="B550" s="32" t="s">
        <v>3275</v>
      </c>
      <c r="C550" s="34">
        <v>45061</v>
      </c>
      <c r="D550" s="86" t="s">
        <v>3276</v>
      </c>
      <c r="E550" s="32" t="s">
        <v>55</v>
      </c>
      <c r="F550" s="63" t="s">
        <v>78</v>
      </c>
      <c r="G550" s="35">
        <v>45063</v>
      </c>
      <c r="H550" s="35">
        <v>45065</v>
      </c>
      <c r="I550" s="32" t="s">
        <v>3277</v>
      </c>
      <c r="J550" s="35">
        <v>45065</v>
      </c>
      <c r="K550" s="37" t="s">
        <v>3449</v>
      </c>
      <c r="L550" s="39">
        <f>H550-C550</f>
        <v>4</v>
      </c>
      <c r="M550" s="39">
        <f>J550-G550</f>
        <v>2</v>
      </c>
      <c r="N550" s="40" t="s">
        <v>498</v>
      </c>
      <c r="O550" s="40" t="s">
        <v>135</v>
      </c>
      <c r="P550" s="40" t="e">
        <f>VLOOKUP([1]!Email_TaskV2[[#This Row],[PIC Dev]],[1]Organization!C:D,2,FALSE)</f>
        <v>#REF!</v>
      </c>
      <c r="Q550" s="40"/>
      <c r="R550" s="32">
        <v>45</v>
      </c>
      <c r="S550" s="32" t="s">
        <v>75</v>
      </c>
      <c r="T550" s="32" t="s">
        <v>2945</v>
      </c>
      <c r="U550" s="37" t="s">
        <v>3450</v>
      </c>
      <c r="V550" s="41">
        <v>45020</v>
      </c>
      <c r="W550" s="32" t="s">
        <v>169</v>
      </c>
      <c r="X550" s="32" t="s">
        <v>170</v>
      </c>
      <c r="Y550" s="32" t="s">
        <v>171</v>
      </c>
      <c r="Z550" s="32" t="s">
        <v>58</v>
      </c>
      <c r="AA550" s="32" t="s">
        <v>59</v>
      </c>
      <c r="AB550" s="32" t="s">
        <v>119</v>
      </c>
      <c r="AC550" s="32" t="s">
        <v>71</v>
      </c>
      <c r="AD550" s="44" t="s">
        <v>106</v>
      </c>
      <c r="AE550" s="44"/>
      <c r="AF550" s="44"/>
      <c r="AG550" s="32"/>
      <c r="AH550" s="32"/>
      <c r="AI550" s="72" t="s">
        <v>64</v>
      </c>
      <c r="AJ550" s="45" t="str">
        <f t="shared" ref="AJ550:AJ585" si="74">_xlfn.CONCAT(IF(AK550&lt;&gt;"",REPLACE(AK550,1,1,"(Sigos Automation)"),""),IF(AL550&lt;&gt;"",REPLACE(AL550,1,1,"(Prima Automation)"),""),IF(AM550&lt;&gt;"",REPLACE(AM550,1,1,"(FUT Simulator)"),""),IF(AN550&lt;&gt;"",REPLACE(AN550,1,1,"(Postman Simulator)"),""),IF(AO550&lt;&gt;"",REPLACE(AO550,1,1,"(Cetho Automation)"),""),IF(AP550&lt;&gt;"",REPLACE(AP550,1,1,"(Katalon Automation)"),""))</f>
        <v/>
      </c>
      <c r="AK550" s="46"/>
      <c r="AL550" s="46"/>
      <c r="AM550" s="46"/>
      <c r="AN550" s="46"/>
      <c r="AO550" s="46"/>
      <c r="AP550" s="46"/>
      <c r="AQ550" s="47" t="e">
        <f ca="1">IF(AND([1]!Email_TaskV2[[#This Row],[Status]]="ON PROGRESS"),TODAY()-[1]!Email_TaskV2[[#This Row],[Tanggal nodin RFS/RFI]],0)</f>
        <v>#REF!</v>
      </c>
      <c r="AR550" s="47" t="e">
        <f ca="1">IF(AND([1]!Email_TaskV2[[#This Row],[Status]]="ON PROGRESS"),IF(TODAY()-[1]!Email_TaskV2[[#This Row],[Start FUT]]&gt;100,"Testing not started yet",TODAY()-[1]!Email_TaskV2[[#This Row],[Start FUT]]),0)</f>
        <v>#REF!</v>
      </c>
      <c r="AS550" s="47" t="e">
        <f>IF([1]!Email_TaskV2[[#This Row],[Aging_Start_Testing]]="Testing not started yet","Testing not started yet",[1]!Email_TaskV2[[#This Row],[Aging]]-[1]!Email_TaskV2[[#This Row],[Aging_Start_Testing]])</f>
        <v>#REF!</v>
      </c>
      <c r="AT550" s="47" t="e">
        <f ca="1">IF(AND([1]!Email_TaskV2[[#This Row],[Status]]="ON PROGRESS",[1]!Email_TaskV2[[#This Row],[Type]]="RFI"),TODAY()-[1]!Email_TaskV2[[#This Row],[Tanggal nodin RFS/RFI]],0)</f>
        <v>#REF!</v>
      </c>
      <c r="AU550" s="47" t="e">
        <f>IF([1]!Email_TaskV2[[#This Row],[Aging]]&gt;7,"Warning","")</f>
        <v>#REF!</v>
      </c>
      <c r="AV550" s="127"/>
      <c r="AW550" s="127"/>
      <c r="AX550" s="127"/>
      <c r="AY550" s="48" t="e">
        <f>IF(AND([1]!Email_TaskV2[[#This Row],[Status]]="ON PROGRESS",[1]!Email_TaskV2[[#This Row],[Type]]="RFS"),"YES","")</f>
        <v>#REF!</v>
      </c>
      <c r="AZ550" s="127" t="e">
        <f>IF(AND([1]!Email_TaskV2[[#This Row],[Status]]="ON PROGRESS",[1]!Email_TaskV2[[#This Row],[Type]]="RFI"),"YES","")</f>
        <v>#REF!</v>
      </c>
      <c r="BA550" s="48" t="e">
        <f>IF([1]!Email_TaskV2[[#This Row],[Nomor Nodin RFS/RFI]]="","",DAY([1]!Email_TaskV2[[#This Row],[Tanggal nodin RFS/RFI]]))</f>
        <v>#REF!</v>
      </c>
      <c r="BB550" s="54" t="e">
        <f>IF([1]!Email_TaskV2[[#This Row],[Nomor Nodin RFS/RFI]]="","",TEXT([1]!Email_TaskV2[[#This Row],[Tanggal nodin RFS/RFI]],"MMM"))</f>
        <v>#REF!</v>
      </c>
      <c r="BC550" s="128" t="e">
        <f>IF([1]!Email_TaskV2[[#This Row],[Nodin BO]]="","No","Yes")</f>
        <v>#REF!</v>
      </c>
      <c r="BD550" s="129" t="e">
        <f>YEAR([1]!Email_TaskV2[[#This Row],[Tanggal nodin RFS/RFI]])</f>
        <v>#REF!</v>
      </c>
      <c r="BE550" s="56" t="e">
        <f>IF([1]!Email_TaskV2[[#This Row],[Month]]="",13,MONTH([1]!Email_TaskV2[[#This Row],[Tanggal nodin RFS/RFI]]))</f>
        <v>#REF!</v>
      </c>
    </row>
    <row r="551" spans="1:57" ht="15" customHeight="1" x14ac:dyDescent="0.3">
      <c r="A551" s="51">
        <v>550</v>
      </c>
      <c r="B551" s="32" t="s">
        <v>3278</v>
      </c>
      <c r="C551" s="34">
        <v>45061</v>
      </c>
      <c r="D551" s="86" t="s">
        <v>3279</v>
      </c>
      <c r="E551" s="32" t="s">
        <v>55</v>
      </c>
      <c r="F551" s="63" t="s">
        <v>78</v>
      </c>
      <c r="G551" s="35">
        <v>45062</v>
      </c>
      <c r="H551" s="35">
        <v>45065</v>
      </c>
      <c r="I551" s="32" t="s">
        <v>3280</v>
      </c>
      <c r="J551" s="35">
        <v>45063</v>
      </c>
      <c r="K551" s="37" t="s">
        <v>3451</v>
      </c>
      <c r="L551" s="39">
        <f>H551-C551</f>
        <v>4</v>
      </c>
      <c r="M551" s="39">
        <f>J551-G551</f>
        <v>1</v>
      </c>
      <c r="N551" s="40" t="s">
        <v>498</v>
      </c>
      <c r="O551" s="40" t="s">
        <v>135</v>
      </c>
      <c r="P551" s="40" t="e">
        <f>VLOOKUP([1]!Email_TaskV2[[#This Row],[PIC Dev]],[1]Organization!C:D,2,FALSE)</f>
        <v>#REF!</v>
      </c>
      <c r="Q551" s="40"/>
      <c r="R551" s="32">
        <v>104</v>
      </c>
      <c r="S551" s="32" t="s">
        <v>75</v>
      </c>
      <c r="T551" s="32" t="s">
        <v>2945</v>
      </c>
      <c r="U551" s="37" t="s">
        <v>3450</v>
      </c>
      <c r="V551" s="41">
        <v>45020</v>
      </c>
      <c r="W551" s="32" t="s">
        <v>169</v>
      </c>
      <c r="X551" s="32" t="s">
        <v>170</v>
      </c>
      <c r="Y551" s="32" t="s">
        <v>171</v>
      </c>
      <c r="Z551" s="32" t="s">
        <v>58</v>
      </c>
      <c r="AA551" s="32" t="s">
        <v>59</v>
      </c>
      <c r="AB551" s="32" t="s">
        <v>119</v>
      </c>
      <c r="AC551" s="32" t="s">
        <v>71</v>
      </c>
      <c r="AD551" s="44" t="s">
        <v>103</v>
      </c>
      <c r="AE551" s="44"/>
      <c r="AF551" s="44"/>
      <c r="AG551" s="32"/>
      <c r="AH551" s="32"/>
      <c r="AI551" s="72" t="s">
        <v>64</v>
      </c>
      <c r="AJ551" s="45" t="str">
        <f t="shared" si="74"/>
        <v/>
      </c>
      <c r="AK551" s="46"/>
      <c r="AL551" s="46"/>
      <c r="AM551" s="46"/>
      <c r="AN551" s="46"/>
      <c r="AO551" s="46"/>
      <c r="AP551" s="46"/>
      <c r="AQ551" s="47" t="e">
        <f ca="1">IF(AND([1]!Email_TaskV2[[#This Row],[Status]]="ON PROGRESS"),TODAY()-[1]!Email_TaskV2[[#This Row],[Tanggal nodin RFS/RFI]],0)</f>
        <v>#REF!</v>
      </c>
      <c r="AR551" s="47" t="e">
        <f ca="1">IF(AND([1]!Email_TaskV2[[#This Row],[Status]]="ON PROGRESS"),IF(TODAY()-[1]!Email_TaskV2[[#This Row],[Start FUT]]&gt;100,"Testing not started yet",TODAY()-[1]!Email_TaskV2[[#This Row],[Start FUT]]),0)</f>
        <v>#REF!</v>
      </c>
      <c r="AS551" s="47" t="e">
        <f>IF([1]!Email_TaskV2[[#This Row],[Aging_Start_Testing]]="Testing not started yet","Testing not started yet",[1]!Email_TaskV2[[#This Row],[Aging]]-[1]!Email_TaskV2[[#This Row],[Aging_Start_Testing]])</f>
        <v>#REF!</v>
      </c>
      <c r="AT551" s="47" t="e">
        <f ca="1">IF(AND([1]!Email_TaskV2[[#This Row],[Status]]="ON PROGRESS",[1]!Email_TaskV2[[#This Row],[Type]]="RFI"),TODAY()-[1]!Email_TaskV2[[#This Row],[Tanggal nodin RFS/RFI]],0)</f>
        <v>#REF!</v>
      </c>
      <c r="AU551" s="47" t="e">
        <f>IF([1]!Email_TaskV2[[#This Row],[Aging]]&gt;7,"Warning","")</f>
        <v>#REF!</v>
      </c>
      <c r="AV551" s="127"/>
      <c r="AW551" s="127"/>
      <c r="AX551" s="127"/>
      <c r="AY551" s="48" t="e">
        <f>IF(AND([1]!Email_TaskV2[[#This Row],[Status]]="ON PROGRESS",[1]!Email_TaskV2[[#This Row],[Type]]="RFS"),"YES","")</f>
        <v>#REF!</v>
      </c>
      <c r="AZ551" s="127" t="e">
        <f>IF(AND([1]!Email_TaskV2[[#This Row],[Status]]="ON PROGRESS",[1]!Email_TaskV2[[#This Row],[Type]]="RFI"),"YES","")</f>
        <v>#REF!</v>
      </c>
      <c r="BA551" s="48" t="e">
        <f>IF([1]!Email_TaskV2[[#This Row],[Nomor Nodin RFS/RFI]]="","",DAY([1]!Email_TaskV2[[#This Row],[Tanggal nodin RFS/RFI]]))</f>
        <v>#REF!</v>
      </c>
      <c r="BB551" s="54" t="e">
        <f>IF([1]!Email_TaskV2[[#This Row],[Nomor Nodin RFS/RFI]]="","",TEXT([1]!Email_TaskV2[[#This Row],[Tanggal nodin RFS/RFI]],"MMM"))</f>
        <v>#REF!</v>
      </c>
      <c r="BC551" s="128" t="e">
        <f>IF([1]!Email_TaskV2[[#This Row],[Nodin BO]]="","No","Yes")</f>
        <v>#REF!</v>
      </c>
      <c r="BD551" s="129" t="e">
        <f>YEAR([1]!Email_TaskV2[[#This Row],[Tanggal nodin RFS/RFI]])</f>
        <v>#REF!</v>
      </c>
      <c r="BE551" s="56" t="e">
        <f>IF([1]!Email_TaskV2[[#This Row],[Month]]="",13,MONTH([1]!Email_TaskV2[[#This Row],[Tanggal nodin RFS/RFI]]))</f>
        <v>#REF!</v>
      </c>
    </row>
    <row r="552" spans="1:57" ht="15" customHeight="1" x14ac:dyDescent="0.3">
      <c r="A552" s="51">
        <v>551</v>
      </c>
      <c r="B552" s="39" t="s">
        <v>3281</v>
      </c>
      <c r="C552" s="114">
        <v>45061</v>
      </c>
      <c r="D552" s="105" t="s">
        <v>3282</v>
      </c>
      <c r="E552" s="72" t="s">
        <v>670</v>
      </c>
      <c r="F552" s="106">
        <v>0.75</v>
      </c>
      <c r="G552" s="36">
        <v>45065</v>
      </c>
      <c r="H552" s="36"/>
      <c r="I552" s="39"/>
      <c r="J552" s="36"/>
      <c r="K552" s="32"/>
      <c r="L552" s="59"/>
      <c r="M552" s="58"/>
      <c r="N552" s="40" t="s">
        <v>68</v>
      </c>
      <c r="O552" s="40" t="s">
        <v>69</v>
      </c>
      <c r="P552" s="58" t="e">
        <f>VLOOKUP([1]!Email_TaskV2[[#This Row],[PIC Dev]],[1]Organization!C:D,2,FALSE)</f>
        <v>#REF!</v>
      </c>
      <c r="Q552" s="58"/>
      <c r="R552" s="39"/>
      <c r="S552" s="39" t="s">
        <v>75</v>
      </c>
      <c r="T552" s="39" t="s">
        <v>3283</v>
      </c>
      <c r="U552" s="32" t="s">
        <v>3284</v>
      </c>
      <c r="V552" s="41">
        <v>45029</v>
      </c>
      <c r="W552" s="32" t="s">
        <v>139</v>
      </c>
      <c r="X552" s="32" t="s">
        <v>162</v>
      </c>
      <c r="Y552" s="32" t="s">
        <v>158</v>
      </c>
      <c r="Z552" s="32" t="s">
        <v>58</v>
      </c>
      <c r="AA552" s="32" t="s">
        <v>59</v>
      </c>
      <c r="AB552" s="32" t="s">
        <v>105</v>
      </c>
      <c r="AC552" s="32" t="s">
        <v>71</v>
      </c>
      <c r="AD552" s="44" t="s">
        <v>124</v>
      </c>
      <c r="AE552" s="59"/>
      <c r="AF552" s="59"/>
      <c r="AG552" s="39"/>
      <c r="AH552" s="39"/>
      <c r="AI552" s="72" t="s">
        <v>62</v>
      </c>
      <c r="AJ552" s="45" t="str">
        <f t="shared" si="74"/>
        <v>(Sigos Automation)</v>
      </c>
      <c r="AK552" s="46">
        <v>1</v>
      </c>
      <c r="AL552" s="46"/>
      <c r="AM552" s="46"/>
      <c r="AN552" s="46"/>
      <c r="AO552" s="46"/>
      <c r="AP552" s="46"/>
      <c r="AQ552" s="47" t="e">
        <f ca="1">IF(AND([1]!Email_TaskV2[[#This Row],[Status]]="ON PROGRESS"),TODAY()-[1]!Email_TaskV2[[#This Row],[Tanggal nodin RFS/RFI]],0)</f>
        <v>#REF!</v>
      </c>
      <c r="AR552" s="47" t="e">
        <f ca="1">IF(AND([1]!Email_TaskV2[[#This Row],[Status]]="ON PROGRESS"),IF(TODAY()-[1]!Email_TaskV2[[#This Row],[Start FUT]]&gt;100,"Testing not started yet",TODAY()-[1]!Email_TaskV2[[#This Row],[Start FUT]]),0)</f>
        <v>#REF!</v>
      </c>
      <c r="AS552" s="47" t="e">
        <f>IF([1]!Email_TaskV2[[#This Row],[Aging_Start_Testing]]="Testing not started yet","Testing not started yet",[1]!Email_TaskV2[[#This Row],[Aging]]-[1]!Email_TaskV2[[#This Row],[Aging_Start_Testing]])</f>
        <v>#REF!</v>
      </c>
      <c r="AT552" s="47" t="e">
        <f ca="1">IF(AND([1]!Email_TaskV2[[#This Row],[Status]]="ON PROGRESS",[1]!Email_TaskV2[[#This Row],[Type]]="RFI"),TODAY()-[1]!Email_TaskV2[[#This Row],[Tanggal nodin RFS/RFI]],0)</f>
        <v>#REF!</v>
      </c>
      <c r="AU552" s="47" t="e">
        <f>IF([1]!Email_TaskV2[[#This Row],[Aging]]&gt;7,"Warning","")</f>
        <v>#REF!</v>
      </c>
      <c r="AV552" s="127"/>
      <c r="AW552" s="127"/>
      <c r="AX552" s="127"/>
      <c r="AY552" s="48" t="e">
        <f>IF(AND([1]!Email_TaskV2[[#This Row],[Status]]="ON PROGRESS",[1]!Email_TaskV2[[#This Row],[Type]]="RFS"),"YES","")</f>
        <v>#REF!</v>
      </c>
      <c r="AZ552" s="127" t="e">
        <f>IF(AND([1]!Email_TaskV2[[#This Row],[Status]]="ON PROGRESS",[1]!Email_TaskV2[[#This Row],[Type]]="RFI"),"YES","")</f>
        <v>#REF!</v>
      </c>
      <c r="BA552" s="48" t="e">
        <f>IF([1]!Email_TaskV2[[#This Row],[Nomor Nodin RFS/RFI]]="","",DAY([1]!Email_TaskV2[[#This Row],[Tanggal nodin RFS/RFI]]))</f>
        <v>#REF!</v>
      </c>
      <c r="BB552" s="54" t="e">
        <f>IF([1]!Email_TaskV2[[#This Row],[Nomor Nodin RFS/RFI]]="","",TEXT([1]!Email_TaskV2[[#This Row],[Tanggal nodin RFS/RFI]],"MMM"))</f>
        <v>#REF!</v>
      </c>
      <c r="BC552" s="128" t="e">
        <f>IF([1]!Email_TaskV2[[#This Row],[Nodin BO]]="","No","Yes")</f>
        <v>#REF!</v>
      </c>
      <c r="BD552" s="129" t="e">
        <f>YEAR([1]!Email_TaskV2[[#This Row],[Tanggal nodin RFS/RFI]])</f>
        <v>#REF!</v>
      </c>
      <c r="BE552" s="56" t="e">
        <f>IF([1]!Email_TaskV2[[#This Row],[Month]]="",13,MONTH([1]!Email_TaskV2[[#This Row],[Tanggal nodin RFS/RFI]]))</f>
        <v>#REF!</v>
      </c>
    </row>
    <row r="553" spans="1:57" ht="15" customHeight="1" x14ac:dyDescent="0.3">
      <c r="A553" s="51">
        <v>552</v>
      </c>
      <c r="B553" s="32" t="s">
        <v>3285</v>
      </c>
      <c r="C553" s="34">
        <v>45061</v>
      </c>
      <c r="D553" s="86" t="s">
        <v>3286</v>
      </c>
      <c r="E553" s="32" t="s">
        <v>55</v>
      </c>
      <c r="F553" s="63" t="s">
        <v>78</v>
      </c>
      <c r="G553" s="35">
        <v>45063</v>
      </c>
      <c r="H553" s="35">
        <v>45066</v>
      </c>
      <c r="I553" s="32" t="s">
        <v>3287</v>
      </c>
      <c r="J553" s="35">
        <v>45066</v>
      </c>
      <c r="K553" s="38" t="s">
        <v>3452</v>
      </c>
      <c r="L553" s="39">
        <f>H553-C553</f>
        <v>5</v>
      </c>
      <c r="M553" s="39">
        <f>J553-G553</f>
        <v>3</v>
      </c>
      <c r="N553" s="40" t="s">
        <v>68</v>
      </c>
      <c r="O553" s="40" t="s">
        <v>69</v>
      </c>
      <c r="P553" s="40" t="e">
        <f>VLOOKUP([1]!Email_TaskV2[[#This Row],[PIC Dev]],[1]Organization!C:D,2,FALSE)</f>
        <v>#REF!</v>
      </c>
      <c r="Q553" s="40"/>
      <c r="R553" s="32">
        <v>114</v>
      </c>
      <c r="S553" s="32" t="s">
        <v>75</v>
      </c>
      <c r="T553" s="32" t="s">
        <v>3098</v>
      </c>
      <c r="U553" s="38" t="s">
        <v>3099</v>
      </c>
      <c r="V553" s="42">
        <v>45013</v>
      </c>
      <c r="W553" s="32" t="s">
        <v>139</v>
      </c>
      <c r="X553" s="32" t="s">
        <v>162</v>
      </c>
      <c r="Y553" s="32" t="s">
        <v>158</v>
      </c>
      <c r="Z553" s="32" t="s">
        <v>58</v>
      </c>
      <c r="AA553" s="32" t="s">
        <v>59</v>
      </c>
      <c r="AB553" s="32" t="s">
        <v>105</v>
      </c>
      <c r="AC553" s="32" t="s">
        <v>71</v>
      </c>
      <c r="AD553" s="44" t="s">
        <v>132</v>
      </c>
      <c r="AE553" s="44"/>
      <c r="AF553" s="44"/>
      <c r="AG553" s="32"/>
      <c r="AH553" s="32"/>
      <c r="AI553" s="72" t="s">
        <v>64</v>
      </c>
      <c r="AJ553" s="45" t="str">
        <f t="shared" si="74"/>
        <v/>
      </c>
      <c r="AK553" s="46"/>
      <c r="AL553" s="46"/>
      <c r="AM553" s="46"/>
      <c r="AN553" s="46"/>
      <c r="AO553" s="46"/>
      <c r="AP553" s="46"/>
      <c r="AQ553" s="47" t="e">
        <f ca="1">IF(AND([1]!Email_TaskV2[[#This Row],[Status]]="ON PROGRESS"),TODAY()-[1]!Email_TaskV2[[#This Row],[Tanggal nodin RFS/RFI]],0)</f>
        <v>#REF!</v>
      </c>
      <c r="AR553" s="47" t="e">
        <f ca="1">IF(AND([1]!Email_TaskV2[[#This Row],[Status]]="ON PROGRESS"),IF(TODAY()-[1]!Email_TaskV2[[#This Row],[Start FUT]]&gt;100,"Testing not started yet",TODAY()-[1]!Email_TaskV2[[#This Row],[Start FUT]]),0)</f>
        <v>#REF!</v>
      </c>
      <c r="AS553" s="47" t="e">
        <f>IF([1]!Email_TaskV2[[#This Row],[Aging_Start_Testing]]="Testing not started yet","Testing not started yet",[1]!Email_TaskV2[[#This Row],[Aging]]-[1]!Email_TaskV2[[#This Row],[Aging_Start_Testing]])</f>
        <v>#REF!</v>
      </c>
      <c r="AT553" s="47" t="e">
        <f ca="1">IF(AND([1]!Email_TaskV2[[#This Row],[Status]]="ON PROGRESS",[1]!Email_TaskV2[[#This Row],[Type]]="RFI"),TODAY()-[1]!Email_TaskV2[[#This Row],[Tanggal nodin RFS/RFI]],0)</f>
        <v>#REF!</v>
      </c>
      <c r="AU553" s="47" t="e">
        <f>IF([1]!Email_TaskV2[[#This Row],[Aging]]&gt;7,"Warning","")</f>
        <v>#REF!</v>
      </c>
      <c r="AV553" s="127"/>
      <c r="AW553" s="127"/>
      <c r="AX553" s="127"/>
      <c r="AY553" s="48" t="e">
        <f>IF(AND([1]!Email_TaskV2[[#This Row],[Status]]="ON PROGRESS",[1]!Email_TaskV2[[#This Row],[Type]]="RFS"),"YES","")</f>
        <v>#REF!</v>
      </c>
      <c r="AZ553" s="127" t="e">
        <f>IF(AND([1]!Email_TaskV2[[#This Row],[Status]]="ON PROGRESS",[1]!Email_TaskV2[[#This Row],[Type]]="RFI"),"YES","")</f>
        <v>#REF!</v>
      </c>
      <c r="BA553" s="48" t="e">
        <f>IF([1]!Email_TaskV2[[#This Row],[Nomor Nodin RFS/RFI]]="","",DAY([1]!Email_TaskV2[[#This Row],[Tanggal nodin RFS/RFI]]))</f>
        <v>#REF!</v>
      </c>
      <c r="BB553" s="54" t="e">
        <f>IF([1]!Email_TaskV2[[#This Row],[Nomor Nodin RFS/RFI]]="","",TEXT([1]!Email_TaskV2[[#This Row],[Tanggal nodin RFS/RFI]],"MMM"))</f>
        <v>#REF!</v>
      </c>
      <c r="BC553" s="128" t="e">
        <f>IF([1]!Email_TaskV2[[#This Row],[Nodin BO]]="","No","Yes")</f>
        <v>#REF!</v>
      </c>
      <c r="BD553" s="129" t="e">
        <f>YEAR([1]!Email_TaskV2[[#This Row],[Tanggal nodin RFS/RFI]])</f>
        <v>#REF!</v>
      </c>
      <c r="BE553" s="56" t="e">
        <f>IF([1]!Email_TaskV2[[#This Row],[Month]]="",13,MONTH([1]!Email_TaskV2[[#This Row],[Tanggal nodin RFS/RFI]]))</f>
        <v>#REF!</v>
      </c>
    </row>
    <row r="554" spans="1:57" ht="15" customHeight="1" x14ac:dyDescent="0.3">
      <c r="A554" s="51">
        <v>553</v>
      </c>
      <c r="B554" s="32" t="s">
        <v>3288</v>
      </c>
      <c r="C554" s="34">
        <v>45062</v>
      </c>
      <c r="D554" s="88" t="s">
        <v>1982</v>
      </c>
      <c r="E554" s="32" t="s">
        <v>55</v>
      </c>
      <c r="F554" s="63" t="s">
        <v>90</v>
      </c>
      <c r="G554" s="35">
        <v>45062</v>
      </c>
      <c r="H554" s="35">
        <v>45062</v>
      </c>
      <c r="I554" s="32" t="s">
        <v>3289</v>
      </c>
      <c r="J554" s="35">
        <v>45062</v>
      </c>
      <c r="K554" s="37" t="s">
        <v>3453</v>
      </c>
      <c r="L554" s="39">
        <f>H554-C554</f>
        <v>0</v>
      </c>
      <c r="M554" s="39">
        <f>J554-G554</f>
        <v>0</v>
      </c>
      <c r="N554" s="40" t="s">
        <v>133</v>
      </c>
      <c r="O554" s="40" t="s">
        <v>134</v>
      </c>
      <c r="P554" s="40" t="e">
        <f>VLOOKUP([1]!Email_TaskV2[[#This Row],[PIC Dev]],[1]Organization!C:D,2,FALSE)</f>
        <v>#REF!</v>
      </c>
      <c r="Q554" s="52" t="s">
        <v>3454</v>
      </c>
      <c r="R554" s="32">
        <v>88</v>
      </c>
      <c r="S554" s="32" t="s">
        <v>57</v>
      </c>
      <c r="T554" s="32" t="s">
        <v>1495</v>
      </c>
      <c r="U554" s="37" t="s">
        <v>2828</v>
      </c>
      <c r="V554" s="41">
        <v>44957</v>
      </c>
      <c r="W554" s="32" t="s">
        <v>120</v>
      </c>
      <c r="X554" s="32" t="s">
        <v>170</v>
      </c>
      <c r="Y554" s="32" t="s">
        <v>171</v>
      </c>
      <c r="Z554" s="32" t="s">
        <v>58</v>
      </c>
      <c r="AA554" s="32" t="s">
        <v>59</v>
      </c>
      <c r="AB554" s="32" t="s">
        <v>120</v>
      </c>
      <c r="AC554" s="32" t="s">
        <v>71</v>
      </c>
      <c r="AD554" s="44" t="s">
        <v>102</v>
      </c>
      <c r="AE554" s="44"/>
      <c r="AF554" s="44"/>
      <c r="AG554" s="32"/>
      <c r="AH554" s="32"/>
      <c r="AI554" s="72" t="s">
        <v>64</v>
      </c>
      <c r="AJ554" s="45" t="str">
        <f t="shared" si="74"/>
        <v/>
      </c>
      <c r="AK554" s="46"/>
      <c r="AL554" s="46"/>
      <c r="AM554" s="46"/>
      <c r="AN554" s="46"/>
      <c r="AO554" s="46"/>
      <c r="AP554" s="46"/>
      <c r="AQ554" s="47" t="e">
        <f ca="1">IF(AND([1]!Email_TaskV2[[#This Row],[Status]]="ON PROGRESS"),TODAY()-[1]!Email_TaskV2[[#This Row],[Tanggal nodin RFS/RFI]],0)</f>
        <v>#REF!</v>
      </c>
      <c r="AR554" s="47" t="e">
        <f ca="1">IF(AND([1]!Email_TaskV2[[#This Row],[Status]]="ON PROGRESS"),IF(TODAY()-[1]!Email_TaskV2[[#This Row],[Start FUT]]&gt;100,"Testing not started yet",TODAY()-[1]!Email_TaskV2[[#This Row],[Start FUT]]),0)</f>
        <v>#REF!</v>
      </c>
      <c r="AS554" s="47" t="e">
        <f>IF([1]!Email_TaskV2[[#This Row],[Aging_Start_Testing]]="Testing not started yet","Testing not started yet",[1]!Email_TaskV2[[#This Row],[Aging]]-[1]!Email_TaskV2[[#This Row],[Aging_Start_Testing]])</f>
        <v>#REF!</v>
      </c>
      <c r="AT554" s="47" t="e">
        <f ca="1">IF(AND([1]!Email_TaskV2[[#This Row],[Status]]="ON PROGRESS",[1]!Email_TaskV2[[#This Row],[Type]]="RFI"),TODAY()-[1]!Email_TaskV2[[#This Row],[Tanggal nodin RFS/RFI]],0)</f>
        <v>#REF!</v>
      </c>
      <c r="AU554" s="47" t="e">
        <f>IF([1]!Email_TaskV2[[#This Row],[Aging]]&gt;7,"Warning","")</f>
        <v>#REF!</v>
      </c>
      <c r="AV554" s="127"/>
      <c r="AW554" s="127"/>
      <c r="AX554" s="127"/>
      <c r="AY554" s="48" t="e">
        <f>IF(AND([1]!Email_TaskV2[[#This Row],[Status]]="ON PROGRESS",[1]!Email_TaskV2[[#This Row],[Type]]="RFS"),"YES","")</f>
        <v>#REF!</v>
      </c>
      <c r="AZ554" s="127" t="e">
        <f>IF(AND([1]!Email_TaskV2[[#This Row],[Status]]="ON PROGRESS",[1]!Email_TaskV2[[#This Row],[Type]]="RFI"),"YES","")</f>
        <v>#REF!</v>
      </c>
      <c r="BA554" s="48" t="e">
        <f>IF([1]!Email_TaskV2[[#This Row],[Nomor Nodin RFS/RFI]]="","",DAY([1]!Email_TaskV2[[#This Row],[Tanggal nodin RFS/RFI]]))</f>
        <v>#REF!</v>
      </c>
      <c r="BB554" s="54" t="e">
        <f>IF([1]!Email_TaskV2[[#This Row],[Nomor Nodin RFS/RFI]]="","",TEXT([1]!Email_TaskV2[[#This Row],[Tanggal nodin RFS/RFI]],"MMM"))</f>
        <v>#REF!</v>
      </c>
      <c r="BC554" s="128" t="e">
        <f>IF([1]!Email_TaskV2[[#This Row],[Nodin BO]]="","No","Yes")</f>
        <v>#REF!</v>
      </c>
      <c r="BD554" s="129" t="e">
        <f>YEAR([1]!Email_TaskV2[[#This Row],[Tanggal nodin RFS/RFI]])</f>
        <v>#REF!</v>
      </c>
      <c r="BE554" s="56" t="e">
        <f>IF([1]!Email_TaskV2[[#This Row],[Month]]="",13,MONTH([1]!Email_TaskV2[[#This Row],[Tanggal nodin RFS/RFI]]))</f>
        <v>#REF!</v>
      </c>
    </row>
    <row r="555" spans="1:57" ht="15" customHeight="1" x14ac:dyDescent="0.3">
      <c r="A555" s="51">
        <v>554</v>
      </c>
      <c r="B555" s="32" t="s">
        <v>3290</v>
      </c>
      <c r="C555" s="34">
        <v>45062</v>
      </c>
      <c r="D555" s="86" t="s">
        <v>3291</v>
      </c>
      <c r="E555" s="32" t="s">
        <v>55</v>
      </c>
      <c r="F555" s="63" t="s">
        <v>78</v>
      </c>
      <c r="G555" s="35">
        <v>45063</v>
      </c>
      <c r="H555" s="35">
        <v>45063</v>
      </c>
      <c r="I555" s="32" t="s">
        <v>3292</v>
      </c>
      <c r="J555" s="35">
        <v>45063</v>
      </c>
      <c r="K555" s="37" t="s">
        <v>3455</v>
      </c>
      <c r="L555" s="39">
        <f>H555-C555</f>
        <v>1</v>
      </c>
      <c r="M555" s="39">
        <f>J555-G555</f>
        <v>0</v>
      </c>
      <c r="N555" s="40" t="s">
        <v>87</v>
      </c>
      <c r="O555" s="40" t="s">
        <v>88</v>
      </c>
      <c r="P555" s="40" t="e">
        <f>VLOOKUP([1]!Email_TaskV2[[#This Row],[PIC Dev]],[1]Organization!C:D,2,FALSE)</f>
        <v>#REF!</v>
      </c>
      <c r="Q555" s="40"/>
      <c r="R555" s="32">
        <v>4</v>
      </c>
      <c r="S555" s="32" t="s">
        <v>75</v>
      </c>
      <c r="T555" s="32" t="s">
        <v>3171</v>
      </c>
      <c r="U555" s="37" t="s">
        <v>3456</v>
      </c>
      <c r="V555" s="41">
        <v>45055</v>
      </c>
      <c r="W555" s="32" t="s">
        <v>190</v>
      </c>
      <c r="X555" s="32" t="s">
        <v>159</v>
      </c>
      <c r="Y555" s="32" t="s">
        <v>3440</v>
      </c>
      <c r="Z555" s="32" t="s">
        <v>58</v>
      </c>
      <c r="AA555" s="32" t="s">
        <v>59</v>
      </c>
      <c r="AB555" s="32" t="s">
        <v>60</v>
      </c>
      <c r="AC555" s="32" t="s">
        <v>61</v>
      </c>
      <c r="AD555" s="64" t="s">
        <v>150</v>
      </c>
      <c r="AE555" s="44"/>
      <c r="AF555" s="44"/>
      <c r="AG555" s="32"/>
      <c r="AH555" s="32"/>
      <c r="AI555" s="72" t="s">
        <v>64</v>
      </c>
      <c r="AJ555" s="45" t="str">
        <f t="shared" si="74"/>
        <v/>
      </c>
      <c r="AK555" s="46"/>
      <c r="AL555" s="46"/>
      <c r="AM555" s="46"/>
      <c r="AN555" s="46"/>
      <c r="AO555" s="46"/>
      <c r="AP555" s="46"/>
      <c r="AQ555" s="47" t="e">
        <f ca="1">IF(AND([1]!Email_TaskV2[[#This Row],[Status]]="ON PROGRESS"),TODAY()-[1]!Email_TaskV2[[#This Row],[Tanggal nodin RFS/RFI]],0)</f>
        <v>#REF!</v>
      </c>
      <c r="AR555" s="47" t="e">
        <f ca="1">IF(AND([1]!Email_TaskV2[[#This Row],[Status]]="ON PROGRESS"),IF(TODAY()-[1]!Email_TaskV2[[#This Row],[Start FUT]]&gt;100,"Testing not started yet",TODAY()-[1]!Email_TaskV2[[#This Row],[Start FUT]]),0)</f>
        <v>#REF!</v>
      </c>
      <c r="AS555" s="47" t="e">
        <f>IF([1]!Email_TaskV2[[#This Row],[Aging_Start_Testing]]="Testing not started yet","Testing not started yet",[1]!Email_TaskV2[[#This Row],[Aging]]-[1]!Email_TaskV2[[#This Row],[Aging_Start_Testing]])</f>
        <v>#REF!</v>
      </c>
      <c r="AT555" s="47" t="e">
        <f ca="1">IF(AND([1]!Email_TaskV2[[#This Row],[Status]]="ON PROGRESS",[1]!Email_TaskV2[[#This Row],[Type]]="RFI"),TODAY()-[1]!Email_TaskV2[[#This Row],[Tanggal nodin RFS/RFI]],0)</f>
        <v>#REF!</v>
      </c>
      <c r="AU555" s="47" t="e">
        <f>IF([1]!Email_TaskV2[[#This Row],[Aging]]&gt;7,"Warning","")</f>
        <v>#REF!</v>
      </c>
      <c r="AV555" s="48"/>
      <c r="AW555" s="48"/>
      <c r="AX555" s="48"/>
      <c r="AY555" s="48" t="e">
        <f>IF(AND([1]!Email_TaskV2[[#This Row],[Status]]="ON PROGRESS",[1]!Email_TaskV2[[#This Row],[Type]]="RFS"),"YES","")</f>
        <v>#REF!</v>
      </c>
      <c r="AZ555" s="16" t="e">
        <f>IF(AND([1]!Email_TaskV2[[#This Row],[Status]]="ON PROGRESS",[1]!Email_TaskV2[[#This Row],[Type]]="RFI"),"YES","")</f>
        <v>#REF!</v>
      </c>
      <c r="BA555" s="48" t="e">
        <f>IF([1]!Email_TaskV2[[#This Row],[Nomor Nodin RFS/RFI]]="","",DAY([1]!Email_TaskV2[[#This Row],[Tanggal nodin RFS/RFI]]))</f>
        <v>#REF!</v>
      </c>
      <c r="BB555" s="54" t="e">
        <f>IF([1]!Email_TaskV2[[#This Row],[Nomor Nodin RFS/RFI]]="","",TEXT([1]!Email_TaskV2[[#This Row],[Tanggal nodin RFS/RFI]],"MMM"))</f>
        <v>#REF!</v>
      </c>
      <c r="BC555" s="49" t="e">
        <f>IF([1]!Email_TaskV2[[#This Row],[Nodin BO]]="","No","Yes")</f>
        <v>#REF!</v>
      </c>
      <c r="BD555" s="50" t="e">
        <f>YEAR([1]!Email_TaskV2[[#This Row],[Tanggal nodin RFS/RFI]])</f>
        <v>#REF!</v>
      </c>
      <c r="BE555" s="56" t="e">
        <f>IF([1]!Email_TaskV2[[#This Row],[Month]]="",13,MONTH([1]!Email_TaskV2[[#This Row],[Tanggal nodin RFS/RFI]]))</f>
        <v>#REF!</v>
      </c>
    </row>
    <row r="556" spans="1:57" ht="15" customHeight="1" x14ac:dyDescent="0.3">
      <c r="A556" s="51">
        <v>555</v>
      </c>
      <c r="B556" s="32" t="s">
        <v>3293</v>
      </c>
      <c r="C556" s="34">
        <v>45062</v>
      </c>
      <c r="D556" s="27" t="s">
        <v>3294</v>
      </c>
      <c r="E556" s="23" t="s">
        <v>670</v>
      </c>
      <c r="F556" s="99">
        <v>0.2</v>
      </c>
      <c r="G556" s="35">
        <v>45065</v>
      </c>
      <c r="H556" s="35"/>
      <c r="I556" s="32"/>
      <c r="J556" s="35"/>
      <c r="K556" s="32"/>
      <c r="L556" s="44"/>
      <c r="M556" s="40"/>
      <c r="N556" s="40" t="s">
        <v>87</v>
      </c>
      <c r="O556" s="40" t="s">
        <v>88</v>
      </c>
      <c r="P556" s="40" t="e">
        <f>VLOOKUP([1]!Email_TaskV2[[#This Row],[PIC Dev]],[1]Organization!C:D,2,FALSE)</f>
        <v>#REF!</v>
      </c>
      <c r="Q556" s="40"/>
      <c r="R556" s="32"/>
      <c r="S556" s="32" t="s">
        <v>57</v>
      </c>
      <c r="T556" s="32" t="s">
        <v>2227</v>
      </c>
      <c r="U556" s="37" t="s">
        <v>2589</v>
      </c>
      <c r="V556" s="41">
        <v>45008</v>
      </c>
      <c r="W556" s="32" t="s">
        <v>190</v>
      </c>
      <c r="X556" s="32" t="s">
        <v>159</v>
      </c>
      <c r="Y556" s="32" t="s">
        <v>3440</v>
      </c>
      <c r="Z556" s="32" t="s">
        <v>58</v>
      </c>
      <c r="AA556" s="32" t="s">
        <v>59</v>
      </c>
      <c r="AB556" s="32" t="s">
        <v>60</v>
      </c>
      <c r="AC556" s="32" t="s">
        <v>61</v>
      </c>
      <c r="AD556" s="44" t="s">
        <v>67</v>
      </c>
      <c r="AE556" s="44"/>
      <c r="AF556" s="44"/>
      <c r="AG556" s="32"/>
      <c r="AH556" s="32"/>
      <c r="AI556" s="72" t="s">
        <v>62</v>
      </c>
      <c r="AJ556" s="45" t="str">
        <f t="shared" si="74"/>
        <v>(Postman Simulator)</v>
      </c>
      <c r="AK556" s="46"/>
      <c r="AL556" s="46"/>
      <c r="AM556" s="46"/>
      <c r="AN556" s="46">
        <v>4</v>
      </c>
      <c r="AO556" s="46"/>
      <c r="AP556" s="46"/>
      <c r="AQ556" s="47" t="e">
        <f ca="1">IF(AND([1]!Email_TaskV2[[#This Row],[Status]]="ON PROGRESS"),TODAY()-[1]!Email_TaskV2[[#This Row],[Tanggal nodin RFS/RFI]],0)</f>
        <v>#REF!</v>
      </c>
      <c r="AR556" s="47" t="e">
        <f ca="1">IF(AND([1]!Email_TaskV2[[#This Row],[Status]]="ON PROGRESS"),IF(TODAY()-[1]!Email_TaskV2[[#This Row],[Start FUT]]&gt;100,"Testing not started yet",TODAY()-[1]!Email_TaskV2[[#This Row],[Start FUT]]),0)</f>
        <v>#REF!</v>
      </c>
      <c r="AS556" s="47" t="e">
        <f>IF([1]!Email_TaskV2[[#This Row],[Aging_Start_Testing]]="Testing not started yet","Testing not started yet",[1]!Email_TaskV2[[#This Row],[Aging]]-[1]!Email_TaskV2[[#This Row],[Aging_Start_Testing]])</f>
        <v>#REF!</v>
      </c>
      <c r="AT556" s="47" t="e">
        <f ca="1">IF(AND([1]!Email_TaskV2[[#This Row],[Status]]="ON PROGRESS",[1]!Email_TaskV2[[#This Row],[Type]]="RFI"),TODAY()-[1]!Email_TaskV2[[#This Row],[Tanggal nodin RFS/RFI]],0)</f>
        <v>#REF!</v>
      </c>
      <c r="AU556" s="47" t="e">
        <f>IF([1]!Email_TaskV2[[#This Row],[Aging]]&gt;7,"Warning","")</f>
        <v>#REF!</v>
      </c>
      <c r="AV556" s="48"/>
      <c r="AW556" s="48"/>
      <c r="AX556" s="48"/>
      <c r="AY556" s="48" t="e">
        <f>IF(AND([1]!Email_TaskV2[[#This Row],[Status]]="ON PROGRESS",[1]!Email_TaskV2[[#This Row],[Type]]="RFS"),"YES","")</f>
        <v>#REF!</v>
      </c>
      <c r="AZ556" s="127" t="e">
        <f>IF(AND([1]!Email_TaskV2[[#This Row],[Status]]="ON PROGRESS",[1]!Email_TaskV2[[#This Row],[Type]]="RFI"),"YES","")</f>
        <v>#REF!</v>
      </c>
      <c r="BA556" s="48" t="e">
        <f>IF([1]!Email_TaskV2[[#This Row],[Nomor Nodin RFS/RFI]]="","",DAY([1]!Email_TaskV2[[#This Row],[Tanggal nodin RFS/RFI]]))</f>
        <v>#REF!</v>
      </c>
      <c r="BB556" s="54" t="e">
        <f>IF([1]!Email_TaskV2[[#This Row],[Nomor Nodin RFS/RFI]]="","",TEXT([1]!Email_TaskV2[[#This Row],[Tanggal nodin RFS/RFI]],"MMM"))</f>
        <v>#REF!</v>
      </c>
      <c r="BC556" s="49" t="e">
        <f>IF([1]!Email_TaskV2[[#This Row],[Nodin BO]]="","No","Yes")</f>
        <v>#REF!</v>
      </c>
      <c r="BD556" s="50" t="e">
        <f>YEAR([1]!Email_TaskV2[[#This Row],[Tanggal nodin RFS/RFI]])</f>
        <v>#REF!</v>
      </c>
      <c r="BE556" s="56" t="e">
        <f>IF([1]!Email_TaskV2[[#This Row],[Month]]="",13,MONTH([1]!Email_TaskV2[[#This Row],[Tanggal nodin RFS/RFI]]))</f>
        <v>#REF!</v>
      </c>
    </row>
    <row r="557" spans="1:57" ht="15" customHeight="1" x14ac:dyDescent="0.3">
      <c r="A557" s="51">
        <v>556</v>
      </c>
      <c r="B557" s="32" t="s">
        <v>3295</v>
      </c>
      <c r="C557" s="34">
        <v>45062</v>
      </c>
      <c r="D557" s="86" t="s">
        <v>3296</v>
      </c>
      <c r="E557" s="32" t="s">
        <v>55</v>
      </c>
      <c r="F557" s="63" t="s">
        <v>78</v>
      </c>
      <c r="G557" s="35">
        <v>45063</v>
      </c>
      <c r="H557" s="35">
        <v>45065</v>
      </c>
      <c r="I557" s="32" t="s">
        <v>3297</v>
      </c>
      <c r="J557" s="35">
        <v>45065</v>
      </c>
      <c r="K557" s="37" t="s">
        <v>3457</v>
      </c>
      <c r="L557" s="39">
        <f>H557-C557</f>
        <v>3</v>
      </c>
      <c r="M557" s="39">
        <f>J557-G557</f>
        <v>2</v>
      </c>
      <c r="N557" s="40" t="s">
        <v>498</v>
      </c>
      <c r="O557" s="40" t="s">
        <v>135</v>
      </c>
      <c r="P557" s="40" t="e">
        <f>VLOOKUP([1]!Email_TaskV2[[#This Row],[PIC Dev]],[1]Organization!C:D,2,FALSE)</f>
        <v>#REF!</v>
      </c>
      <c r="Q557" s="40"/>
      <c r="R557" s="32">
        <v>308</v>
      </c>
      <c r="S557" s="32" t="s">
        <v>75</v>
      </c>
      <c r="T557" s="32" t="s">
        <v>2341</v>
      </c>
      <c r="U557" s="37" t="s">
        <v>2683</v>
      </c>
      <c r="V557" s="32"/>
      <c r="W557" s="32" t="s">
        <v>169</v>
      </c>
      <c r="X557" s="32"/>
      <c r="Y557" s="32"/>
      <c r="Z557" s="32" t="s">
        <v>58</v>
      </c>
      <c r="AA557" s="32" t="s">
        <v>59</v>
      </c>
      <c r="AB557" s="32" t="s">
        <v>119</v>
      </c>
      <c r="AC557" s="32" t="s">
        <v>71</v>
      </c>
      <c r="AD557" s="44" t="s">
        <v>128</v>
      </c>
      <c r="AE557" s="44"/>
      <c r="AF557" s="44"/>
      <c r="AG557" s="32"/>
      <c r="AH557" s="32"/>
      <c r="AI557" s="72" t="s">
        <v>110</v>
      </c>
      <c r="AJ557" s="45" t="str">
        <f t="shared" si="74"/>
        <v>(Prima Automation)</v>
      </c>
      <c r="AK557" s="46"/>
      <c r="AL557" s="46">
        <v>2</v>
      </c>
      <c r="AM557" s="46"/>
      <c r="AN557" s="46"/>
      <c r="AO557" s="46"/>
      <c r="AP557" s="46"/>
      <c r="AQ557" s="47" t="e">
        <f ca="1">IF(AND([1]!Email_TaskV2[[#This Row],[Status]]="ON PROGRESS"),TODAY()-[1]!Email_TaskV2[[#This Row],[Tanggal nodin RFS/RFI]],0)</f>
        <v>#REF!</v>
      </c>
      <c r="AR557" s="47" t="e">
        <f ca="1">IF(AND([1]!Email_TaskV2[[#This Row],[Status]]="ON PROGRESS"),IF(TODAY()-[1]!Email_TaskV2[[#This Row],[Start FUT]]&gt;100,"Testing not started yet",TODAY()-[1]!Email_TaskV2[[#This Row],[Start FUT]]),0)</f>
        <v>#REF!</v>
      </c>
      <c r="AS557" s="47" t="e">
        <f>IF([1]!Email_TaskV2[[#This Row],[Aging_Start_Testing]]="Testing not started yet","Testing not started yet",[1]!Email_TaskV2[[#This Row],[Aging]]-[1]!Email_TaskV2[[#This Row],[Aging_Start_Testing]])</f>
        <v>#REF!</v>
      </c>
      <c r="AT557" s="47" t="e">
        <f ca="1">IF(AND([1]!Email_TaskV2[[#This Row],[Status]]="ON PROGRESS",[1]!Email_TaskV2[[#This Row],[Type]]="RFI"),TODAY()-[1]!Email_TaskV2[[#This Row],[Tanggal nodin RFS/RFI]],0)</f>
        <v>#REF!</v>
      </c>
      <c r="AU557" s="47" t="e">
        <f>IF([1]!Email_TaskV2[[#This Row],[Aging]]&gt;7,"Warning","")</f>
        <v>#REF!</v>
      </c>
      <c r="AV557" s="127"/>
      <c r="AW557" s="127"/>
      <c r="AX557" s="127"/>
      <c r="AY557" s="48" t="e">
        <f>IF(AND([1]!Email_TaskV2[[#This Row],[Status]]="ON PROGRESS",[1]!Email_TaskV2[[#This Row],[Type]]="RFS"),"YES","")</f>
        <v>#REF!</v>
      </c>
      <c r="AZ557" s="127" t="e">
        <f>IF(AND([1]!Email_TaskV2[[#This Row],[Status]]="ON PROGRESS",[1]!Email_TaskV2[[#This Row],[Type]]="RFI"),"YES","")</f>
        <v>#REF!</v>
      </c>
      <c r="BA557" s="48" t="e">
        <f>IF([1]!Email_TaskV2[[#This Row],[Nomor Nodin RFS/RFI]]="","",DAY([1]!Email_TaskV2[[#This Row],[Tanggal nodin RFS/RFI]]))</f>
        <v>#REF!</v>
      </c>
      <c r="BB557" s="54" t="e">
        <f>IF([1]!Email_TaskV2[[#This Row],[Nomor Nodin RFS/RFI]]="","",TEXT([1]!Email_TaskV2[[#This Row],[Tanggal nodin RFS/RFI]],"MMM"))</f>
        <v>#REF!</v>
      </c>
      <c r="BC557" s="128" t="e">
        <f>IF([1]!Email_TaskV2[[#This Row],[Nodin BO]]="","No","Yes")</f>
        <v>#REF!</v>
      </c>
      <c r="BD557" s="129" t="e">
        <f>YEAR([1]!Email_TaskV2[[#This Row],[Tanggal nodin RFS/RFI]])</f>
        <v>#REF!</v>
      </c>
      <c r="BE557" s="56" t="e">
        <f>IF([1]!Email_TaskV2[[#This Row],[Month]]="",13,MONTH([1]!Email_TaskV2[[#This Row],[Tanggal nodin RFS/RFI]]))</f>
        <v>#REF!</v>
      </c>
    </row>
    <row r="558" spans="1:57" ht="15" customHeight="1" x14ac:dyDescent="0.3">
      <c r="A558" s="51">
        <v>557</v>
      </c>
      <c r="B558" s="32" t="s">
        <v>3298</v>
      </c>
      <c r="C558" s="34">
        <v>45062</v>
      </c>
      <c r="D558" s="27" t="s">
        <v>3299</v>
      </c>
      <c r="E558" s="23" t="s">
        <v>670</v>
      </c>
      <c r="F558" s="99">
        <v>0.2</v>
      </c>
      <c r="G558" s="35">
        <v>45068</v>
      </c>
      <c r="H558" s="35"/>
      <c r="I558" s="32"/>
      <c r="J558" s="35"/>
      <c r="K558" s="32"/>
      <c r="L558" s="44"/>
      <c r="M558" s="40"/>
      <c r="N558" s="40" t="s">
        <v>87</v>
      </c>
      <c r="O558" s="40" t="s">
        <v>88</v>
      </c>
      <c r="P558" s="40" t="e">
        <f>VLOOKUP([1]!Email_TaskV2[[#This Row],[PIC Dev]],[1]Organization!C:D,2,FALSE)</f>
        <v>#REF!</v>
      </c>
      <c r="Q558" s="40"/>
      <c r="R558" s="32"/>
      <c r="S558" s="32" t="s">
        <v>57</v>
      </c>
      <c r="T558" s="32" t="s">
        <v>3300</v>
      </c>
      <c r="U558" s="37" t="s">
        <v>3458</v>
      </c>
      <c r="V558" s="41">
        <v>45057</v>
      </c>
      <c r="W558" s="32" t="s">
        <v>190</v>
      </c>
      <c r="X558" s="32" t="s">
        <v>2986</v>
      </c>
      <c r="Y558" s="32" t="s">
        <v>175</v>
      </c>
      <c r="Z558" s="32" t="s">
        <v>58</v>
      </c>
      <c r="AA558" s="32" t="s">
        <v>59</v>
      </c>
      <c r="AB558" s="32" t="s">
        <v>60</v>
      </c>
      <c r="AC558" s="32" t="s">
        <v>61</v>
      </c>
      <c r="AD558" s="44" t="s">
        <v>141</v>
      </c>
      <c r="AE558" s="44" t="s">
        <v>67</v>
      </c>
      <c r="AF558" s="44" t="s">
        <v>63</v>
      </c>
      <c r="AG558" s="32" t="s">
        <v>140</v>
      </c>
      <c r="AH558" s="32"/>
      <c r="AI558" s="72" t="s">
        <v>62</v>
      </c>
      <c r="AJ558" s="45" t="str">
        <f t="shared" si="74"/>
        <v>(FUT Simulator)</v>
      </c>
      <c r="AK558" s="46"/>
      <c r="AL558" s="46"/>
      <c r="AM558" s="46">
        <v>3</v>
      </c>
      <c r="AN558" s="46"/>
      <c r="AO558" s="46"/>
      <c r="AP558" s="46"/>
      <c r="AQ558" s="47" t="e">
        <f ca="1">IF(AND([1]!Email_TaskV2[[#This Row],[Status]]="ON PROGRESS"),TODAY()-[1]!Email_TaskV2[[#This Row],[Tanggal nodin RFS/RFI]],0)</f>
        <v>#REF!</v>
      </c>
      <c r="AR558" s="47" t="e">
        <f ca="1">IF(AND([1]!Email_TaskV2[[#This Row],[Status]]="ON PROGRESS"),IF(TODAY()-[1]!Email_TaskV2[[#This Row],[Start FUT]]&gt;100,"Testing not started yet",TODAY()-[1]!Email_TaskV2[[#This Row],[Start FUT]]),0)</f>
        <v>#REF!</v>
      </c>
      <c r="AS558" s="47" t="e">
        <f>IF([1]!Email_TaskV2[[#This Row],[Aging_Start_Testing]]="Testing not started yet","Testing not started yet",[1]!Email_TaskV2[[#This Row],[Aging]]-[1]!Email_TaskV2[[#This Row],[Aging_Start_Testing]])</f>
        <v>#REF!</v>
      </c>
      <c r="AT558" s="47" t="e">
        <f ca="1">IF(AND([1]!Email_TaskV2[[#This Row],[Status]]="ON PROGRESS",[1]!Email_TaskV2[[#This Row],[Type]]="RFI"),TODAY()-[1]!Email_TaskV2[[#This Row],[Tanggal nodin RFS/RFI]],0)</f>
        <v>#REF!</v>
      </c>
      <c r="AU558" s="47" t="e">
        <f>IF([1]!Email_TaskV2[[#This Row],[Aging]]&gt;7,"Warning","")</f>
        <v>#REF!</v>
      </c>
      <c r="AV558" s="127"/>
      <c r="AW558" s="127"/>
      <c r="AX558" s="127"/>
      <c r="AY558" s="48" t="e">
        <f>IF(AND([1]!Email_TaskV2[[#This Row],[Status]]="ON PROGRESS",[1]!Email_TaskV2[[#This Row],[Type]]="RFS"),"YES","")</f>
        <v>#REF!</v>
      </c>
      <c r="AZ558" s="127" t="e">
        <f>IF(AND([1]!Email_TaskV2[[#This Row],[Status]]="ON PROGRESS",[1]!Email_TaskV2[[#This Row],[Type]]="RFI"),"YES","")</f>
        <v>#REF!</v>
      </c>
      <c r="BA558" s="48" t="e">
        <f>IF([1]!Email_TaskV2[[#This Row],[Nomor Nodin RFS/RFI]]="","",DAY([1]!Email_TaskV2[[#This Row],[Tanggal nodin RFS/RFI]]))</f>
        <v>#REF!</v>
      </c>
      <c r="BB558" s="54" t="e">
        <f>IF([1]!Email_TaskV2[[#This Row],[Nomor Nodin RFS/RFI]]="","",TEXT([1]!Email_TaskV2[[#This Row],[Tanggal nodin RFS/RFI]],"MMM"))</f>
        <v>#REF!</v>
      </c>
      <c r="BC558" s="128" t="e">
        <f>IF([1]!Email_TaskV2[[#This Row],[Nodin BO]]="","No","Yes")</f>
        <v>#REF!</v>
      </c>
      <c r="BD558" s="129" t="e">
        <f>YEAR([1]!Email_TaskV2[[#This Row],[Tanggal nodin RFS/RFI]])</f>
        <v>#REF!</v>
      </c>
      <c r="BE558" s="56" t="e">
        <f>IF([1]!Email_TaskV2[[#This Row],[Month]]="",13,MONTH([1]!Email_TaskV2[[#This Row],[Tanggal nodin RFS/RFI]]))</f>
        <v>#REF!</v>
      </c>
    </row>
    <row r="559" spans="1:57" ht="15" customHeight="1" x14ac:dyDescent="0.3">
      <c r="A559" s="51">
        <v>558</v>
      </c>
      <c r="B559" s="32" t="s">
        <v>3301</v>
      </c>
      <c r="C559" s="34">
        <v>45062</v>
      </c>
      <c r="D559" s="27" t="s">
        <v>3302</v>
      </c>
      <c r="E559" s="23" t="s">
        <v>670</v>
      </c>
      <c r="F559" s="99">
        <v>0.4</v>
      </c>
      <c r="G559" s="35">
        <v>45063</v>
      </c>
      <c r="H559" s="35"/>
      <c r="I559" s="32"/>
      <c r="J559" s="35"/>
      <c r="K559" s="32"/>
      <c r="L559" s="44"/>
      <c r="M559" s="40"/>
      <c r="N559" s="40" t="s">
        <v>3165</v>
      </c>
      <c r="O559" s="40" t="s">
        <v>137</v>
      </c>
      <c r="P559" s="40" t="e">
        <f>VLOOKUP([1]!Email_TaskV2[[#This Row],[PIC Dev]],[1]Organization!C:D,2,FALSE)</f>
        <v>#REF!</v>
      </c>
      <c r="Q559" s="40"/>
      <c r="R559" s="32"/>
      <c r="S559" s="32" t="s">
        <v>57</v>
      </c>
      <c r="T559" s="32" t="s">
        <v>1050</v>
      </c>
      <c r="U559" s="37" t="s">
        <v>3459</v>
      </c>
      <c r="V559" s="41">
        <v>44958</v>
      </c>
      <c r="W559" s="32" t="s">
        <v>166</v>
      </c>
      <c r="X559" s="32" t="s">
        <v>182</v>
      </c>
      <c r="Y559" s="32" t="s">
        <v>183</v>
      </c>
      <c r="Z559" s="32" t="s">
        <v>58</v>
      </c>
      <c r="AA559" s="32" t="s">
        <v>59</v>
      </c>
      <c r="AB559" s="32" t="s">
        <v>60</v>
      </c>
      <c r="AC559" s="32" t="s">
        <v>71</v>
      </c>
      <c r="AD559" s="44" t="s">
        <v>85</v>
      </c>
      <c r="AE559" s="44"/>
      <c r="AF559" s="44"/>
      <c r="AG559" s="32"/>
      <c r="AH559" s="32"/>
      <c r="AI559" s="72" t="s">
        <v>62</v>
      </c>
      <c r="AJ559" s="45" t="str">
        <f t="shared" si="74"/>
        <v>(FUT Simulator)</v>
      </c>
      <c r="AK559" s="46"/>
      <c r="AL559" s="46"/>
      <c r="AM559" s="46">
        <v>3</v>
      </c>
      <c r="AN559" s="46"/>
      <c r="AO559" s="46"/>
      <c r="AP559" s="46"/>
      <c r="AQ559" s="47" t="e">
        <f ca="1">IF(AND([1]!Email_TaskV2[[#This Row],[Status]]="ON PROGRESS"),TODAY()-[1]!Email_TaskV2[[#This Row],[Tanggal nodin RFS/RFI]],0)</f>
        <v>#REF!</v>
      </c>
      <c r="AR559" s="47" t="e">
        <f ca="1">IF(AND([1]!Email_TaskV2[[#This Row],[Status]]="ON PROGRESS"),IF(TODAY()-[1]!Email_TaskV2[[#This Row],[Start FUT]]&gt;100,"Testing not started yet",TODAY()-[1]!Email_TaskV2[[#This Row],[Start FUT]]),0)</f>
        <v>#REF!</v>
      </c>
      <c r="AS559" s="47" t="e">
        <f>IF([1]!Email_TaskV2[[#This Row],[Aging_Start_Testing]]="Testing not started yet","Testing not started yet",[1]!Email_TaskV2[[#This Row],[Aging]]-[1]!Email_TaskV2[[#This Row],[Aging_Start_Testing]])</f>
        <v>#REF!</v>
      </c>
      <c r="AT559" s="47" t="e">
        <f ca="1">IF(AND([1]!Email_TaskV2[[#This Row],[Status]]="ON PROGRESS",[1]!Email_TaskV2[[#This Row],[Type]]="RFI"),TODAY()-[1]!Email_TaskV2[[#This Row],[Tanggal nodin RFS/RFI]],0)</f>
        <v>#REF!</v>
      </c>
      <c r="AU559" s="47" t="e">
        <f>IF([1]!Email_TaskV2[[#This Row],[Aging]]&gt;7,"Warning","")</f>
        <v>#REF!</v>
      </c>
      <c r="AV559" s="127"/>
      <c r="AW559" s="127"/>
      <c r="AX559" s="127"/>
      <c r="AY559" s="48" t="e">
        <f>IF(AND([1]!Email_TaskV2[[#This Row],[Status]]="ON PROGRESS",[1]!Email_TaskV2[[#This Row],[Type]]="RFS"),"YES","")</f>
        <v>#REF!</v>
      </c>
      <c r="AZ559" s="127" t="e">
        <f>IF(AND([1]!Email_TaskV2[[#This Row],[Status]]="ON PROGRESS",[1]!Email_TaskV2[[#This Row],[Type]]="RFI"),"YES","")</f>
        <v>#REF!</v>
      </c>
      <c r="BA559" s="48" t="e">
        <f>IF([1]!Email_TaskV2[[#This Row],[Nomor Nodin RFS/RFI]]="","",DAY([1]!Email_TaskV2[[#This Row],[Tanggal nodin RFS/RFI]]))</f>
        <v>#REF!</v>
      </c>
      <c r="BB559" s="54" t="e">
        <f>IF([1]!Email_TaskV2[[#This Row],[Nomor Nodin RFS/RFI]]="","",TEXT([1]!Email_TaskV2[[#This Row],[Tanggal nodin RFS/RFI]],"MMM"))</f>
        <v>#REF!</v>
      </c>
      <c r="BC559" s="128" t="e">
        <f>IF([1]!Email_TaskV2[[#This Row],[Nodin BO]]="","No","Yes")</f>
        <v>#REF!</v>
      </c>
      <c r="BD559" s="129" t="e">
        <f>YEAR([1]!Email_TaskV2[[#This Row],[Tanggal nodin RFS/RFI]])</f>
        <v>#REF!</v>
      </c>
      <c r="BE559" s="56" t="e">
        <f>IF([1]!Email_TaskV2[[#This Row],[Month]]="",13,MONTH([1]!Email_TaskV2[[#This Row],[Tanggal nodin RFS/RFI]]))</f>
        <v>#REF!</v>
      </c>
    </row>
    <row r="560" spans="1:57" ht="15" customHeight="1" x14ac:dyDescent="0.3">
      <c r="A560" s="51">
        <v>559</v>
      </c>
      <c r="B560" s="32" t="s">
        <v>3303</v>
      </c>
      <c r="C560" s="34">
        <v>45062</v>
      </c>
      <c r="D560" s="27" t="s">
        <v>3304</v>
      </c>
      <c r="E560" s="23" t="s">
        <v>670</v>
      </c>
      <c r="F560" s="99">
        <v>0.35</v>
      </c>
      <c r="G560" s="35">
        <v>45063</v>
      </c>
      <c r="H560" s="35"/>
      <c r="I560" s="32"/>
      <c r="J560" s="35"/>
      <c r="K560" s="32"/>
      <c r="L560" s="44"/>
      <c r="M560" s="40"/>
      <c r="N560" s="40" t="s">
        <v>3165</v>
      </c>
      <c r="O560" s="40" t="s">
        <v>137</v>
      </c>
      <c r="P560" s="40" t="e">
        <f>VLOOKUP([1]!Email_TaskV2[[#This Row],[PIC Dev]],[1]Organization!C:D,2,FALSE)</f>
        <v>#REF!</v>
      </c>
      <c r="Q560" s="40"/>
      <c r="R560" s="32"/>
      <c r="S560" s="32" t="s">
        <v>57</v>
      </c>
      <c r="T560" s="39" t="s">
        <v>1050</v>
      </c>
      <c r="U560" s="32" t="s">
        <v>3459</v>
      </c>
      <c r="V560" s="41">
        <v>44958</v>
      </c>
      <c r="W560" s="32" t="s">
        <v>166</v>
      </c>
      <c r="X560" s="32" t="s">
        <v>182</v>
      </c>
      <c r="Y560" s="32" t="s">
        <v>183</v>
      </c>
      <c r="Z560" s="39" t="s">
        <v>58</v>
      </c>
      <c r="AA560" s="39" t="s">
        <v>59</v>
      </c>
      <c r="AB560" s="39" t="s">
        <v>60</v>
      </c>
      <c r="AC560" s="39" t="s">
        <v>71</v>
      </c>
      <c r="AD560" s="44" t="s">
        <v>72</v>
      </c>
      <c r="AE560" s="44"/>
      <c r="AF560" s="44"/>
      <c r="AG560" s="32"/>
      <c r="AH560" s="32"/>
      <c r="AI560" s="72" t="s">
        <v>62</v>
      </c>
      <c r="AJ560" s="45" t="str">
        <f t="shared" si="74"/>
        <v>(FUT Simulator)</v>
      </c>
      <c r="AK560" s="46"/>
      <c r="AL560" s="46"/>
      <c r="AM560" s="46">
        <v>3</v>
      </c>
      <c r="AN560" s="46"/>
      <c r="AO560" s="46"/>
      <c r="AP560" s="46"/>
      <c r="AQ560" s="47" t="e">
        <f ca="1">IF(AND([1]!Email_TaskV2[[#This Row],[Status]]="ON PROGRESS"),TODAY()-[1]!Email_TaskV2[[#This Row],[Tanggal nodin RFS/RFI]],0)</f>
        <v>#REF!</v>
      </c>
      <c r="AR560" s="47" t="e">
        <f ca="1">IF(AND([1]!Email_TaskV2[[#This Row],[Status]]="ON PROGRESS"),IF(TODAY()-[1]!Email_TaskV2[[#This Row],[Start FUT]]&gt;100,"Testing not started yet",TODAY()-[1]!Email_TaskV2[[#This Row],[Start FUT]]),0)</f>
        <v>#REF!</v>
      </c>
      <c r="AS560" s="47" t="e">
        <f>IF([1]!Email_TaskV2[[#This Row],[Aging_Start_Testing]]="Testing not started yet","Testing not started yet",[1]!Email_TaskV2[[#This Row],[Aging]]-[1]!Email_TaskV2[[#This Row],[Aging_Start_Testing]])</f>
        <v>#REF!</v>
      </c>
      <c r="AT560" s="47" t="e">
        <f ca="1">IF(AND([1]!Email_TaskV2[[#This Row],[Status]]="ON PROGRESS",[1]!Email_TaskV2[[#This Row],[Type]]="RFI"),TODAY()-[1]!Email_TaskV2[[#This Row],[Tanggal nodin RFS/RFI]],0)</f>
        <v>#REF!</v>
      </c>
      <c r="AU560" s="47" t="e">
        <f>IF([1]!Email_TaskV2[[#This Row],[Aging]]&gt;7,"Warning","")</f>
        <v>#REF!</v>
      </c>
      <c r="AV560" s="127"/>
      <c r="AW560" s="127"/>
      <c r="AX560" s="127"/>
      <c r="AY560" s="48" t="e">
        <f>IF(AND([1]!Email_TaskV2[[#This Row],[Status]]="ON PROGRESS",[1]!Email_TaskV2[[#This Row],[Type]]="RFS"),"YES","")</f>
        <v>#REF!</v>
      </c>
      <c r="AZ560" s="127" t="e">
        <f>IF(AND([1]!Email_TaskV2[[#This Row],[Status]]="ON PROGRESS",[1]!Email_TaskV2[[#This Row],[Type]]="RFI"),"YES","")</f>
        <v>#REF!</v>
      </c>
      <c r="BA560" s="48" t="e">
        <f>IF([1]!Email_TaskV2[[#This Row],[Nomor Nodin RFS/RFI]]="","",DAY([1]!Email_TaskV2[[#This Row],[Tanggal nodin RFS/RFI]]))</f>
        <v>#REF!</v>
      </c>
      <c r="BB560" s="54" t="e">
        <f>IF([1]!Email_TaskV2[[#This Row],[Nomor Nodin RFS/RFI]]="","",TEXT([1]!Email_TaskV2[[#This Row],[Tanggal nodin RFS/RFI]],"MMM"))</f>
        <v>#REF!</v>
      </c>
      <c r="BC560" s="128" t="e">
        <f>IF([1]!Email_TaskV2[[#This Row],[Nodin BO]]="","No","Yes")</f>
        <v>#REF!</v>
      </c>
      <c r="BD560" s="129" t="e">
        <f>YEAR([1]!Email_TaskV2[[#This Row],[Tanggal nodin RFS/RFI]])</f>
        <v>#REF!</v>
      </c>
      <c r="BE560" s="56" t="e">
        <f>IF([1]!Email_TaskV2[[#This Row],[Month]]="",13,MONTH([1]!Email_TaskV2[[#This Row],[Tanggal nodin RFS/RFI]]))</f>
        <v>#REF!</v>
      </c>
    </row>
    <row r="561" spans="1:57" ht="15" customHeight="1" x14ac:dyDescent="0.3">
      <c r="A561" s="51">
        <v>560</v>
      </c>
      <c r="B561" s="32" t="s">
        <v>3305</v>
      </c>
      <c r="C561" s="34">
        <v>45062</v>
      </c>
      <c r="D561" s="86" t="s">
        <v>3306</v>
      </c>
      <c r="E561" s="32" t="s">
        <v>55</v>
      </c>
      <c r="F561" s="63" t="s">
        <v>90</v>
      </c>
      <c r="G561" s="35">
        <v>45062</v>
      </c>
      <c r="H561" s="35">
        <v>45063</v>
      </c>
      <c r="I561" s="32" t="s">
        <v>3307</v>
      </c>
      <c r="J561" s="35">
        <v>45063</v>
      </c>
      <c r="K561" s="37" t="s">
        <v>3460</v>
      </c>
      <c r="L561" s="39">
        <f>H561-C561</f>
        <v>1</v>
      </c>
      <c r="M561" s="39">
        <f>J561-G561</f>
        <v>1</v>
      </c>
      <c r="N561" s="40" t="s">
        <v>87</v>
      </c>
      <c r="O561" s="40" t="s">
        <v>88</v>
      </c>
      <c r="P561" s="40" t="e">
        <f>VLOOKUP([1]!Email_TaskV2[[#This Row],[PIC Dev]],[1]Organization!C:D,2,FALSE)</f>
        <v>#REF!</v>
      </c>
      <c r="Q561" s="52" t="s">
        <v>3461</v>
      </c>
      <c r="R561" s="32">
        <v>96</v>
      </c>
      <c r="S561" s="32" t="s">
        <v>57</v>
      </c>
      <c r="T561" s="39" t="s">
        <v>3308</v>
      </c>
      <c r="U561" s="33" t="s">
        <v>3462</v>
      </c>
      <c r="V561" s="41">
        <v>45057</v>
      </c>
      <c r="W561" s="32" t="s">
        <v>190</v>
      </c>
      <c r="X561" s="33" t="s">
        <v>3463</v>
      </c>
      <c r="Y561" s="33" t="s">
        <v>3464</v>
      </c>
      <c r="Z561" s="39" t="s">
        <v>58</v>
      </c>
      <c r="AA561" s="39" t="s">
        <v>59</v>
      </c>
      <c r="AB561" s="39" t="s">
        <v>60</v>
      </c>
      <c r="AC561" s="39" t="s">
        <v>3309</v>
      </c>
      <c r="AD561" s="44" t="s">
        <v>141</v>
      </c>
      <c r="AE561" s="44" t="s">
        <v>86</v>
      </c>
      <c r="AF561" s="44" t="s">
        <v>91</v>
      </c>
      <c r="AG561" s="32"/>
      <c r="AH561" s="32"/>
      <c r="AI561" s="72" t="s">
        <v>110</v>
      </c>
      <c r="AJ561" s="45" t="str">
        <f t="shared" si="74"/>
        <v>(FUT Simulator)</v>
      </c>
      <c r="AK561" s="46"/>
      <c r="AL561" s="46"/>
      <c r="AM561" s="46">
        <v>3</v>
      </c>
      <c r="AN561" s="46"/>
      <c r="AO561" s="46"/>
      <c r="AP561" s="46"/>
      <c r="AQ561" s="47" t="e">
        <f ca="1">IF(AND([1]!Email_TaskV2[[#This Row],[Status]]="ON PROGRESS"),TODAY()-[1]!Email_TaskV2[[#This Row],[Tanggal nodin RFS/RFI]],0)</f>
        <v>#REF!</v>
      </c>
      <c r="AR561" s="47" t="e">
        <f ca="1">IF(AND([1]!Email_TaskV2[[#This Row],[Status]]="ON PROGRESS"),IF(TODAY()-[1]!Email_TaskV2[[#This Row],[Start FUT]]&gt;100,"Testing not started yet",TODAY()-[1]!Email_TaskV2[[#This Row],[Start FUT]]),0)</f>
        <v>#REF!</v>
      </c>
      <c r="AS561" s="47" t="e">
        <f>IF([1]!Email_TaskV2[[#This Row],[Aging_Start_Testing]]="Testing not started yet","Testing not started yet",[1]!Email_TaskV2[[#This Row],[Aging]]-[1]!Email_TaskV2[[#This Row],[Aging_Start_Testing]])</f>
        <v>#REF!</v>
      </c>
      <c r="AT561" s="47" t="e">
        <f ca="1">IF(AND([1]!Email_TaskV2[[#This Row],[Status]]="ON PROGRESS",[1]!Email_TaskV2[[#This Row],[Type]]="RFI"),TODAY()-[1]!Email_TaskV2[[#This Row],[Tanggal nodin RFS/RFI]],0)</f>
        <v>#REF!</v>
      </c>
      <c r="AU561" s="47" t="e">
        <f>IF([1]!Email_TaskV2[[#This Row],[Aging]]&gt;7,"Warning","")</f>
        <v>#REF!</v>
      </c>
      <c r="AV561" s="127"/>
      <c r="AW561" s="127"/>
      <c r="AX561" s="127"/>
      <c r="AY561" s="48" t="e">
        <f>IF(AND([1]!Email_TaskV2[[#This Row],[Status]]="ON PROGRESS",[1]!Email_TaskV2[[#This Row],[Type]]="RFS"),"YES","")</f>
        <v>#REF!</v>
      </c>
      <c r="AZ561" s="127" t="e">
        <f>IF(AND([1]!Email_TaskV2[[#This Row],[Status]]="ON PROGRESS",[1]!Email_TaskV2[[#This Row],[Type]]="RFI"),"YES","")</f>
        <v>#REF!</v>
      </c>
      <c r="BA561" s="48" t="e">
        <f>IF([1]!Email_TaskV2[[#This Row],[Nomor Nodin RFS/RFI]]="","",DAY([1]!Email_TaskV2[[#This Row],[Tanggal nodin RFS/RFI]]))</f>
        <v>#REF!</v>
      </c>
      <c r="BB561" s="54" t="e">
        <f>IF([1]!Email_TaskV2[[#This Row],[Nomor Nodin RFS/RFI]]="","",TEXT([1]!Email_TaskV2[[#This Row],[Tanggal nodin RFS/RFI]],"MMM"))</f>
        <v>#REF!</v>
      </c>
      <c r="BC561" s="128" t="e">
        <f>IF([1]!Email_TaskV2[[#This Row],[Nodin BO]]="","No","Yes")</f>
        <v>#REF!</v>
      </c>
      <c r="BD561" s="129" t="e">
        <f>YEAR([1]!Email_TaskV2[[#This Row],[Tanggal nodin RFS/RFI]])</f>
        <v>#REF!</v>
      </c>
      <c r="BE561" s="56" t="e">
        <f>IF([1]!Email_TaskV2[[#This Row],[Month]]="",13,MONTH([1]!Email_TaskV2[[#This Row],[Tanggal nodin RFS/RFI]]))</f>
        <v>#REF!</v>
      </c>
    </row>
    <row r="562" spans="1:57" ht="15" customHeight="1" x14ac:dyDescent="0.3">
      <c r="A562" s="51">
        <v>561</v>
      </c>
      <c r="B562" s="32" t="s">
        <v>3310</v>
      </c>
      <c r="C562" s="34">
        <v>45062</v>
      </c>
      <c r="D562" s="27" t="s">
        <v>3311</v>
      </c>
      <c r="E562" s="23" t="s">
        <v>670</v>
      </c>
      <c r="F562" s="99">
        <v>0.2</v>
      </c>
      <c r="G562" s="35">
        <v>45068</v>
      </c>
      <c r="H562" s="35"/>
      <c r="I562" s="32"/>
      <c r="J562" s="35"/>
      <c r="K562" s="32"/>
      <c r="L562" s="44"/>
      <c r="M562" s="40"/>
      <c r="N562" s="40" t="s">
        <v>3465</v>
      </c>
      <c r="O562" s="40" t="s">
        <v>135</v>
      </c>
      <c r="P562" s="40" t="e">
        <f>VLOOKUP([1]!Email_TaskV2[[#This Row],[PIC Dev]],[1]Organization!C:D,2,FALSE)</f>
        <v>#REF!</v>
      </c>
      <c r="Q562" s="40"/>
      <c r="R562" s="32"/>
      <c r="S562" s="32" t="s">
        <v>57</v>
      </c>
      <c r="T562" s="32" t="s">
        <v>2945</v>
      </c>
      <c r="U562" s="37" t="s">
        <v>3450</v>
      </c>
      <c r="V562" s="41">
        <v>45020</v>
      </c>
      <c r="W562" s="32" t="s">
        <v>169</v>
      </c>
      <c r="X562" s="32" t="s">
        <v>170</v>
      </c>
      <c r="Y562" s="32" t="s">
        <v>171</v>
      </c>
      <c r="Z562" s="32" t="s">
        <v>58</v>
      </c>
      <c r="AA562" s="32" t="s">
        <v>59</v>
      </c>
      <c r="AB562" s="32" t="s">
        <v>119</v>
      </c>
      <c r="AC562" s="32" t="s">
        <v>71</v>
      </c>
      <c r="AD562" s="44" t="s">
        <v>3190</v>
      </c>
      <c r="AE562" s="44" t="s">
        <v>1909</v>
      </c>
      <c r="AF562" s="44"/>
      <c r="AG562" s="32"/>
      <c r="AH562" s="32"/>
      <c r="AI562" s="72" t="s">
        <v>64</v>
      </c>
      <c r="AJ562" s="45" t="str">
        <f t="shared" si="74"/>
        <v/>
      </c>
      <c r="AK562" s="46"/>
      <c r="AL562" s="46"/>
      <c r="AM562" s="46"/>
      <c r="AN562" s="46"/>
      <c r="AO562" s="46"/>
      <c r="AP562" s="46"/>
      <c r="AQ562" s="47" t="e">
        <f ca="1">IF(AND([1]!Email_TaskV2[[#This Row],[Status]]="ON PROGRESS"),TODAY()-[1]!Email_TaskV2[[#This Row],[Tanggal nodin RFS/RFI]],0)</f>
        <v>#REF!</v>
      </c>
      <c r="AR562" s="47" t="e">
        <f ca="1">IF(AND([1]!Email_TaskV2[[#This Row],[Status]]="ON PROGRESS"),IF(TODAY()-[1]!Email_TaskV2[[#This Row],[Start FUT]]&gt;100,"Testing not started yet",TODAY()-[1]!Email_TaskV2[[#This Row],[Start FUT]]),0)</f>
        <v>#REF!</v>
      </c>
      <c r="AS562" s="47" t="e">
        <f>IF([1]!Email_TaskV2[[#This Row],[Aging_Start_Testing]]="Testing not started yet","Testing not started yet",[1]!Email_TaskV2[[#This Row],[Aging]]-[1]!Email_TaskV2[[#This Row],[Aging_Start_Testing]])</f>
        <v>#REF!</v>
      </c>
      <c r="AT562" s="47" t="e">
        <f ca="1">IF(AND([1]!Email_TaskV2[[#This Row],[Status]]="ON PROGRESS",[1]!Email_TaskV2[[#This Row],[Type]]="RFI"),TODAY()-[1]!Email_TaskV2[[#This Row],[Tanggal nodin RFS/RFI]],0)</f>
        <v>#REF!</v>
      </c>
      <c r="AU562" s="47" t="e">
        <f>IF([1]!Email_TaskV2[[#This Row],[Aging]]&gt;7,"Warning","")</f>
        <v>#REF!</v>
      </c>
      <c r="AV562" s="127"/>
      <c r="AW562" s="127"/>
      <c r="AX562" s="127"/>
      <c r="AY562" s="48" t="e">
        <f>IF(AND([1]!Email_TaskV2[[#This Row],[Status]]="ON PROGRESS",[1]!Email_TaskV2[[#This Row],[Type]]="RFS"),"YES","")</f>
        <v>#REF!</v>
      </c>
      <c r="AZ562" s="127" t="e">
        <f>IF(AND([1]!Email_TaskV2[[#This Row],[Status]]="ON PROGRESS",[1]!Email_TaskV2[[#This Row],[Type]]="RFI"),"YES","")</f>
        <v>#REF!</v>
      </c>
      <c r="BA562" s="48" t="e">
        <f>IF([1]!Email_TaskV2[[#This Row],[Nomor Nodin RFS/RFI]]="","",DAY([1]!Email_TaskV2[[#This Row],[Tanggal nodin RFS/RFI]]))</f>
        <v>#REF!</v>
      </c>
      <c r="BB562" s="54" t="e">
        <f>IF([1]!Email_TaskV2[[#This Row],[Nomor Nodin RFS/RFI]]="","",TEXT([1]!Email_TaskV2[[#This Row],[Tanggal nodin RFS/RFI]],"MMM"))</f>
        <v>#REF!</v>
      </c>
      <c r="BC562" s="128" t="e">
        <f>IF([1]!Email_TaskV2[[#This Row],[Nodin BO]]="","No","Yes")</f>
        <v>#REF!</v>
      </c>
      <c r="BD562" s="129" t="e">
        <f>YEAR([1]!Email_TaskV2[[#This Row],[Tanggal nodin RFS/RFI]])</f>
        <v>#REF!</v>
      </c>
      <c r="BE562" s="56" t="e">
        <f>IF([1]!Email_TaskV2[[#This Row],[Month]]="",13,MONTH([1]!Email_TaskV2[[#This Row],[Tanggal nodin RFS/RFI]]))</f>
        <v>#REF!</v>
      </c>
    </row>
    <row r="563" spans="1:57" ht="15" customHeight="1" x14ac:dyDescent="0.3">
      <c r="A563" s="51">
        <v>562</v>
      </c>
      <c r="B563" s="32" t="s">
        <v>3312</v>
      </c>
      <c r="C563" s="34">
        <v>45063</v>
      </c>
      <c r="D563" s="86" t="s">
        <v>3313</v>
      </c>
      <c r="E563" s="32" t="s">
        <v>55</v>
      </c>
      <c r="F563" s="63" t="s">
        <v>78</v>
      </c>
      <c r="G563" s="35">
        <v>45064</v>
      </c>
      <c r="H563" s="35">
        <v>45065</v>
      </c>
      <c r="I563" s="32" t="s">
        <v>3314</v>
      </c>
      <c r="J563" s="35">
        <v>45068</v>
      </c>
      <c r="K563" s="37" t="s">
        <v>3466</v>
      </c>
      <c r="L563" s="39">
        <f>H563-C563</f>
        <v>2</v>
      </c>
      <c r="M563" s="39">
        <f>J563-G563</f>
        <v>4</v>
      </c>
      <c r="N563" s="40" t="s">
        <v>3465</v>
      </c>
      <c r="O563" s="40" t="s">
        <v>135</v>
      </c>
      <c r="P563" s="40" t="e">
        <f>VLOOKUP([1]!Email_TaskV2[[#This Row],[PIC Dev]],[1]Organization!C:D,2,FALSE)</f>
        <v>#REF!</v>
      </c>
      <c r="Q563" s="40"/>
      <c r="R563" s="32">
        <v>33</v>
      </c>
      <c r="S563" s="32" t="s">
        <v>75</v>
      </c>
      <c r="T563" s="32" t="s">
        <v>3235</v>
      </c>
      <c r="U563" s="32" t="s">
        <v>3467</v>
      </c>
      <c r="V563" s="41">
        <v>45054</v>
      </c>
      <c r="W563" s="32" t="s">
        <v>169</v>
      </c>
      <c r="X563" s="32" t="s">
        <v>170</v>
      </c>
      <c r="Y563" s="32" t="s">
        <v>171</v>
      </c>
      <c r="Z563" s="32" t="s">
        <v>58</v>
      </c>
      <c r="AA563" s="32" t="s">
        <v>59</v>
      </c>
      <c r="AB563" s="32" t="s">
        <v>119</v>
      </c>
      <c r="AC563" s="32" t="s">
        <v>71</v>
      </c>
      <c r="AD563" s="44" t="s">
        <v>93</v>
      </c>
      <c r="AE563" s="44"/>
      <c r="AF563" s="44"/>
      <c r="AG563" s="32"/>
      <c r="AH563" s="32"/>
      <c r="AI563" s="72" t="s">
        <v>110</v>
      </c>
      <c r="AJ563" s="45" t="str">
        <f t="shared" si="74"/>
        <v>(Sigos Automation)</v>
      </c>
      <c r="AK563" s="46">
        <v>1</v>
      </c>
      <c r="AL563" s="46"/>
      <c r="AM563" s="46"/>
      <c r="AN563" s="46"/>
      <c r="AO563" s="46"/>
      <c r="AP563" s="46"/>
      <c r="AQ563" s="47" t="e">
        <f ca="1">IF(AND([1]!Email_TaskV2[[#This Row],[Status]]="ON PROGRESS"),TODAY()-[1]!Email_TaskV2[[#This Row],[Tanggal nodin RFS/RFI]],0)</f>
        <v>#REF!</v>
      </c>
      <c r="AR563" s="47" t="e">
        <f ca="1">IF(AND([1]!Email_TaskV2[[#This Row],[Status]]="ON PROGRESS"),IF(TODAY()-[1]!Email_TaskV2[[#This Row],[Start FUT]]&gt;100,"Testing not started yet",TODAY()-[1]!Email_TaskV2[[#This Row],[Start FUT]]),0)</f>
        <v>#REF!</v>
      </c>
      <c r="AS563" s="47" t="e">
        <f>IF([1]!Email_TaskV2[[#This Row],[Aging_Start_Testing]]="Testing not started yet","Testing not started yet",[1]!Email_TaskV2[[#This Row],[Aging]]-[1]!Email_TaskV2[[#This Row],[Aging_Start_Testing]])</f>
        <v>#REF!</v>
      </c>
      <c r="AT563" s="47" t="e">
        <f ca="1">IF(AND([1]!Email_TaskV2[[#This Row],[Status]]="ON PROGRESS",[1]!Email_TaskV2[[#This Row],[Type]]="RFI"),TODAY()-[1]!Email_TaskV2[[#This Row],[Tanggal nodin RFS/RFI]],0)</f>
        <v>#REF!</v>
      </c>
      <c r="AU563" s="47" t="e">
        <f>IF([1]!Email_TaskV2[[#This Row],[Aging]]&gt;7,"Warning","")</f>
        <v>#REF!</v>
      </c>
      <c r="AV563" s="127"/>
      <c r="AW563" s="127"/>
      <c r="AX563" s="127"/>
      <c r="AY563" s="48" t="e">
        <f>IF(AND([1]!Email_TaskV2[[#This Row],[Status]]="ON PROGRESS",[1]!Email_TaskV2[[#This Row],[Type]]="RFS"),"YES","")</f>
        <v>#REF!</v>
      </c>
      <c r="AZ563" s="127" t="e">
        <f>IF(AND([1]!Email_TaskV2[[#This Row],[Status]]="ON PROGRESS",[1]!Email_TaskV2[[#This Row],[Type]]="RFI"),"YES","")</f>
        <v>#REF!</v>
      </c>
      <c r="BA563" s="48" t="e">
        <f>IF([1]!Email_TaskV2[[#This Row],[Nomor Nodin RFS/RFI]]="","",DAY([1]!Email_TaskV2[[#This Row],[Tanggal nodin RFS/RFI]]))</f>
        <v>#REF!</v>
      </c>
      <c r="BB563" s="54" t="e">
        <f>IF([1]!Email_TaskV2[[#This Row],[Nomor Nodin RFS/RFI]]="","",TEXT([1]!Email_TaskV2[[#This Row],[Tanggal nodin RFS/RFI]],"MMM"))</f>
        <v>#REF!</v>
      </c>
      <c r="BC563" s="128" t="e">
        <f>IF([1]!Email_TaskV2[[#This Row],[Nodin BO]]="","No","Yes")</f>
        <v>#REF!</v>
      </c>
      <c r="BD563" s="129" t="e">
        <f>YEAR([1]!Email_TaskV2[[#This Row],[Tanggal nodin RFS/RFI]])</f>
        <v>#REF!</v>
      </c>
      <c r="BE563" s="56" t="e">
        <f>IF([1]!Email_TaskV2[[#This Row],[Month]]="",13,MONTH([1]!Email_TaskV2[[#This Row],[Tanggal nodin RFS/RFI]]))</f>
        <v>#REF!</v>
      </c>
    </row>
    <row r="564" spans="1:57" ht="15" customHeight="1" x14ac:dyDescent="0.3">
      <c r="A564" s="51">
        <v>563</v>
      </c>
      <c r="B564" s="32" t="s">
        <v>3315</v>
      </c>
      <c r="C564" s="34">
        <v>45063</v>
      </c>
      <c r="D564" s="101" t="s">
        <v>3316</v>
      </c>
      <c r="E564" s="23" t="s">
        <v>670</v>
      </c>
      <c r="F564" s="99">
        <v>0.2</v>
      </c>
      <c r="G564" s="35">
        <v>45063</v>
      </c>
      <c r="H564" s="35"/>
      <c r="I564" s="32"/>
      <c r="J564" s="35"/>
      <c r="K564" s="32"/>
      <c r="L564" s="44"/>
      <c r="M564" s="40"/>
      <c r="N564" s="40" t="s">
        <v>133</v>
      </c>
      <c r="O564" s="40" t="s">
        <v>134</v>
      </c>
      <c r="P564" s="40" t="e">
        <f>VLOOKUP([1]!Email_TaskV2[[#This Row],[PIC Dev]],[1]Organization!C:D,2,FALSE)</f>
        <v>#REF!</v>
      </c>
      <c r="Q564" s="40"/>
      <c r="R564" s="32"/>
      <c r="S564" s="32" t="s">
        <v>57</v>
      </c>
      <c r="T564" s="32" t="s">
        <v>2255</v>
      </c>
      <c r="U564" s="37" t="s">
        <v>3468</v>
      </c>
      <c r="V564" s="41">
        <v>44979</v>
      </c>
      <c r="W564" s="32" t="s">
        <v>120</v>
      </c>
      <c r="X564" s="32" t="s">
        <v>180</v>
      </c>
      <c r="Y564" s="32" t="s">
        <v>181</v>
      </c>
      <c r="Z564" s="32" t="s">
        <v>58</v>
      </c>
      <c r="AA564" s="32" t="s">
        <v>59</v>
      </c>
      <c r="AB564" s="32" t="s">
        <v>120</v>
      </c>
      <c r="AC564" s="32" t="s">
        <v>71</v>
      </c>
      <c r="AD564" s="44" t="s">
        <v>85</v>
      </c>
      <c r="AE564" s="44" t="s">
        <v>72</v>
      </c>
      <c r="AF564" s="44"/>
      <c r="AG564" s="32"/>
      <c r="AH564" s="32"/>
      <c r="AI564" s="72" t="s">
        <v>62</v>
      </c>
      <c r="AJ564" s="45" t="str">
        <f t="shared" si="74"/>
        <v>(FUT Simulator)</v>
      </c>
      <c r="AK564" s="46"/>
      <c r="AL564" s="46"/>
      <c r="AM564" s="46">
        <v>3</v>
      </c>
      <c r="AN564" s="46"/>
      <c r="AO564" s="46"/>
      <c r="AP564" s="46"/>
      <c r="AQ564" s="47" t="e">
        <f ca="1">IF(AND([1]!Email_TaskV2[[#This Row],[Status]]="ON PROGRESS"),TODAY()-[1]!Email_TaskV2[[#This Row],[Tanggal nodin RFS/RFI]],0)</f>
        <v>#REF!</v>
      </c>
      <c r="AR564" s="47" t="e">
        <f ca="1">IF(AND([1]!Email_TaskV2[[#This Row],[Status]]="ON PROGRESS"),IF(TODAY()-[1]!Email_TaskV2[[#This Row],[Start FUT]]&gt;100,"Testing not started yet",TODAY()-[1]!Email_TaskV2[[#This Row],[Start FUT]]),0)</f>
        <v>#REF!</v>
      </c>
      <c r="AS564" s="47" t="e">
        <f>IF([1]!Email_TaskV2[[#This Row],[Aging_Start_Testing]]="Testing not started yet","Testing not started yet",[1]!Email_TaskV2[[#This Row],[Aging]]-[1]!Email_TaskV2[[#This Row],[Aging_Start_Testing]])</f>
        <v>#REF!</v>
      </c>
      <c r="AT564" s="47" t="e">
        <f ca="1">IF(AND([1]!Email_TaskV2[[#This Row],[Status]]="ON PROGRESS",[1]!Email_TaskV2[[#This Row],[Type]]="RFI"),TODAY()-[1]!Email_TaskV2[[#This Row],[Tanggal nodin RFS/RFI]],0)</f>
        <v>#REF!</v>
      </c>
      <c r="AU564" s="47" t="e">
        <f>IF([1]!Email_TaskV2[[#This Row],[Aging]]&gt;7,"Warning","")</f>
        <v>#REF!</v>
      </c>
      <c r="AV564" s="127"/>
      <c r="AW564" s="127"/>
      <c r="AX564" s="127"/>
      <c r="AY564" s="48" t="e">
        <f>IF(AND([1]!Email_TaskV2[[#This Row],[Status]]="ON PROGRESS",[1]!Email_TaskV2[[#This Row],[Type]]="RFS"),"YES","")</f>
        <v>#REF!</v>
      </c>
      <c r="AZ564" s="127" t="e">
        <f>IF(AND([1]!Email_TaskV2[[#This Row],[Status]]="ON PROGRESS",[1]!Email_TaskV2[[#This Row],[Type]]="RFI"),"YES","")</f>
        <v>#REF!</v>
      </c>
      <c r="BA564" s="48" t="e">
        <f>IF([1]!Email_TaskV2[[#This Row],[Nomor Nodin RFS/RFI]]="","",DAY([1]!Email_TaskV2[[#This Row],[Tanggal nodin RFS/RFI]]))</f>
        <v>#REF!</v>
      </c>
      <c r="BB564" s="54" t="e">
        <f>IF([1]!Email_TaskV2[[#This Row],[Nomor Nodin RFS/RFI]]="","",TEXT([1]!Email_TaskV2[[#This Row],[Tanggal nodin RFS/RFI]],"MMM"))</f>
        <v>#REF!</v>
      </c>
      <c r="BC564" s="128" t="e">
        <f>IF([1]!Email_TaskV2[[#This Row],[Nodin BO]]="","No","Yes")</f>
        <v>#REF!</v>
      </c>
      <c r="BD564" s="129" t="e">
        <f>YEAR([1]!Email_TaskV2[[#This Row],[Tanggal nodin RFS/RFI]])</f>
        <v>#REF!</v>
      </c>
      <c r="BE564" s="56" t="e">
        <f>IF([1]!Email_TaskV2[[#This Row],[Month]]="",13,MONTH([1]!Email_TaskV2[[#This Row],[Tanggal nodin RFS/RFI]]))</f>
        <v>#REF!</v>
      </c>
    </row>
    <row r="565" spans="1:57" ht="15" customHeight="1" x14ac:dyDescent="0.3">
      <c r="A565" s="51">
        <v>564</v>
      </c>
      <c r="B565" s="39" t="s">
        <v>3317</v>
      </c>
      <c r="C565" s="114">
        <v>45063</v>
      </c>
      <c r="D565" s="105" t="s">
        <v>3318</v>
      </c>
      <c r="E565" s="72" t="s">
        <v>670</v>
      </c>
      <c r="F565" s="106">
        <v>0.2</v>
      </c>
      <c r="G565" s="36"/>
      <c r="H565" s="36"/>
      <c r="I565" s="39"/>
      <c r="J565" s="36"/>
      <c r="K565" s="32"/>
      <c r="L565" s="59"/>
      <c r="M565" s="58"/>
      <c r="N565" s="40" t="s">
        <v>68</v>
      </c>
      <c r="O565" s="40" t="s">
        <v>69</v>
      </c>
      <c r="P565" s="58" t="e">
        <f>VLOOKUP([1]!Email_TaskV2[[#This Row],[PIC Dev]],[1]Organization!C:D,2,FALSE)</f>
        <v>#REF!</v>
      </c>
      <c r="Q565" s="58"/>
      <c r="R565" s="39"/>
      <c r="S565" s="39" t="s">
        <v>57</v>
      </c>
      <c r="T565" s="39" t="s">
        <v>1706</v>
      </c>
      <c r="U565" s="37" t="s">
        <v>3469</v>
      </c>
      <c r="V565" s="41">
        <v>45047</v>
      </c>
      <c r="W565" s="32" t="s">
        <v>139</v>
      </c>
      <c r="X565" s="32" t="s">
        <v>162</v>
      </c>
      <c r="Y565" s="32" t="s">
        <v>158</v>
      </c>
      <c r="Z565" s="32" t="s">
        <v>58</v>
      </c>
      <c r="AA565" s="32" t="s">
        <v>59</v>
      </c>
      <c r="AB565" s="32" t="s">
        <v>105</v>
      </c>
      <c r="AC565" s="32" t="s">
        <v>71</v>
      </c>
      <c r="AD565" s="44" t="s">
        <v>95</v>
      </c>
      <c r="AE565" s="59"/>
      <c r="AF565" s="59"/>
      <c r="AG565" s="39"/>
      <c r="AH565" s="39"/>
      <c r="AI565" s="72" t="s">
        <v>62</v>
      </c>
      <c r="AJ565" s="45" t="str">
        <f t="shared" si="74"/>
        <v>(FUT Simulator)</v>
      </c>
      <c r="AK565" s="46"/>
      <c r="AL565" s="46"/>
      <c r="AM565" s="46">
        <v>3</v>
      </c>
      <c r="AN565" s="46"/>
      <c r="AO565" s="46"/>
      <c r="AP565" s="46"/>
      <c r="AQ565" s="47" t="e">
        <f ca="1">IF(AND([1]!Email_TaskV2[[#This Row],[Status]]="ON PROGRESS"),TODAY()-[1]!Email_TaskV2[[#This Row],[Tanggal nodin RFS/RFI]],0)</f>
        <v>#REF!</v>
      </c>
      <c r="AR565" s="47" t="e">
        <f ca="1">IF(AND([1]!Email_TaskV2[[#This Row],[Status]]="ON PROGRESS"),IF(TODAY()-[1]!Email_TaskV2[[#This Row],[Start FUT]]&gt;100,"Testing not started yet",TODAY()-[1]!Email_TaskV2[[#This Row],[Start FUT]]),0)</f>
        <v>#REF!</v>
      </c>
      <c r="AS565" s="47" t="e">
        <f>IF([1]!Email_TaskV2[[#This Row],[Aging_Start_Testing]]="Testing not started yet","Testing not started yet",[1]!Email_TaskV2[[#This Row],[Aging]]-[1]!Email_TaskV2[[#This Row],[Aging_Start_Testing]])</f>
        <v>#REF!</v>
      </c>
      <c r="AT565" s="47" t="e">
        <f ca="1">IF(AND([1]!Email_TaskV2[[#This Row],[Status]]="ON PROGRESS",[1]!Email_TaskV2[[#This Row],[Type]]="RFI"),TODAY()-[1]!Email_TaskV2[[#This Row],[Tanggal nodin RFS/RFI]],0)</f>
        <v>#REF!</v>
      </c>
      <c r="AU565" s="47" t="e">
        <f>IF([1]!Email_TaskV2[[#This Row],[Aging]]&gt;7,"Warning","")</f>
        <v>#REF!</v>
      </c>
      <c r="AV565" s="127"/>
      <c r="AW565" s="127"/>
      <c r="AX565" s="127"/>
      <c r="AY565" s="48" t="e">
        <f>IF(AND([1]!Email_TaskV2[[#This Row],[Status]]="ON PROGRESS",[1]!Email_TaskV2[[#This Row],[Type]]="RFS"),"YES","")</f>
        <v>#REF!</v>
      </c>
      <c r="AZ565" s="127" t="e">
        <f>IF(AND([1]!Email_TaskV2[[#This Row],[Status]]="ON PROGRESS",[1]!Email_TaskV2[[#This Row],[Type]]="RFI"),"YES","")</f>
        <v>#REF!</v>
      </c>
      <c r="BA565" s="48" t="e">
        <f>IF([1]!Email_TaskV2[[#This Row],[Nomor Nodin RFS/RFI]]="","",DAY([1]!Email_TaskV2[[#This Row],[Tanggal nodin RFS/RFI]]))</f>
        <v>#REF!</v>
      </c>
      <c r="BB565" s="54" t="e">
        <f>IF([1]!Email_TaskV2[[#This Row],[Nomor Nodin RFS/RFI]]="","",TEXT([1]!Email_TaskV2[[#This Row],[Tanggal nodin RFS/RFI]],"MMM"))</f>
        <v>#REF!</v>
      </c>
      <c r="BC565" s="128" t="e">
        <f>IF([1]!Email_TaskV2[[#This Row],[Nodin BO]]="","No","Yes")</f>
        <v>#REF!</v>
      </c>
      <c r="BD565" s="129" t="e">
        <f>YEAR([1]!Email_TaskV2[[#This Row],[Tanggal nodin RFS/RFI]])</f>
        <v>#REF!</v>
      </c>
      <c r="BE565" s="56" t="e">
        <f>IF([1]!Email_TaskV2[[#This Row],[Month]]="",13,MONTH([1]!Email_TaskV2[[#This Row],[Tanggal nodin RFS/RFI]]))</f>
        <v>#REF!</v>
      </c>
    </row>
    <row r="566" spans="1:57" ht="15" customHeight="1" x14ac:dyDescent="0.3">
      <c r="A566" s="51">
        <v>565</v>
      </c>
      <c r="B566" s="32" t="s">
        <v>3319</v>
      </c>
      <c r="C566" s="34">
        <v>45063</v>
      </c>
      <c r="D566" s="27" t="s">
        <v>3320</v>
      </c>
      <c r="E566" s="23" t="s">
        <v>670</v>
      </c>
      <c r="F566" s="106">
        <v>0.2</v>
      </c>
      <c r="G566" s="35"/>
      <c r="H566" s="35"/>
      <c r="I566" s="32"/>
      <c r="J566" s="35"/>
      <c r="K566" s="33"/>
      <c r="L566" s="44"/>
      <c r="M566" s="40"/>
      <c r="N566" s="40" t="s">
        <v>68</v>
      </c>
      <c r="O566" s="40" t="s">
        <v>69</v>
      </c>
      <c r="P566" s="40" t="e">
        <f>VLOOKUP([1]!Email_TaskV2[[#This Row],[PIC Dev]],[1]Organization!C:D,2,FALSE)</f>
        <v>#REF!</v>
      </c>
      <c r="Q566" s="40"/>
      <c r="R566" s="32"/>
      <c r="S566" s="32" t="s">
        <v>57</v>
      </c>
      <c r="T566" s="32" t="s">
        <v>1706</v>
      </c>
      <c r="U566" s="38" t="s">
        <v>3469</v>
      </c>
      <c r="V566" s="41">
        <v>45047</v>
      </c>
      <c r="W566" s="32" t="s">
        <v>139</v>
      </c>
      <c r="X566" s="32" t="s">
        <v>162</v>
      </c>
      <c r="Y566" s="32" t="s">
        <v>158</v>
      </c>
      <c r="Z566" s="32" t="s">
        <v>58</v>
      </c>
      <c r="AA566" s="32" t="s">
        <v>59</v>
      </c>
      <c r="AB566" s="32" t="s">
        <v>105</v>
      </c>
      <c r="AC566" s="32" t="s">
        <v>71</v>
      </c>
      <c r="AD566" s="44" t="s">
        <v>95</v>
      </c>
      <c r="AE566" s="44"/>
      <c r="AF566" s="44"/>
      <c r="AG566" s="32"/>
      <c r="AH566" s="32"/>
      <c r="AI566" s="72" t="s">
        <v>62</v>
      </c>
      <c r="AJ566" s="45" t="str">
        <f t="shared" si="74"/>
        <v>(FUT Simulator)</v>
      </c>
      <c r="AK566" s="46"/>
      <c r="AL566" s="46"/>
      <c r="AM566" s="46">
        <v>3</v>
      </c>
      <c r="AN566" s="46"/>
      <c r="AO566" s="46"/>
      <c r="AP566" s="46"/>
      <c r="AQ566" s="47" t="e">
        <f ca="1">IF(AND([1]!Email_TaskV2[[#This Row],[Status]]="ON PROGRESS"),TODAY()-[1]!Email_TaskV2[[#This Row],[Tanggal nodin RFS/RFI]],0)</f>
        <v>#REF!</v>
      </c>
      <c r="AR566" s="47" t="e">
        <f ca="1">IF(AND([1]!Email_TaskV2[[#This Row],[Status]]="ON PROGRESS"),IF(TODAY()-[1]!Email_TaskV2[[#This Row],[Start FUT]]&gt;100,"Testing not started yet",TODAY()-[1]!Email_TaskV2[[#This Row],[Start FUT]]),0)</f>
        <v>#REF!</v>
      </c>
      <c r="AS566" s="47" t="e">
        <f>IF([1]!Email_TaskV2[[#This Row],[Aging_Start_Testing]]="Testing not started yet","Testing not started yet",[1]!Email_TaskV2[[#This Row],[Aging]]-[1]!Email_TaskV2[[#This Row],[Aging_Start_Testing]])</f>
        <v>#REF!</v>
      </c>
      <c r="AT566" s="47" t="e">
        <f ca="1">IF(AND([1]!Email_TaskV2[[#This Row],[Status]]="ON PROGRESS",[1]!Email_TaskV2[[#This Row],[Type]]="RFI"),TODAY()-[1]!Email_TaskV2[[#This Row],[Tanggal nodin RFS/RFI]],0)</f>
        <v>#REF!</v>
      </c>
      <c r="AU566" s="47" t="e">
        <f>IF([1]!Email_TaskV2[[#This Row],[Aging]]&gt;7,"Warning","")</f>
        <v>#REF!</v>
      </c>
      <c r="AV566" s="127"/>
      <c r="AW566" s="127"/>
      <c r="AX566" s="127"/>
      <c r="AY566" s="48" t="e">
        <f>IF(AND([1]!Email_TaskV2[[#This Row],[Status]]="ON PROGRESS",[1]!Email_TaskV2[[#This Row],[Type]]="RFS"),"YES","")</f>
        <v>#REF!</v>
      </c>
      <c r="AZ566" s="127" t="e">
        <f>IF(AND([1]!Email_TaskV2[[#This Row],[Status]]="ON PROGRESS",[1]!Email_TaskV2[[#This Row],[Type]]="RFI"),"YES","")</f>
        <v>#REF!</v>
      </c>
      <c r="BA566" s="48" t="e">
        <f>IF([1]!Email_TaskV2[[#This Row],[Nomor Nodin RFS/RFI]]="","",DAY([1]!Email_TaskV2[[#This Row],[Tanggal nodin RFS/RFI]]))</f>
        <v>#REF!</v>
      </c>
      <c r="BB566" s="54" t="e">
        <f>IF([1]!Email_TaskV2[[#This Row],[Nomor Nodin RFS/RFI]]="","",TEXT([1]!Email_TaskV2[[#This Row],[Tanggal nodin RFS/RFI]],"MMM"))</f>
        <v>#REF!</v>
      </c>
      <c r="BC566" s="128" t="e">
        <f>IF([1]!Email_TaskV2[[#This Row],[Nodin BO]]="","No","Yes")</f>
        <v>#REF!</v>
      </c>
      <c r="BD566" s="129" t="e">
        <f>YEAR([1]!Email_TaskV2[[#This Row],[Tanggal nodin RFS/RFI]])</f>
        <v>#REF!</v>
      </c>
      <c r="BE566" s="56" t="e">
        <f>IF([1]!Email_TaskV2[[#This Row],[Month]]="",13,MONTH([1]!Email_TaskV2[[#This Row],[Tanggal nodin RFS/RFI]]))</f>
        <v>#REF!</v>
      </c>
    </row>
    <row r="567" spans="1:57" ht="15" customHeight="1" x14ac:dyDescent="0.3">
      <c r="A567" s="51">
        <v>566</v>
      </c>
      <c r="B567" s="39" t="s">
        <v>3321</v>
      </c>
      <c r="C567" s="114">
        <v>45063</v>
      </c>
      <c r="D567" s="105" t="s">
        <v>3322</v>
      </c>
      <c r="E567" s="72" t="s">
        <v>670</v>
      </c>
      <c r="F567" s="106">
        <v>0.2</v>
      </c>
      <c r="G567" s="36">
        <v>45069</v>
      </c>
      <c r="H567" s="36"/>
      <c r="I567" s="39"/>
      <c r="J567" s="36"/>
      <c r="K567" s="32"/>
      <c r="L567" s="59"/>
      <c r="M567" s="58"/>
      <c r="N567" s="40" t="s">
        <v>68</v>
      </c>
      <c r="O567" s="40" t="s">
        <v>69</v>
      </c>
      <c r="P567" s="58" t="e">
        <f>VLOOKUP([1]!Email_TaskV2[[#This Row],[PIC Dev]],[1]Organization!C:D,2,FALSE)</f>
        <v>#REF!</v>
      </c>
      <c r="Q567" s="58"/>
      <c r="R567" s="39"/>
      <c r="S567" s="39" t="s">
        <v>57</v>
      </c>
      <c r="T567" s="110" t="s">
        <v>3323</v>
      </c>
      <c r="U567" s="38" t="s">
        <v>3470</v>
      </c>
      <c r="V567" s="42">
        <v>44872</v>
      </c>
      <c r="W567" s="32" t="s">
        <v>139</v>
      </c>
      <c r="X567" s="33" t="s">
        <v>163</v>
      </c>
      <c r="Y567" s="33" t="s">
        <v>164</v>
      </c>
      <c r="Z567" s="32" t="s">
        <v>58</v>
      </c>
      <c r="AA567" s="32" t="s">
        <v>59</v>
      </c>
      <c r="AB567" s="32" t="s">
        <v>70</v>
      </c>
      <c r="AC567" s="32" t="s">
        <v>71</v>
      </c>
      <c r="AD567" s="44" t="s">
        <v>129</v>
      </c>
      <c r="AE567" s="59"/>
      <c r="AF567" s="59"/>
      <c r="AG567" s="39"/>
      <c r="AH567" s="39"/>
      <c r="AI567" s="72" t="s">
        <v>64</v>
      </c>
      <c r="AJ567" s="45" t="str">
        <f t="shared" si="74"/>
        <v/>
      </c>
      <c r="AK567" s="46"/>
      <c r="AL567" s="46"/>
      <c r="AM567" s="46"/>
      <c r="AN567" s="46"/>
      <c r="AO567" s="46"/>
      <c r="AP567" s="46"/>
      <c r="AQ567" s="47" t="e">
        <f ca="1">IF(AND([1]!Email_TaskV2[[#This Row],[Status]]="ON PROGRESS"),TODAY()-[1]!Email_TaskV2[[#This Row],[Tanggal nodin RFS/RFI]],0)</f>
        <v>#REF!</v>
      </c>
      <c r="AR567" s="47" t="e">
        <f ca="1">IF(AND([1]!Email_TaskV2[[#This Row],[Status]]="ON PROGRESS"),IF(TODAY()-[1]!Email_TaskV2[[#This Row],[Start FUT]]&gt;100,"Testing not started yet",TODAY()-[1]!Email_TaskV2[[#This Row],[Start FUT]]),0)</f>
        <v>#REF!</v>
      </c>
      <c r="AS567" s="47" t="e">
        <f>IF([1]!Email_TaskV2[[#This Row],[Aging_Start_Testing]]="Testing not started yet","Testing not started yet",[1]!Email_TaskV2[[#This Row],[Aging]]-[1]!Email_TaskV2[[#This Row],[Aging_Start_Testing]])</f>
        <v>#REF!</v>
      </c>
      <c r="AT567" s="47" t="e">
        <f ca="1">IF(AND([1]!Email_TaskV2[[#This Row],[Status]]="ON PROGRESS",[1]!Email_TaskV2[[#This Row],[Type]]="RFI"),TODAY()-[1]!Email_TaskV2[[#This Row],[Tanggal nodin RFS/RFI]],0)</f>
        <v>#REF!</v>
      </c>
      <c r="AU567" s="47" t="e">
        <f>IF([1]!Email_TaskV2[[#This Row],[Aging]]&gt;7,"Warning","")</f>
        <v>#REF!</v>
      </c>
      <c r="AV567" s="127"/>
      <c r="AW567" s="127"/>
      <c r="AX567" s="127"/>
      <c r="AY567" s="48" t="e">
        <f>IF(AND([1]!Email_TaskV2[[#This Row],[Status]]="ON PROGRESS",[1]!Email_TaskV2[[#This Row],[Type]]="RFS"),"YES","")</f>
        <v>#REF!</v>
      </c>
      <c r="AZ567" s="127" t="e">
        <f>IF(AND([1]!Email_TaskV2[[#This Row],[Status]]="ON PROGRESS",[1]!Email_TaskV2[[#This Row],[Type]]="RFI"),"YES","")</f>
        <v>#REF!</v>
      </c>
      <c r="BA567" s="48" t="e">
        <f>IF([1]!Email_TaskV2[[#This Row],[Nomor Nodin RFS/RFI]]="","",DAY([1]!Email_TaskV2[[#This Row],[Tanggal nodin RFS/RFI]]))</f>
        <v>#REF!</v>
      </c>
      <c r="BB567" s="54" t="e">
        <f>IF([1]!Email_TaskV2[[#This Row],[Nomor Nodin RFS/RFI]]="","",TEXT([1]!Email_TaskV2[[#This Row],[Tanggal nodin RFS/RFI]],"MMM"))</f>
        <v>#REF!</v>
      </c>
      <c r="BC567" s="128" t="e">
        <f>IF([1]!Email_TaskV2[[#This Row],[Nodin BO]]="","No","Yes")</f>
        <v>#REF!</v>
      </c>
      <c r="BD567" s="129" t="e">
        <f>YEAR([1]!Email_TaskV2[[#This Row],[Tanggal nodin RFS/RFI]])</f>
        <v>#REF!</v>
      </c>
      <c r="BE567" s="56" t="e">
        <f>IF([1]!Email_TaskV2[[#This Row],[Month]]="",13,MONTH([1]!Email_TaskV2[[#This Row],[Tanggal nodin RFS/RFI]]))</f>
        <v>#REF!</v>
      </c>
    </row>
    <row r="568" spans="1:57" ht="15" customHeight="1" x14ac:dyDescent="0.3">
      <c r="A568" s="51">
        <v>567</v>
      </c>
      <c r="B568" s="39" t="s">
        <v>3324</v>
      </c>
      <c r="C568" s="114">
        <v>45063</v>
      </c>
      <c r="D568" s="105" t="s">
        <v>3325</v>
      </c>
      <c r="E568" s="72" t="s">
        <v>670</v>
      </c>
      <c r="F568" s="106">
        <v>0.2</v>
      </c>
      <c r="G568" s="36">
        <v>45069</v>
      </c>
      <c r="H568" s="36"/>
      <c r="I568" s="39"/>
      <c r="J568" s="36"/>
      <c r="K568" s="33"/>
      <c r="L568" s="59"/>
      <c r="M568" s="58"/>
      <c r="N568" s="40" t="s">
        <v>68</v>
      </c>
      <c r="O568" s="40" t="s">
        <v>69</v>
      </c>
      <c r="P568" s="58" t="e">
        <f>VLOOKUP([1]!Email_TaskV2[[#This Row],[PIC Dev]],[1]Organization!C:D,2,FALSE)</f>
        <v>#REF!</v>
      </c>
      <c r="Q568" s="58"/>
      <c r="R568" s="39"/>
      <c r="S568" s="39" t="s">
        <v>57</v>
      </c>
      <c r="T568" s="110" t="s">
        <v>3323</v>
      </c>
      <c r="U568" s="38" t="s">
        <v>3470</v>
      </c>
      <c r="V568" s="42">
        <v>44872</v>
      </c>
      <c r="W568" s="32" t="s">
        <v>139</v>
      </c>
      <c r="X568" s="33" t="s">
        <v>163</v>
      </c>
      <c r="Y568" s="33" t="s">
        <v>164</v>
      </c>
      <c r="Z568" s="32" t="s">
        <v>58</v>
      </c>
      <c r="AA568" s="32" t="s">
        <v>59</v>
      </c>
      <c r="AB568" s="32" t="s">
        <v>94</v>
      </c>
      <c r="AC568" s="32" t="s">
        <v>71</v>
      </c>
      <c r="AD568" s="44" t="s">
        <v>95</v>
      </c>
      <c r="AE568" s="59"/>
      <c r="AF568" s="59"/>
      <c r="AG568" s="39"/>
      <c r="AH568" s="39"/>
      <c r="AI568" s="72" t="s">
        <v>64</v>
      </c>
      <c r="AJ568" s="45" t="str">
        <f t="shared" si="74"/>
        <v/>
      </c>
      <c r="AK568" s="46"/>
      <c r="AL568" s="46"/>
      <c r="AM568" s="46"/>
      <c r="AN568" s="46"/>
      <c r="AO568" s="46"/>
      <c r="AP568" s="46"/>
      <c r="AQ568" s="47" t="e">
        <f ca="1">IF(AND([1]!Email_TaskV2[[#This Row],[Status]]="ON PROGRESS"),TODAY()-[1]!Email_TaskV2[[#This Row],[Tanggal nodin RFS/RFI]],0)</f>
        <v>#REF!</v>
      </c>
      <c r="AR568" s="47" t="e">
        <f ca="1">IF(AND([1]!Email_TaskV2[[#This Row],[Status]]="ON PROGRESS"),IF(TODAY()-[1]!Email_TaskV2[[#This Row],[Start FUT]]&gt;100,"Testing not started yet",TODAY()-[1]!Email_TaskV2[[#This Row],[Start FUT]]),0)</f>
        <v>#REF!</v>
      </c>
      <c r="AS568" s="47" t="e">
        <f>IF([1]!Email_TaskV2[[#This Row],[Aging_Start_Testing]]="Testing not started yet","Testing not started yet",[1]!Email_TaskV2[[#This Row],[Aging]]-[1]!Email_TaskV2[[#This Row],[Aging_Start_Testing]])</f>
        <v>#REF!</v>
      </c>
      <c r="AT568" s="47" t="e">
        <f ca="1">IF(AND([1]!Email_TaskV2[[#This Row],[Status]]="ON PROGRESS",[1]!Email_TaskV2[[#This Row],[Type]]="RFI"),TODAY()-[1]!Email_TaskV2[[#This Row],[Tanggal nodin RFS/RFI]],0)</f>
        <v>#REF!</v>
      </c>
      <c r="AU568" s="47" t="e">
        <f>IF([1]!Email_TaskV2[[#This Row],[Aging]]&gt;7,"Warning","")</f>
        <v>#REF!</v>
      </c>
      <c r="AV568" s="127"/>
      <c r="AW568" s="127"/>
      <c r="AX568" s="127"/>
      <c r="AY568" s="48" t="e">
        <f>IF(AND([1]!Email_TaskV2[[#This Row],[Status]]="ON PROGRESS",[1]!Email_TaskV2[[#This Row],[Type]]="RFS"),"YES","")</f>
        <v>#REF!</v>
      </c>
      <c r="AZ568" s="127" t="e">
        <f>IF(AND([1]!Email_TaskV2[[#This Row],[Status]]="ON PROGRESS",[1]!Email_TaskV2[[#This Row],[Type]]="RFI"),"YES","")</f>
        <v>#REF!</v>
      </c>
      <c r="BA568" s="48" t="e">
        <f>IF([1]!Email_TaskV2[[#This Row],[Nomor Nodin RFS/RFI]]="","",DAY([1]!Email_TaskV2[[#This Row],[Tanggal nodin RFS/RFI]]))</f>
        <v>#REF!</v>
      </c>
      <c r="BB568" s="54" t="e">
        <f>IF([1]!Email_TaskV2[[#This Row],[Nomor Nodin RFS/RFI]]="","",TEXT([1]!Email_TaskV2[[#This Row],[Tanggal nodin RFS/RFI]],"MMM"))</f>
        <v>#REF!</v>
      </c>
      <c r="BC568" s="128" t="e">
        <f>IF([1]!Email_TaskV2[[#This Row],[Nodin BO]]="","No","Yes")</f>
        <v>#REF!</v>
      </c>
      <c r="BD568" s="129" t="e">
        <f>YEAR([1]!Email_TaskV2[[#This Row],[Tanggal nodin RFS/RFI]])</f>
        <v>#REF!</v>
      </c>
      <c r="BE568" s="56" t="e">
        <f>IF([1]!Email_TaskV2[[#This Row],[Month]]="",13,MONTH([1]!Email_TaskV2[[#This Row],[Tanggal nodin RFS/RFI]]))</f>
        <v>#REF!</v>
      </c>
    </row>
    <row r="569" spans="1:57" ht="15" customHeight="1" x14ac:dyDescent="0.3">
      <c r="A569" s="51">
        <v>568</v>
      </c>
      <c r="B569" s="32" t="s">
        <v>3326</v>
      </c>
      <c r="C569" s="34">
        <v>45063</v>
      </c>
      <c r="D569" s="27" t="s">
        <v>3327</v>
      </c>
      <c r="E569" s="23" t="s">
        <v>670</v>
      </c>
      <c r="F569" s="99">
        <v>0.2</v>
      </c>
      <c r="G569" s="35">
        <v>45069</v>
      </c>
      <c r="H569" s="35"/>
      <c r="I569" s="32"/>
      <c r="J569" s="35"/>
      <c r="K569" s="33"/>
      <c r="L569" s="44"/>
      <c r="M569" s="40"/>
      <c r="N569" s="40" t="s">
        <v>68</v>
      </c>
      <c r="O569" s="40" t="s">
        <v>69</v>
      </c>
      <c r="P569" s="40" t="e">
        <f>VLOOKUP([1]!Email_TaskV2[[#This Row],[PIC Dev]],[1]Organization!C:D,2,FALSE)</f>
        <v>#REF!</v>
      </c>
      <c r="Q569" s="40"/>
      <c r="R569" s="32"/>
      <c r="S569" s="32" t="s">
        <v>57</v>
      </c>
      <c r="T569" s="32" t="s">
        <v>3098</v>
      </c>
      <c r="U569" s="38" t="s">
        <v>3099</v>
      </c>
      <c r="V569" s="42">
        <v>45013</v>
      </c>
      <c r="W569" s="32" t="s">
        <v>139</v>
      </c>
      <c r="X569" s="32" t="s">
        <v>162</v>
      </c>
      <c r="Y569" s="32" t="s">
        <v>158</v>
      </c>
      <c r="Z569" s="32" t="s">
        <v>58</v>
      </c>
      <c r="AA569" s="32" t="s">
        <v>59</v>
      </c>
      <c r="AB569" s="32" t="s">
        <v>105</v>
      </c>
      <c r="AC569" s="32" t="s">
        <v>71</v>
      </c>
      <c r="AD569" s="44" t="s">
        <v>3190</v>
      </c>
      <c r="AE569" s="44"/>
      <c r="AF569" s="44"/>
      <c r="AG569" s="32"/>
      <c r="AH569" s="32"/>
      <c r="AI569" s="72" t="s">
        <v>64</v>
      </c>
      <c r="AJ569" s="45" t="str">
        <f t="shared" si="74"/>
        <v/>
      </c>
      <c r="AK569" s="46"/>
      <c r="AL569" s="46"/>
      <c r="AM569" s="46"/>
      <c r="AN569" s="46"/>
      <c r="AO569" s="46"/>
      <c r="AP569" s="46"/>
      <c r="AQ569" s="47" t="e">
        <f ca="1">IF(AND([1]!Email_TaskV2[[#This Row],[Status]]="ON PROGRESS"),TODAY()-[1]!Email_TaskV2[[#This Row],[Tanggal nodin RFS/RFI]],0)</f>
        <v>#REF!</v>
      </c>
      <c r="AR569" s="47" t="e">
        <f ca="1">IF(AND([1]!Email_TaskV2[[#This Row],[Status]]="ON PROGRESS"),IF(TODAY()-[1]!Email_TaskV2[[#This Row],[Start FUT]]&gt;100,"Testing not started yet",TODAY()-[1]!Email_TaskV2[[#This Row],[Start FUT]]),0)</f>
        <v>#REF!</v>
      </c>
      <c r="AS569" s="47" t="e">
        <f>IF([1]!Email_TaskV2[[#This Row],[Aging_Start_Testing]]="Testing not started yet","Testing not started yet",[1]!Email_TaskV2[[#This Row],[Aging]]-[1]!Email_TaskV2[[#This Row],[Aging_Start_Testing]])</f>
        <v>#REF!</v>
      </c>
      <c r="AT569" s="47" t="e">
        <f ca="1">IF(AND([1]!Email_TaskV2[[#This Row],[Status]]="ON PROGRESS",[1]!Email_TaskV2[[#This Row],[Type]]="RFI"),TODAY()-[1]!Email_TaskV2[[#This Row],[Tanggal nodin RFS/RFI]],0)</f>
        <v>#REF!</v>
      </c>
      <c r="AU569" s="47" t="e">
        <f>IF([1]!Email_TaskV2[[#This Row],[Aging]]&gt;7,"Warning","")</f>
        <v>#REF!</v>
      </c>
      <c r="AV569" s="127"/>
      <c r="AW569" s="127"/>
      <c r="AX569" s="127"/>
      <c r="AY569" s="48" t="e">
        <f>IF(AND([1]!Email_TaskV2[[#This Row],[Status]]="ON PROGRESS",[1]!Email_TaskV2[[#This Row],[Type]]="RFS"),"YES","")</f>
        <v>#REF!</v>
      </c>
      <c r="AZ569" s="127" t="e">
        <f>IF(AND([1]!Email_TaskV2[[#This Row],[Status]]="ON PROGRESS",[1]!Email_TaskV2[[#This Row],[Type]]="RFI"),"YES","")</f>
        <v>#REF!</v>
      </c>
      <c r="BA569" s="48" t="e">
        <f>IF([1]!Email_TaskV2[[#This Row],[Nomor Nodin RFS/RFI]]="","",DAY([1]!Email_TaskV2[[#This Row],[Tanggal nodin RFS/RFI]]))</f>
        <v>#REF!</v>
      </c>
      <c r="BB569" s="54" t="e">
        <f>IF([1]!Email_TaskV2[[#This Row],[Nomor Nodin RFS/RFI]]="","",TEXT([1]!Email_TaskV2[[#This Row],[Tanggal nodin RFS/RFI]],"MMM"))</f>
        <v>#REF!</v>
      </c>
      <c r="BC569" s="128" t="e">
        <f>IF([1]!Email_TaskV2[[#This Row],[Nodin BO]]="","No","Yes")</f>
        <v>#REF!</v>
      </c>
      <c r="BD569" s="129" t="e">
        <f>YEAR([1]!Email_TaskV2[[#This Row],[Tanggal nodin RFS/RFI]])</f>
        <v>#REF!</v>
      </c>
      <c r="BE569" s="56" t="e">
        <f>IF([1]!Email_TaskV2[[#This Row],[Month]]="",13,MONTH([1]!Email_TaskV2[[#This Row],[Tanggal nodin RFS/RFI]]))</f>
        <v>#REF!</v>
      </c>
    </row>
    <row r="570" spans="1:57" ht="15" customHeight="1" x14ac:dyDescent="0.3">
      <c r="A570" s="51">
        <v>569</v>
      </c>
      <c r="B570" s="32" t="s">
        <v>3328</v>
      </c>
      <c r="C570" s="34">
        <v>45063</v>
      </c>
      <c r="D570" s="86" t="s">
        <v>3329</v>
      </c>
      <c r="E570" s="32" t="s">
        <v>55</v>
      </c>
      <c r="F570" s="63" t="s">
        <v>90</v>
      </c>
      <c r="G570" s="35">
        <v>45063</v>
      </c>
      <c r="H570" s="35">
        <v>45063</v>
      </c>
      <c r="I570" s="32" t="s">
        <v>3330</v>
      </c>
      <c r="J570" s="35">
        <v>45063</v>
      </c>
      <c r="K570" s="37" t="s">
        <v>3471</v>
      </c>
      <c r="L570" s="39">
        <f>H570-C570</f>
        <v>0</v>
      </c>
      <c r="M570" s="39">
        <f>J570-G570</f>
        <v>0</v>
      </c>
      <c r="N570" s="40" t="s">
        <v>2483</v>
      </c>
      <c r="O570" s="40" t="s">
        <v>74</v>
      </c>
      <c r="P570" s="40" t="e">
        <f>VLOOKUP([1]!Email_TaskV2[[#This Row],[PIC Dev]],[1]Organization!C:D,2,FALSE)</f>
        <v>#REF!</v>
      </c>
      <c r="Q570" s="52" t="s">
        <v>3472</v>
      </c>
      <c r="R570" s="32">
        <v>10</v>
      </c>
      <c r="S570" s="32" t="s">
        <v>57</v>
      </c>
      <c r="T570" s="32" t="s">
        <v>2316</v>
      </c>
      <c r="U570" s="37" t="s">
        <v>3473</v>
      </c>
      <c r="V570" s="41">
        <v>44957</v>
      </c>
      <c r="W570" s="32" t="s">
        <v>176</v>
      </c>
      <c r="X570" s="32" t="s">
        <v>3436</v>
      </c>
      <c r="Y570" s="32" t="s">
        <v>210</v>
      </c>
      <c r="Z570" s="32" t="s">
        <v>58</v>
      </c>
      <c r="AA570" s="32" t="s">
        <v>59</v>
      </c>
      <c r="AB570" s="32" t="s">
        <v>76</v>
      </c>
      <c r="AC570" s="32" t="s">
        <v>84</v>
      </c>
      <c r="AD570" s="44" t="s">
        <v>1909</v>
      </c>
      <c r="AE570" s="44"/>
      <c r="AF570" s="44"/>
      <c r="AG570" s="32"/>
      <c r="AH570" s="32"/>
      <c r="AI570" s="72" t="s">
        <v>64</v>
      </c>
      <c r="AJ570" s="45" t="str">
        <f t="shared" si="74"/>
        <v/>
      </c>
      <c r="AK570" s="46"/>
      <c r="AL570" s="46"/>
      <c r="AM570" s="46"/>
      <c r="AN570" s="46"/>
      <c r="AO570" s="46"/>
      <c r="AP570" s="46"/>
      <c r="AQ570" s="47" t="e">
        <f ca="1">IF(AND([1]!Email_TaskV2[[#This Row],[Status]]="ON PROGRESS"),TODAY()-[1]!Email_TaskV2[[#This Row],[Tanggal nodin RFS/RFI]],0)</f>
        <v>#REF!</v>
      </c>
      <c r="AR570" s="47" t="e">
        <f ca="1">IF(AND([1]!Email_TaskV2[[#This Row],[Status]]="ON PROGRESS"),IF(TODAY()-[1]!Email_TaskV2[[#This Row],[Start FUT]]&gt;100,"Testing not started yet",TODAY()-[1]!Email_TaskV2[[#This Row],[Start FUT]]),0)</f>
        <v>#REF!</v>
      </c>
      <c r="AS570" s="47" t="e">
        <f>IF([1]!Email_TaskV2[[#This Row],[Aging_Start_Testing]]="Testing not started yet","Testing not started yet",[1]!Email_TaskV2[[#This Row],[Aging]]-[1]!Email_TaskV2[[#This Row],[Aging_Start_Testing]])</f>
        <v>#REF!</v>
      </c>
      <c r="AT570" s="47" t="e">
        <f ca="1">IF(AND([1]!Email_TaskV2[[#This Row],[Status]]="ON PROGRESS",[1]!Email_TaskV2[[#This Row],[Type]]="RFI"),TODAY()-[1]!Email_TaskV2[[#This Row],[Tanggal nodin RFS/RFI]],0)</f>
        <v>#REF!</v>
      </c>
      <c r="AU570" s="47" t="e">
        <f>IF([1]!Email_TaskV2[[#This Row],[Aging]]&gt;7,"Warning","")</f>
        <v>#REF!</v>
      </c>
      <c r="AV570" s="127"/>
      <c r="AW570" s="127"/>
      <c r="AX570" s="127"/>
      <c r="AY570" s="48" t="e">
        <f>IF(AND([1]!Email_TaskV2[[#This Row],[Status]]="ON PROGRESS",[1]!Email_TaskV2[[#This Row],[Type]]="RFS"),"YES","")</f>
        <v>#REF!</v>
      </c>
      <c r="AZ570" s="127" t="e">
        <f>IF(AND([1]!Email_TaskV2[[#This Row],[Status]]="ON PROGRESS",[1]!Email_TaskV2[[#This Row],[Type]]="RFI"),"YES","")</f>
        <v>#REF!</v>
      </c>
      <c r="BA570" s="48" t="e">
        <f>IF([1]!Email_TaskV2[[#This Row],[Nomor Nodin RFS/RFI]]="","",DAY([1]!Email_TaskV2[[#This Row],[Tanggal nodin RFS/RFI]]))</f>
        <v>#REF!</v>
      </c>
      <c r="BB570" s="54" t="e">
        <f>IF([1]!Email_TaskV2[[#This Row],[Nomor Nodin RFS/RFI]]="","",TEXT([1]!Email_TaskV2[[#This Row],[Tanggal nodin RFS/RFI]],"MMM"))</f>
        <v>#REF!</v>
      </c>
      <c r="BC570" s="128" t="e">
        <f>IF([1]!Email_TaskV2[[#This Row],[Nodin BO]]="","No","Yes")</f>
        <v>#REF!</v>
      </c>
      <c r="BD570" s="129" t="e">
        <f>YEAR([1]!Email_TaskV2[[#This Row],[Tanggal nodin RFS/RFI]])</f>
        <v>#REF!</v>
      </c>
      <c r="BE570" s="56" t="e">
        <f>IF([1]!Email_TaskV2[[#This Row],[Month]]="",13,MONTH([1]!Email_TaskV2[[#This Row],[Tanggal nodin RFS/RFI]]))</f>
        <v>#REF!</v>
      </c>
    </row>
    <row r="571" spans="1:57" ht="15" customHeight="1" x14ac:dyDescent="0.3">
      <c r="A571" s="51">
        <v>570</v>
      </c>
      <c r="B571" s="32" t="s">
        <v>3331</v>
      </c>
      <c r="C571" s="34">
        <v>45062</v>
      </c>
      <c r="D571" s="86" t="s">
        <v>3332</v>
      </c>
      <c r="E571" s="32" t="s">
        <v>55</v>
      </c>
      <c r="F571" s="63" t="s">
        <v>78</v>
      </c>
      <c r="G571" s="35">
        <v>45065</v>
      </c>
      <c r="H571" s="35">
        <v>45065</v>
      </c>
      <c r="I571" s="32" t="s">
        <v>3333</v>
      </c>
      <c r="J571" s="35">
        <v>45065</v>
      </c>
      <c r="K571" s="37" t="s">
        <v>3474</v>
      </c>
      <c r="L571" s="39">
        <f>H571-C571</f>
        <v>3</v>
      </c>
      <c r="M571" s="39">
        <f>J571-G571</f>
        <v>0</v>
      </c>
      <c r="N571" s="40" t="s">
        <v>68</v>
      </c>
      <c r="O571" s="40" t="s">
        <v>69</v>
      </c>
      <c r="P571" s="40" t="e">
        <f>VLOOKUP([1]!Email_TaskV2[[#This Row],[PIC Dev]],[1]Organization!C:D,2,FALSE)</f>
        <v>#REF!</v>
      </c>
      <c r="Q571" s="40"/>
      <c r="R571" s="32">
        <v>136</v>
      </c>
      <c r="S571" s="32" t="s">
        <v>75</v>
      </c>
      <c r="T571" s="37" t="s">
        <v>3475</v>
      </c>
      <c r="U571" s="37" t="s">
        <v>3476</v>
      </c>
      <c r="V571" s="37" t="s">
        <v>3477</v>
      </c>
      <c r="W571" s="32" t="s">
        <v>139</v>
      </c>
      <c r="X571" s="37" t="s">
        <v>3478</v>
      </c>
      <c r="Y571" s="37" t="s">
        <v>3479</v>
      </c>
      <c r="Z571" s="32" t="s">
        <v>58</v>
      </c>
      <c r="AA571" s="32" t="s">
        <v>59</v>
      </c>
      <c r="AB571" s="32" t="s">
        <v>105</v>
      </c>
      <c r="AC571" s="32" t="s">
        <v>71</v>
      </c>
      <c r="AD571" s="44" t="s">
        <v>3334</v>
      </c>
      <c r="AE571" s="44"/>
      <c r="AF571" s="44"/>
      <c r="AG571" s="32"/>
      <c r="AH571" s="32"/>
      <c r="AI571" s="72" t="s">
        <v>64</v>
      </c>
      <c r="AJ571" s="45" t="str">
        <f t="shared" si="74"/>
        <v/>
      </c>
      <c r="AK571" s="46"/>
      <c r="AL571" s="46"/>
      <c r="AM571" s="46"/>
      <c r="AN571" s="46"/>
      <c r="AO571" s="46"/>
      <c r="AP571" s="46"/>
      <c r="AQ571" s="47" t="e">
        <f ca="1">IF(AND([1]!Email_TaskV2[[#This Row],[Status]]="ON PROGRESS"),TODAY()-[1]!Email_TaskV2[[#This Row],[Tanggal nodin RFS/RFI]],0)</f>
        <v>#REF!</v>
      </c>
      <c r="AR571" s="47" t="e">
        <f ca="1">IF(AND([1]!Email_TaskV2[[#This Row],[Status]]="ON PROGRESS"),IF(TODAY()-[1]!Email_TaskV2[[#This Row],[Start FUT]]&gt;100,"Testing not started yet",TODAY()-[1]!Email_TaskV2[[#This Row],[Start FUT]]),0)</f>
        <v>#REF!</v>
      </c>
      <c r="AS571" s="47" t="e">
        <f>IF([1]!Email_TaskV2[[#This Row],[Aging_Start_Testing]]="Testing not started yet","Testing not started yet",[1]!Email_TaskV2[[#This Row],[Aging]]-[1]!Email_TaskV2[[#This Row],[Aging_Start_Testing]])</f>
        <v>#REF!</v>
      </c>
      <c r="AT571" s="47" t="e">
        <f ca="1">IF(AND([1]!Email_TaskV2[[#This Row],[Status]]="ON PROGRESS",[1]!Email_TaskV2[[#This Row],[Type]]="RFI"),TODAY()-[1]!Email_TaskV2[[#This Row],[Tanggal nodin RFS/RFI]],0)</f>
        <v>#REF!</v>
      </c>
      <c r="AU571" s="47" t="e">
        <f>IF([1]!Email_TaskV2[[#This Row],[Aging]]&gt;7,"Warning","")</f>
        <v>#REF!</v>
      </c>
      <c r="AV571" s="127"/>
      <c r="AW571" s="127"/>
      <c r="AX571" s="127"/>
      <c r="AY571" s="48" t="e">
        <f>IF(AND([1]!Email_TaskV2[[#This Row],[Status]]="ON PROGRESS",[1]!Email_TaskV2[[#This Row],[Type]]="RFS"),"YES","")</f>
        <v>#REF!</v>
      </c>
      <c r="AZ571" s="127" t="e">
        <f>IF(AND([1]!Email_TaskV2[[#This Row],[Status]]="ON PROGRESS",[1]!Email_TaskV2[[#This Row],[Type]]="RFI"),"YES","")</f>
        <v>#REF!</v>
      </c>
      <c r="BA571" s="48" t="e">
        <f>IF([1]!Email_TaskV2[[#This Row],[Nomor Nodin RFS/RFI]]="","",DAY([1]!Email_TaskV2[[#This Row],[Tanggal nodin RFS/RFI]]))</f>
        <v>#REF!</v>
      </c>
      <c r="BB571" s="54" t="e">
        <f>IF([1]!Email_TaskV2[[#This Row],[Nomor Nodin RFS/RFI]]="","",TEXT([1]!Email_TaskV2[[#This Row],[Tanggal nodin RFS/RFI]],"MMM"))</f>
        <v>#REF!</v>
      </c>
      <c r="BC571" s="128" t="e">
        <f>IF([1]!Email_TaskV2[[#This Row],[Nodin BO]]="","No","Yes")</f>
        <v>#REF!</v>
      </c>
      <c r="BD571" s="129" t="e">
        <f>YEAR([1]!Email_TaskV2[[#This Row],[Tanggal nodin RFS/RFI]])</f>
        <v>#REF!</v>
      </c>
      <c r="BE571" s="56" t="e">
        <f>IF([1]!Email_TaskV2[[#This Row],[Month]]="",13,MONTH([1]!Email_TaskV2[[#This Row],[Tanggal nodin RFS/RFI]]))</f>
        <v>#REF!</v>
      </c>
    </row>
    <row r="572" spans="1:57" ht="15" customHeight="1" x14ac:dyDescent="0.3">
      <c r="A572" s="51">
        <v>571</v>
      </c>
      <c r="B572" s="32" t="s">
        <v>3335</v>
      </c>
      <c r="C572" s="34">
        <v>45063</v>
      </c>
      <c r="D572" s="27" t="s">
        <v>3336</v>
      </c>
      <c r="E572" s="23" t="s">
        <v>670</v>
      </c>
      <c r="F572" s="99" t="s">
        <v>966</v>
      </c>
      <c r="G572" s="35"/>
      <c r="H572" s="35"/>
      <c r="I572" s="32"/>
      <c r="J572" s="35"/>
      <c r="K572" s="32"/>
      <c r="L572" s="44"/>
      <c r="M572" s="40"/>
      <c r="N572" s="40" t="s">
        <v>116</v>
      </c>
      <c r="O572" s="40" t="s">
        <v>117</v>
      </c>
      <c r="P572" s="40" t="e">
        <f>VLOOKUP([1]!Email_TaskV2[[#This Row],[PIC Dev]],[1]Organization!C:D,2,FALSE)</f>
        <v>#REF!</v>
      </c>
      <c r="Q572" s="40"/>
      <c r="R572" s="32"/>
      <c r="S572" s="32" t="s">
        <v>57</v>
      </c>
      <c r="T572" s="32" t="s">
        <v>145</v>
      </c>
      <c r="U572" s="37" t="s">
        <v>3480</v>
      </c>
      <c r="V572" s="41">
        <v>44852</v>
      </c>
      <c r="W572" s="32" t="s">
        <v>2882</v>
      </c>
      <c r="X572" s="32" t="s">
        <v>3481</v>
      </c>
      <c r="Y572" s="32" t="s">
        <v>3482</v>
      </c>
      <c r="Z572" s="32" t="s">
        <v>58</v>
      </c>
      <c r="AA572" s="32" t="s">
        <v>59</v>
      </c>
      <c r="AB572" s="32" t="s">
        <v>94</v>
      </c>
      <c r="AC572" s="32" t="s">
        <v>71</v>
      </c>
      <c r="AD572" s="111" t="s">
        <v>109</v>
      </c>
      <c r="AE572" s="44"/>
      <c r="AF572" s="44"/>
      <c r="AG572" s="32"/>
      <c r="AH572" s="32"/>
      <c r="AI572" s="72" t="s">
        <v>64</v>
      </c>
      <c r="AJ572" s="45" t="str">
        <f t="shared" si="74"/>
        <v/>
      </c>
      <c r="AK572" s="46"/>
      <c r="AL572" s="46"/>
      <c r="AM572" s="46"/>
      <c r="AN572" s="46"/>
      <c r="AO572" s="46"/>
      <c r="AP572" s="46"/>
      <c r="AQ572" s="47" t="e">
        <f ca="1">IF(AND([1]!Email_TaskV2[[#This Row],[Status]]="ON PROGRESS"),TODAY()-[1]!Email_TaskV2[[#This Row],[Tanggal nodin RFS/RFI]],0)</f>
        <v>#REF!</v>
      </c>
      <c r="AR572" s="47" t="e">
        <f ca="1">IF(AND([1]!Email_TaskV2[[#This Row],[Status]]="ON PROGRESS"),IF(TODAY()-[1]!Email_TaskV2[[#This Row],[Start FUT]]&gt;100,"Testing not started yet",TODAY()-[1]!Email_TaskV2[[#This Row],[Start FUT]]),0)</f>
        <v>#REF!</v>
      </c>
      <c r="AS572" s="47" t="e">
        <f>IF([1]!Email_TaskV2[[#This Row],[Aging_Start_Testing]]="Testing not started yet","Testing not started yet",[1]!Email_TaskV2[[#This Row],[Aging]]-[1]!Email_TaskV2[[#This Row],[Aging_Start_Testing]])</f>
        <v>#REF!</v>
      </c>
      <c r="AT572" s="47" t="e">
        <f ca="1">IF(AND([1]!Email_TaskV2[[#This Row],[Status]]="ON PROGRESS",[1]!Email_TaskV2[[#This Row],[Type]]="RFI"),TODAY()-[1]!Email_TaskV2[[#This Row],[Tanggal nodin RFS/RFI]],0)</f>
        <v>#REF!</v>
      </c>
      <c r="AU572" s="47" t="e">
        <f>IF([1]!Email_TaskV2[[#This Row],[Aging]]&gt;7,"Warning","")</f>
        <v>#REF!</v>
      </c>
      <c r="AV572" s="127"/>
      <c r="AW572" s="127"/>
      <c r="AX572" s="127"/>
      <c r="AY572" s="48" t="e">
        <f>IF(AND([1]!Email_TaskV2[[#This Row],[Status]]="ON PROGRESS",[1]!Email_TaskV2[[#This Row],[Type]]="RFS"),"YES","")</f>
        <v>#REF!</v>
      </c>
      <c r="AZ572" s="127" t="e">
        <f>IF(AND([1]!Email_TaskV2[[#This Row],[Status]]="ON PROGRESS",[1]!Email_TaskV2[[#This Row],[Type]]="RFI"),"YES","")</f>
        <v>#REF!</v>
      </c>
      <c r="BA572" s="48" t="e">
        <f>IF([1]!Email_TaskV2[[#This Row],[Nomor Nodin RFS/RFI]]="","",DAY([1]!Email_TaskV2[[#This Row],[Tanggal nodin RFS/RFI]]))</f>
        <v>#REF!</v>
      </c>
      <c r="BB572" s="54" t="e">
        <f>IF([1]!Email_TaskV2[[#This Row],[Nomor Nodin RFS/RFI]]="","",TEXT([1]!Email_TaskV2[[#This Row],[Tanggal nodin RFS/RFI]],"MMM"))</f>
        <v>#REF!</v>
      </c>
      <c r="BC572" s="128" t="e">
        <f>IF([1]!Email_TaskV2[[#This Row],[Nodin BO]]="","No","Yes")</f>
        <v>#REF!</v>
      </c>
      <c r="BD572" s="129" t="e">
        <f>YEAR([1]!Email_TaskV2[[#This Row],[Tanggal nodin RFS/RFI]])</f>
        <v>#REF!</v>
      </c>
      <c r="BE572" s="56" t="e">
        <f>IF([1]!Email_TaskV2[[#This Row],[Month]]="",13,MONTH([1]!Email_TaskV2[[#This Row],[Tanggal nodin RFS/RFI]]))</f>
        <v>#REF!</v>
      </c>
    </row>
    <row r="573" spans="1:57" ht="15" customHeight="1" x14ac:dyDescent="0.3">
      <c r="A573" s="51">
        <v>572</v>
      </c>
      <c r="B573" s="32" t="s">
        <v>3337</v>
      </c>
      <c r="C573" s="34">
        <v>45065</v>
      </c>
      <c r="D573" s="27" t="s">
        <v>3338</v>
      </c>
      <c r="E573" s="23" t="s">
        <v>670</v>
      </c>
      <c r="F573" s="99" t="s">
        <v>966</v>
      </c>
      <c r="G573" s="35"/>
      <c r="H573" s="35"/>
      <c r="I573" s="32"/>
      <c r="J573" s="35"/>
      <c r="K573" s="32"/>
      <c r="L573" s="44"/>
      <c r="M573" s="40"/>
      <c r="N573" s="40" t="s">
        <v>111</v>
      </c>
      <c r="O573" s="40" t="s">
        <v>112</v>
      </c>
      <c r="P573" s="40" t="e">
        <f>VLOOKUP([1]!Email_TaskV2[[#This Row],[PIC Dev]],[1]Organization!C:D,2,FALSE)</f>
        <v>#REF!</v>
      </c>
      <c r="Q573" s="40"/>
      <c r="R573" s="32"/>
      <c r="S573" s="32" t="s">
        <v>57</v>
      </c>
      <c r="T573" s="32" t="s">
        <v>3339</v>
      </c>
      <c r="U573" s="37" t="s">
        <v>3483</v>
      </c>
      <c r="V573" s="41">
        <v>45026</v>
      </c>
      <c r="W573" s="32" t="s">
        <v>113</v>
      </c>
      <c r="X573" s="33" t="s">
        <v>163</v>
      </c>
      <c r="Y573" s="33" t="s">
        <v>164</v>
      </c>
      <c r="Z573" s="32" t="s">
        <v>58</v>
      </c>
      <c r="AA573" s="32" t="s">
        <v>59</v>
      </c>
      <c r="AB573" s="32" t="s">
        <v>113</v>
      </c>
      <c r="AC573" s="32" t="s">
        <v>71</v>
      </c>
      <c r="AD573" s="111" t="s">
        <v>109</v>
      </c>
      <c r="AE573" s="44"/>
      <c r="AF573" s="44"/>
      <c r="AG573" s="32"/>
      <c r="AH573" s="32"/>
      <c r="AI573" s="72" t="s">
        <v>64</v>
      </c>
      <c r="AJ573" s="45" t="str">
        <f t="shared" si="74"/>
        <v/>
      </c>
      <c r="AK573" s="46"/>
      <c r="AL573" s="46"/>
      <c r="AM573" s="46"/>
      <c r="AN573" s="46"/>
      <c r="AO573" s="46"/>
      <c r="AP573" s="46"/>
      <c r="AQ573" s="47" t="e">
        <f ca="1">IF(AND([1]!Email_TaskV2[[#This Row],[Status]]="ON PROGRESS"),TODAY()-[1]!Email_TaskV2[[#This Row],[Tanggal nodin RFS/RFI]],0)</f>
        <v>#REF!</v>
      </c>
      <c r="AR573" s="47" t="e">
        <f ca="1">IF(AND([1]!Email_TaskV2[[#This Row],[Status]]="ON PROGRESS"),IF(TODAY()-[1]!Email_TaskV2[[#This Row],[Start FUT]]&gt;100,"Testing not started yet",TODAY()-[1]!Email_TaskV2[[#This Row],[Start FUT]]),0)</f>
        <v>#REF!</v>
      </c>
      <c r="AS573" s="47" t="e">
        <f>IF([1]!Email_TaskV2[[#This Row],[Aging_Start_Testing]]="Testing not started yet","Testing not started yet",[1]!Email_TaskV2[[#This Row],[Aging]]-[1]!Email_TaskV2[[#This Row],[Aging_Start_Testing]])</f>
        <v>#REF!</v>
      </c>
      <c r="AT573" s="47" t="e">
        <f ca="1">IF(AND([1]!Email_TaskV2[[#This Row],[Status]]="ON PROGRESS",[1]!Email_TaskV2[[#This Row],[Type]]="RFI"),TODAY()-[1]!Email_TaskV2[[#This Row],[Tanggal nodin RFS/RFI]],0)</f>
        <v>#REF!</v>
      </c>
      <c r="AU573" s="47" t="e">
        <f>IF([1]!Email_TaskV2[[#This Row],[Aging]]&gt;7,"Warning","")</f>
        <v>#REF!</v>
      </c>
      <c r="AV573" s="48"/>
      <c r="AW573" s="48"/>
      <c r="AX573" s="48"/>
      <c r="AY573" s="48" t="e">
        <f>IF(AND([1]!Email_TaskV2[[#This Row],[Status]]="ON PROGRESS",[1]!Email_TaskV2[[#This Row],[Type]]="RFS"),"YES","")</f>
        <v>#REF!</v>
      </c>
      <c r="AZ573" s="127" t="e">
        <f>IF(AND([1]!Email_TaskV2[[#This Row],[Status]]="ON PROGRESS",[1]!Email_TaskV2[[#This Row],[Type]]="RFI"),"YES","")</f>
        <v>#REF!</v>
      </c>
      <c r="BA573" s="48" t="e">
        <f>IF([1]!Email_TaskV2[[#This Row],[Nomor Nodin RFS/RFI]]="","",DAY([1]!Email_TaskV2[[#This Row],[Tanggal nodin RFS/RFI]]))</f>
        <v>#REF!</v>
      </c>
      <c r="BB573" s="54" t="e">
        <f>IF([1]!Email_TaskV2[[#This Row],[Nomor Nodin RFS/RFI]]="","",TEXT([1]!Email_TaskV2[[#This Row],[Tanggal nodin RFS/RFI]],"MMM"))</f>
        <v>#REF!</v>
      </c>
      <c r="BC573" s="49" t="e">
        <f>IF([1]!Email_TaskV2[[#This Row],[Nodin BO]]="","No","Yes")</f>
        <v>#REF!</v>
      </c>
      <c r="BD573" s="50" t="e">
        <f>YEAR([1]!Email_TaskV2[[#This Row],[Tanggal nodin RFS/RFI]])</f>
        <v>#REF!</v>
      </c>
      <c r="BE573" s="56" t="e">
        <f>IF([1]!Email_TaskV2[[#This Row],[Month]]="",13,MONTH([1]!Email_TaskV2[[#This Row],[Tanggal nodin RFS/RFI]]))</f>
        <v>#REF!</v>
      </c>
    </row>
    <row r="574" spans="1:57" ht="15" customHeight="1" x14ac:dyDescent="0.3">
      <c r="A574" s="51">
        <v>573</v>
      </c>
      <c r="B574" s="32" t="s">
        <v>3340</v>
      </c>
      <c r="C574" s="34">
        <v>45063</v>
      </c>
      <c r="D574" s="88" t="s">
        <v>3341</v>
      </c>
      <c r="E574" s="32" t="s">
        <v>55</v>
      </c>
      <c r="F574" s="63" t="s">
        <v>90</v>
      </c>
      <c r="G574" s="35">
        <v>45063</v>
      </c>
      <c r="H574" s="35">
        <v>45063</v>
      </c>
      <c r="I574" s="32" t="s">
        <v>3342</v>
      </c>
      <c r="J574" s="35">
        <v>45065</v>
      </c>
      <c r="K574" s="37" t="s">
        <v>3484</v>
      </c>
      <c r="L574" s="39">
        <f>H574-C574</f>
        <v>0</v>
      </c>
      <c r="M574" s="39">
        <f>J574-G574</f>
        <v>2</v>
      </c>
      <c r="N574" s="40" t="s">
        <v>133</v>
      </c>
      <c r="O574" s="40" t="s">
        <v>134</v>
      </c>
      <c r="P574" s="40" t="e">
        <f>VLOOKUP([1]!Email_TaskV2[[#This Row],[PIC Dev]],[1]Organization!C:D,2,FALSE)</f>
        <v>#REF!</v>
      </c>
      <c r="Q574" s="52" t="s">
        <v>3485</v>
      </c>
      <c r="R574" s="32">
        <v>59</v>
      </c>
      <c r="S574" s="32" t="s">
        <v>57</v>
      </c>
      <c r="T574" s="32" t="s">
        <v>3343</v>
      </c>
      <c r="U574" s="37" t="s">
        <v>3486</v>
      </c>
      <c r="V574" s="41">
        <v>45065</v>
      </c>
      <c r="W574" s="32" t="s">
        <v>120</v>
      </c>
      <c r="X574" s="32" t="s">
        <v>159</v>
      </c>
      <c r="Y574" s="32" t="s">
        <v>3440</v>
      </c>
      <c r="Z574" s="32" t="s">
        <v>58</v>
      </c>
      <c r="AA574" s="32" t="s">
        <v>59</v>
      </c>
      <c r="AB574" s="32" t="s">
        <v>120</v>
      </c>
      <c r="AC574" s="32" t="s">
        <v>71</v>
      </c>
      <c r="AD574" s="44" t="s">
        <v>72</v>
      </c>
      <c r="AE574" s="44" t="s">
        <v>85</v>
      </c>
      <c r="AF574" s="44"/>
      <c r="AG574" s="32"/>
      <c r="AH574" s="32"/>
      <c r="AI574" s="72" t="s">
        <v>62</v>
      </c>
      <c r="AJ574" s="45" t="str">
        <f t="shared" si="74"/>
        <v>(FUT Simulator)</v>
      </c>
      <c r="AK574" s="46"/>
      <c r="AL574" s="46"/>
      <c r="AM574" s="46">
        <v>3</v>
      </c>
      <c r="AN574" s="46"/>
      <c r="AO574" s="46"/>
      <c r="AP574" s="46"/>
      <c r="AQ574" s="47" t="e">
        <f ca="1">IF(AND([1]!Email_TaskV2[[#This Row],[Status]]="ON PROGRESS"),TODAY()-[1]!Email_TaskV2[[#This Row],[Tanggal nodin RFS/RFI]],0)</f>
        <v>#REF!</v>
      </c>
      <c r="AR574" s="47" t="e">
        <f ca="1">IF(AND([1]!Email_TaskV2[[#This Row],[Status]]="ON PROGRESS"),IF(TODAY()-[1]!Email_TaskV2[[#This Row],[Start FUT]]&gt;100,"Testing not started yet",TODAY()-[1]!Email_TaskV2[[#This Row],[Start FUT]]),0)</f>
        <v>#REF!</v>
      </c>
      <c r="AS574" s="47" t="e">
        <f>IF([1]!Email_TaskV2[[#This Row],[Aging_Start_Testing]]="Testing not started yet","Testing not started yet",[1]!Email_TaskV2[[#This Row],[Aging]]-[1]!Email_TaskV2[[#This Row],[Aging_Start_Testing]])</f>
        <v>#REF!</v>
      </c>
      <c r="AT574" s="47" t="e">
        <f ca="1">IF(AND([1]!Email_TaskV2[[#This Row],[Status]]="ON PROGRESS",[1]!Email_TaskV2[[#This Row],[Type]]="RFI"),TODAY()-[1]!Email_TaskV2[[#This Row],[Tanggal nodin RFS/RFI]],0)</f>
        <v>#REF!</v>
      </c>
      <c r="AU574" s="47" t="e">
        <f>IF([1]!Email_TaskV2[[#This Row],[Aging]]&gt;7,"Warning","")</f>
        <v>#REF!</v>
      </c>
      <c r="AV574" s="48"/>
      <c r="AW574" s="48"/>
      <c r="AX574" s="48"/>
      <c r="AY574" s="48" t="e">
        <f>IF(AND([1]!Email_TaskV2[[#This Row],[Status]]="ON PROGRESS",[1]!Email_TaskV2[[#This Row],[Type]]="RFS"),"YES","")</f>
        <v>#REF!</v>
      </c>
      <c r="AZ574" s="127" t="e">
        <f>IF(AND([1]!Email_TaskV2[[#This Row],[Status]]="ON PROGRESS",[1]!Email_TaskV2[[#This Row],[Type]]="RFI"),"YES","")</f>
        <v>#REF!</v>
      </c>
      <c r="BA574" s="48" t="e">
        <f>IF([1]!Email_TaskV2[[#This Row],[Nomor Nodin RFS/RFI]]="","",DAY([1]!Email_TaskV2[[#This Row],[Tanggal nodin RFS/RFI]]))</f>
        <v>#REF!</v>
      </c>
      <c r="BB574" s="54" t="e">
        <f>IF([1]!Email_TaskV2[[#This Row],[Nomor Nodin RFS/RFI]]="","",TEXT([1]!Email_TaskV2[[#This Row],[Tanggal nodin RFS/RFI]],"MMM"))</f>
        <v>#REF!</v>
      </c>
      <c r="BC574" s="49" t="e">
        <f>IF([1]!Email_TaskV2[[#This Row],[Nodin BO]]="","No","Yes")</f>
        <v>#REF!</v>
      </c>
      <c r="BD574" s="50" t="e">
        <f>YEAR([1]!Email_TaskV2[[#This Row],[Tanggal nodin RFS/RFI]])</f>
        <v>#REF!</v>
      </c>
      <c r="BE574" s="56" t="e">
        <f>IF([1]!Email_TaskV2[[#This Row],[Month]]="",13,MONTH([1]!Email_TaskV2[[#This Row],[Tanggal nodin RFS/RFI]]))</f>
        <v>#REF!</v>
      </c>
    </row>
    <row r="575" spans="1:57" ht="15" customHeight="1" x14ac:dyDescent="0.3">
      <c r="A575" s="51">
        <v>574</v>
      </c>
      <c r="B575" s="32" t="s">
        <v>3344</v>
      </c>
      <c r="C575" s="34">
        <v>45065</v>
      </c>
      <c r="D575" s="27" t="s">
        <v>3345</v>
      </c>
      <c r="E575" s="23" t="s">
        <v>670</v>
      </c>
      <c r="F575" s="124" t="s">
        <v>3078</v>
      </c>
      <c r="G575" s="35"/>
      <c r="H575" s="35"/>
      <c r="I575" s="32"/>
      <c r="J575" s="35"/>
      <c r="K575" s="32"/>
      <c r="L575" s="44"/>
      <c r="M575" s="40"/>
      <c r="N575" s="40" t="s">
        <v>87</v>
      </c>
      <c r="O575" s="40" t="s">
        <v>88</v>
      </c>
      <c r="P575" s="40" t="e">
        <f>VLOOKUP([1]!Email_TaskV2[[#This Row],[PIC Dev]],[1]Organization!C:D,2,FALSE)</f>
        <v>#REF!</v>
      </c>
      <c r="Q575" s="40"/>
      <c r="R575" s="32"/>
      <c r="S575" s="32" t="s">
        <v>75</v>
      </c>
      <c r="T575" s="32" t="s">
        <v>3346</v>
      </c>
      <c r="U575" s="37" t="s">
        <v>3487</v>
      </c>
      <c r="V575" s="41">
        <v>45057</v>
      </c>
      <c r="W575" s="32" t="s">
        <v>190</v>
      </c>
      <c r="X575" s="32" t="s">
        <v>2487</v>
      </c>
      <c r="Y575" s="32" t="s">
        <v>192</v>
      </c>
      <c r="Z575" s="32" t="s">
        <v>58</v>
      </c>
      <c r="AA575" s="32" t="s">
        <v>59</v>
      </c>
      <c r="AB575" s="32" t="s">
        <v>60</v>
      </c>
      <c r="AC575" s="32" t="s">
        <v>61</v>
      </c>
      <c r="AD575" s="44" t="s">
        <v>3011</v>
      </c>
      <c r="AE575" s="44"/>
      <c r="AF575" s="44"/>
      <c r="AG575" s="32"/>
      <c r="AH575" s="32"/>
      <c r="AI575" s="72" t="s">
        <v>64</v>
      </c>
      <c r="AJ575" s="45" t="str">
        <f t="shared" si="74"/>
        <v/>
      </c>
      <c r="AK575" s="46"/>
      <c r="AL575" s="46"/>
      <c r="AM575" s="46"/>
      <c r="AN575" s="46"/>
      <c r="AO575" s="46"/>
      <c r="AP575" s="46"/>
      <c r="AQ575" s="47" t="e">
        <f ca="1">IF(AND([1]!Email_TaskV2[[#This Row],[Status]]="ON PROGRESS"),TODAY()-[1]!Email_TaskV2[[#This Row],[Tanggal nodin RFS/RFI]],0)</f>
        <v>#REF!</v>
      </c>
      <c r="AR575" s="47" t="e">
        <f ca="1">IF(AND([1]!Email_TaskV2[[#This Row],[Status]]="ON PROGRESS"),IF(TODAY()-[1]!Email_TaskV2[[#This Row],[Start FUT]]&gt;100,"Testing not started yet",TODAY()-[1]!Email_TaskV2[[#This Row],[Start FUT]]),0)</f>
        <v>#REF!</v>
      </c>
      <c r="AS575" s="47" t="e">
        <f>IF([1]!Email_TaskV2[[#This Row],[Aging_Start_Testing]]="Testing not started yet","Testing not started yet",[1]!Email_TaskV2[[#This Row],[Aging]]-[1]!Email_TaskV2[[#This Row],[Aging_Start_Testing]])</f>
        <v>#REF!</v>
      </c>
      <c r="AT575" s="47" t="e">
        <f ca="1">IF(AND([1]!Email_TaskV2[[#This Row],[Status]]="ON PROGRESS",[1]!Email_TaskV2[[#This Row],[Type]]="RFI"),TODAY()-[1]!Email_TaskV2[[#This Row],[Tanggal nodin RFS/RFI]],0)</f>
        <v>#REF!</v>
      </c>
      <c r="AU575" s="47" t="e">
        <f>IF([1]!Email_TaskV2[[#This Row],[Aging]]&gt;7,"Warning","")</f>
        <v>#REF!</v>
      </c>
      <c r="AV575" s="48"/>
      <c r="AW575" s="48"/>
      <c r="AX575" s="48"/>
      <c r="AY575" s="48" t="e">
        <f>IF(AND([1]!Email_TaskV2[[#This Row],[Status]]="ON PROGRESS",[1]!Email_TaskV2[[#This Row],[Type]]="RFS"),"YES","")</f>
        <v>#REF!</v>
      </c>
      <c r="AZ575" s="16" t="e">
        <f>IF(AND([1]!Email_TaskV2[[#This Row],[Status]]="ON PROGRESS",[1]!Email_TaskV2[[#This Row],[Type]]="RFI"),"YES","")</f>
        <v>#REF!</v>
      </c>
      <c r="BA575" s="48" t="e">
        <f>IF([1]!Email_TaskV2[[#This Row],[Nomor Nodin RFS/RFI]]="","",DAY([1]!Email_TaskV2[[#This Row],[Tanggal nodin RFS/RFI]]))</f>
        <v>#REF!</v>
      </c>
      <c r="BB575" s="54" t="e">
        <f>IF([1]!Email_TaskV2[[#This Row],[Nomor Nodin RFS/RFI]]="","",TEXT([1]!Email_TaskV2[[#This Row],[Tanggal nodin RFS/RFI]],"MMM"))</f>
        <v>#REF!</v>
      </c>
      <c r="BC575" s="49" t="e">
        <f>IF([1]!Email_TaskV2[[#This Row],[Nodin BO]]="","No","Yes")</f>
        <v>#REF!</v>
      </c>
      <c r="BD575" s="50" t="e">
        <f>YEAR([1]!Email_TaskV2[[#This Row],[Tanggal nodin RFS/RFI]])</f>
        <v>#REF!</v>
      </c>
      <c r="BE575" s="56" t="e">
        <f>IF([1]!Email_TaskV2[[#This Row],[Month]]="",13,MONTH([1]!Email_TaskV2[[#This Row],[Tanggal nodin RFS/RFI]]))</f>
        <v>#REF!</v>
      </c>
    </row>
    <row r="576" spans="1:57" ht="15" customHeight="1" x14ac:dyDescent="0.3">
      <c r="A576" s="51">
        <v>575</v>
      </c>
      <c r="B576" s="32" t="s">
        <v>3347</v>
      </c>
      <c r="C576" s="34">
        <v>45065</v>
      </c>
      <c r="D576" s="86" t="s">
        <v>3348</v>
      </c>
      <c r="E576" s="32" t="s">
        <v>55</v>
      </c>
      <c r="F576" s="63" t="s">
        <v>90</v>
      </c>
      <c r="G576" s="35">
        <v>45068</v>
      </c>
      <c r="H576" s="35">
        <v>45068</v>
      </c>
      <c r="I576" s="32" t="s">
        <v>3349</v>
      </c>
      <c r="J576" s="35">
        <v>45068</v>
      </c>
      <c r="K576" s="37" t="s">
        <v>3488</v>
      </c>
      <c r="L576" s="39">
        <f>H576-C576</f>
        <v>3</v>
      </c>
      <c r="M576" s="39">
        <f>J576-G576</f>
        <v>0</v>
      </c>
      <c r="N576" s="40" t="s">
        <v>87</v>
      </c>
      <c r="O576" s="40" t="s">
        <v>88</v>
      </c>
      <c r="P576" s="40" t="e">
        <f>VLOOKUP([1]!Email_TaskV2[[#This Row],[PIC Dev]],[1]Organization!C:D,2,FALSE)</f>
        <v>#REF!</v>
      </c>
      <c r="Q576" s="52" t="s">
        <v>3489</v>
      </c>
      <c r="R576" s="32">
        <v>41</v>
      </c>
      <c r="S576" s="32" t="s">
        <v>57</v>
      </c>
      <c r="T576" s="32" t="s">
        <v>3350</v>
      </c>
      <c r="U576" s="32" t="s">
        <v>3490</v>
      </c>
      <c r="V576" s="41">
        <v>45065</v>
      </c>
      <c r="W576" s="32" t="s">
        <v>190</v>
      </c>
      <c r="X576" s="131" t="s">
        <v>184</v>
      </c>
      <c r="Y576" s="32" t="s">
        <v>3491</v>
      </c>
      <c r="Z576" s="32" t="s">
        <v>58</v>
      </c>
      <c r="AA576" s="32" t="s">
        <v>59</v>
      </c>
      <c r="AB576" s="32" t="s">
        <v>60</v>
      </c>
      <c r="AC576" s="32" t="s">
        <v>61</v>
      </c>
      <c r="AD576" s="44" t="s">
        <v>63</v>
      </c>
      <c r="AE576" s="44"/>
      <c r="AF576" s="44"/>
      <c r="AG576" s="32"/>
      <c r="AH576" s="32"/>
      <c r="AI576" s="72" t="s">
        <v>62</v>
      </c>
      <c r="AJ576" s="45" t="str">
        <f t="shared" si="74"/>
        <v>(FUT Simulator)</v>
      </c>
      <c r="AK576" s="46"/>
      <c r="AL576" s="46"/>
      <c r="AM576" s="46">
        <v>3</v>
      </c>
      <c r="AN576" s="46"/>
      <c r="AO576" s="46"/>
      <c r="AP576" s="46"/>
      <c r="AQ576" s="47" t="e">
        <f ca="1">IF(AND([1]!Email_TaskV2[[#This Row],[Status]]="ON PROGRESS"),TODAY()-[1]!Email_TaskV2[[#This Row],[Tanggal nodin RFS/RFI]],0)</f>
        <v>#REF!</v>
      </c>
      <c r="AR576" s="47" t="e">
        <f ca="1">IF(AND([1]!Email_TaskV2[[#This Row],[Status]]="ON PROGRESS"),IF(TODAY()-[1]!Email_TaskV2[[#This Row],[Start FUT]]&gt;100,"Testing not started yet",TODAY()-[1]!Email_TaskV2[[#This Row],[Start FUT]]),0)</f>
        <v>#REF!</v>
      </c>
      <c r="AS576" s="47" t="e">
        <f>IF([1]!Email_TaskV2[[#This Row],[Aging_Start_Testing]]="Testing not started yet","Testing not started yet",[1]!Email_TaskV2[[#This Row],[Aging]]-[1]!Email_TaskV2[[#This Row],[Aging_Start_Testing]])</f>
        <v>#REF!</v>
      </c>
      <c r="AT576" s="47" t="e">
        <f ca="1">IF(AND([1]!Email_TaskV2[[#This Row],[Status]]="ON PROGRESS",[1]!Email_TaskV2[[#This Row],[Type]]="RFI"),TODAY()-[1]!Email_TaskV2[[#This Row],[Tanggal nodin RFS/RFI]],0)</f>
        <v>#REF!</v>
      </c>
      <c r="AU576" s="47" t="e">
        <f>IF([1]!Email_TaskV2[[#This Row],[Aging]]&gt;7,"Warning","")</f>
        <v>#REF!</v>
      </c>
      <c r="AV576" s="48"/>
      <c r="AW576" s="48"/>
      <c r="AX576" s="48"/>
      <c r="AY576" s="48" t="e">
        <f>IF(AND([1]!Email_TaskV2[[#This Row],[Status]]="ON PROGRESS",[1]!Email_TaskV2[[#This Row],[Type]]="RFS"),"YES","")</f>
        <v>#REF!</v>
      </c>
      <c r="AZ576" s="16" t="e">
        <f>IF(AND([1]!Email_TaskV2[[#This Row],[Status]]="ON PROGRESS",[1]!Email_TaskV2[[#This Row],[Type]]="RFI"),"YES","")</f>
        <v>#REF!</v>
      </c>
      <c r="BA576" s="48" t="e">
        <f>IF([1]!Email_TaskV2[[#This Row],[Nomor Nodin RFS/RFI]]="","",DAY([1]!Email_TaskV2[[#This Row],[Tanggal nodin RFS/RFI]]))</f>
        <v>#REF!</v>
      </c>
      <c r="BB576" s="54" t="e">
        <f>IF([1]!Email_TaskV2[[#This Row],[Nomor Nodin RFS/RFI]]="","",TEXT([1]!Email_TaskV2[[#This Row],[Tanggal nodin RFS/RFI]],"MMM"))</f>
        <v>#REF!</v>
      </c>
      <c r="BC576" s="49" t="e">
        <f>IF([1]!Email_TaskV2[[#This Row],[Nodin BO]]="","No","Yes")</f>
        <v>#REF!</v>
      </c>
      <c r="BD576" s="50" t="e">
        <f>YEAR([1]!Email_TaskV2[[#This Row],[Tanggal nodin RFS/RFI]])</f>
        <v>#REF!</v>
      </c>
      <c r="BE576" s="56" t="e">
        <f>IF([1]!Email_TaskV2[[#This Row],[Month]]="",13,MONTH([1]!Email_TaskV2[[#This Row],[Tanggal nodin RFS/RFI]]))</f>
        <v>#REF!</v>
      </c>
    </row>
    <row r="577" spans="1:57" ht="15" customHeight="1" x14ac:dyDescent="0.3">
      <c r="A577" s="51">
        <v>576</v>
      </c>
      <c r="B577" s="32" t="s">
        <v>3351</v>
      </c>
      <c r="C577" s="34">
        <v>45065</v>
      </c>
      <c r="D577" s="27" t="s">
        <v>3352</v>
      </c>
      <c r="E577" s="23" t="s">
        <v>670</v>
      </c>
      <c r="F577" s="99" t="s">
        <v>966</v>
      </c>
      <c r="G577" s="35"/>
      <c r="H577" s="35"/>
      <c r="I577" s="32"/>
      <c r="J577" s="35"/>
      <c r="K577" s="32"/>
      <c r="L577" s="44"/>
      <c r="M577" s="40"/>
      <c r="N577" s="40" t="s">
        <v>1407</v>
      </c>
      <c r="O577" s="40" t="s">
        <v>137</v>
      </c>
      <c r="P577" s="40" t="e">
        <f>VLOOKUP([1]!Email_TaskV2[[#This Row],[PIC Dev]],[1]Organization!C:D,2,FALSE)</f>
        <v>#REF!</v>
      </c>
      <c r="Q577" s="40"/>
      <c r="R577" s="32"/>
      <c r="S577" s="32" t="s">
        <v>57</v>
      </c>
      <c r="T577" s="32" t="s">
        <v>1904</v>
      </c>
      <c r="U577" s="37" t="s">
        <v>1905</v>
      </c>
      <c r="V577" s="41">
        <v>44981</v>
      </c>
      <c r="W577" s="32" t="s">
        <v>166</v>
      </c>
      <c r="X577" s="32" t="s">
        <v>182</v>
      </c>
      <c r="Y577" s="32" t="s">
        <v>183</v>
      </c>
      <c r="Z577" s="32" t="s">
        <v>58</v>
      </c>
      <c r="AA577" s="32" t="s">
        <v>59</v>
      </c>
      <c r="AB577" s="32" t="s">
        <v>60</v>
      </c>
      <c r="AC577" s="32" t="s">
        <v>71</v>
      </c>
      <c r="AD577" s="111" t="s">
        <v>102</v>
      </c>
      <c r="AE577" s="44"/>
      <c r="AF577" s="44"/>
      <c r="AG577" s="32"/>
      <c r="AH577" s="32"/>
      <c r="AI577" s="72" t="s">
        <v>64</v>
      </c>
      <c r="AJ577" s="45" t="str">
        <f t="shared" si="74"/>
        <v/>
      </c>
      <c r="AK577" s="46"/>
      <c r="AL577" s="46"/>
      <c r="AM577" s="46"/>
      <c r="AN577" s="46"/>
      <c r="AO577" s="46"/>
      <c r="AP577" s="46"/>
      <c r="AQ577" s="47" t="e">
        <f ca="1">IF(AND([1]!Email_TaskV2[[#This Row],[Status]]="ON PROGRESS"),TODAY()-[1]!Email_TaskV2[[#This Row],[Tanggal nodin RFS/RFI]],0)</f>
        <v>#REF!</v>
      </c>
      <c r="AR577" s="47" t="e">
        <f ca="1">IF(AND([1]!Email_TaskV2[[#This Row],[Status]]="ON PROGRESS"),IF(TODAY()-[1]!Email_TaskV2[[#This Row],[Start FUT]]&gt;100,"Testing not started yet",TODAY()-[1]!Email_TaskV2[[#This Row],[Start FUT]]),0)</f>
        <v>#REF!</v>
      </c>
      <c r="AS577" s="47" t="e">
        <f>IF([1]!Email_TaskV2[[#This Row],[Aging_Start_Testing]]="Testing not started yet","Testing not started yet",[1]!Email_TaskV2[[#This Row],[Aging]]-[1]!Email_TaskV2[[#This Row],[Aging_Start_Testing]])</f>
        <v>#REF!</v>
      </c>
      <c r="AT577" s="47" t="e">
        <f ca="1">IF(AND([1]!Email_TaskV2[[#This Row],[Status]]="ON PROGRESS",[1]!Email_TaskV2[[#This Row],[Type]]="RFI"),TODAY()-[1]!Email_TaskV2[[#This Row],[Tanggal nodin RFS/RFI]],0)</f>
        <v>#REF!</v>
      </c>
      <c r="AU577" s="47" t="e">
        <f>IF([1]!Email_TaskV2[[#This Row],[Aging]]&gt;7,"Warning","")</f>
        <v>#REF!</v>
      </c>
      <c r="AV577" s="48"/>
      <c r="AW577" s="48"/>
      <c r="AX577" s="48"/>
      <c r="AY577" s="48" t="e">
        <f>IF(AND([1]!Email_TaskV2[[#This Row],[Status]]="ON PROGRESS",[1]!Email_TaskV2[[#This Row],[Type]]="RFS"),"YES","")</f>
        <v>#REF!</v>
      </c>
      <c r="AZ577" s="16" t="e">
        <f>IF(AND([1]!Email_TaskV2[[#This Row],[Status]]="ON PROGRESS",[1]!Email_TaskV2[[#This Row],[Type]]="RFI"),"YES","")</f>
        <v>#REF!</v>
      </c>
      <c r="BA577" s="48" t="e">
        <f>IF([1]!Email_TaskV2[[#This Row],[Nomor Nodin RFS/RFI]]="","",DAY([1]!Email_TaskV2[[#This Row],[Tanggal nodin RFS/RFI]]))</f>
        <v>#REF!</v>
      </c>
      <c r="BB577" s="54" t="e">
        <f>IF([1]!Email_TaskV2[[#This Row],[Nomor Nodin RFS/RFI]]="","",TEXT([1]!Email_TaskV2[[#This Row],[Tanggal nodin RFS/RFI]],"MMM"))</f>
        <v>#REF!</v>
      </c>
      <c r="BC577" s="49" t="e">
        <f>IF([1]!Email_TaskV2[[#This Row],[Nodin BO]]="","No","Yes")</f>
        <v>#REF!</v>
      </c>
      <c r="BD577" s="50" t="e">
        <f>YEAR([1]!Email_TaskV2[[#This Row],[Tanggal nodin RFS/RFI]])</f>
        <v>#REF!</v>
      </c>
      <c r="BE577" s="56" t="e">
        <f>IF([1]!Email_TaskV2[[#This Row],[Month]]="",13,MONTH([1]!Email_TaskV2[[#This Row],[Tanggal nodin RFS/RFI]]))</f>
        <v>#REF!</v>
      </c>
    </row>
    <row r="578" spans="1:57" ht="15" customHeight="1" x14ac:dyDescent="0.3">
      <c r="A578" s="51">
        <v>577</v>
      </c>
      <c r="B578" s="32" t="s">
        <v>3353</v>
      </c>
      <c r="C578" s="34">
        <v>45065</v>
      </c>
      <c r="D578" s="27" t="s">
        <v>3354</v>
      </c>
      <c r="E578" s="23" t="s">
        <v>670</v>
      </c>
      <c r="F578" s="99">
        <v>0.2</v>
      </c>
      <c r="G578" s="35">
        <v>45069</v>
      </c>
      <c r="H578" s="35"/>
      <c r="I578" s="32"/>
      <c r="J578" s="35"/>
      <c r="K578" s="32"/>
      <c r="L578" s="44"/>
      <c r="M578" s="40"/>
      <c r="N578" s="40" t="s">
        <v>87</v>
      </c>
      <c r="O578" s="40" t="s">
        <v>88</v>
      </c>
      <c r="P578" s="40" t="e">
        <f>VLOOKUP([1]!Email_TaskV2[[#This Row],[PIC Dev]],[1]Organization!C:D,2,FALSE)</f>
        <v>#REF!</v>
      </c>
      <c r="Q578" s="40"/>
      <c r="R578" s="32"/>
      <c r="S578" s="32" t="s">
        <v>75</v>
      </c>
      <c r="T578" s="32" t="s">
        <v>3355</v>
      </c>
      <c r="U578" s="37" t="s">
        <v>3492</v>
      </c>
      <c r="V578" s="41">
        <v>45065</v>
      </c>
      <c r="W578" s="32" t="s">
        <v>190</v>
      </c>
      <c r="X578" s="131" t="s">
        <v>184</v>
      </c>
      <c r="Y578" s="32" t="s">
        <v>3491</v>
      </c>
      <c r="Z578" s="32" t="s">
        <v>58</v>
      </c>
      <c r="AA578" s="32" t="s">
        <v>59</v>
      </c>
      <c r="AB578" s="32" t="s">
        <v>60</v>
      </c>
      <c r="AC578" s="32" t="s">
        <v>61</v>
      </c>
      <c r="AD578" s="44" t="s">
        <v>106</v>
      </c>
      <c r="AE578" s="44"/>
      <c r="AF578" s="44"/>
      <c r="AG578" s="32"/>
      <c r="AH578" s="32"/>
      <c r="AI578" s="72" t="s">
        <v>62</v>
      </c>
      <c r="AJ578" s="45" t="str">
        <f t="shared" si="74"/>
        <v>(Cetho Automation)</v>
      </c>
      <c r="AK578" s="46"/>
      <c r="AL578" s="46"/>
      <c r="AM578" s="46"/>
      <c r="AN578" s="46"/>
      <c r="AO578" s="46">
        <v>5</v>
      </c>
      <c r="AP578" s="46"/>
      <c r="AQ578" s="47" t="e">
        <f ca="1">IF(AND([1]!Email_TaskV2[[#This Row],[Status]]="ON PROGRESS"),TODAY()-[1]!Email_TaskV2[[#This Row],[Tanggal nodin RFS/RFI]],0)</f>
        <v>#REF!</v>
      </c>
      <c r="AR578" s="47" t="e">
        <f ca="1">IF(AND([1]!Email_TaskV2[[#This Row],[Status]]="ON PROGRESS"),IF(TODAY()-[1]!Email_TaskV2[[#This Row],[Start FUT]]&gt;100,"Testing not started yet",TODAY()-[1]!Email_TaskV2[[#This Row],[Start FUT]]),0)</f>
        <v>#REF!</v>
      </c>
      <c r="AS578" s="47" t="e">
        <f>IF([1]!Email_TaskV2[[#This Row],[Aging_Start_Testing]]="Testing not started yet","Testing not started yet",[1]!Email_TaskV2[[#This Row],[Aging]]-[1]!Email_TaskV2[[#This Row],[Aging_Start_Testing]])</f>
        <v>#REF!</v>
      </c>
      <c r="AT578" s="47" t="e">
        <f ca="1">IF(AND([1]!Email_TaskV2[[#This Row],[Status]]="ON PROGRESS",[1]!Email_TaskV2[[#This Row],[Type]]="RFI"),TODAY()-[1]!Email_TaskV2[[#This Row],[Tanggal nodin RFS/RFI]],0)</f>
        <v>#REF!</v>
      </c>
      <c r="AU578" s="47" t="e">
        <f>IF([1]!Email_TaskV2[[#This Row],[Aging]]&gt;7,"Warning","")</f>
        <v>#REF!</v>
      </c>
      <c r="AV578" s="48"/>
      <c r="AW578" s="48"/>
      <c r="AX578" s="48"/>
      <c r="AY578" s="48" t="e">
        <f>IF(AND([1]!Email_TaskV2[[#This Row],[Status]]="ON PROGRESS",[1]!Email_TaskV2[[#This Row],[Type]]="RFS"),"YES","")</f>
        <v>#REF!</v>
      </c>
      <c r="AZ578" s="16" t="e">
        <f>IF(AND([1]!Email_TaskV2[[#This Row],[Status]]="ON PROGRESS",[1]!Email_TaskV2[[#This Row],[Type]]="RFI"),"YES","")</f>
        <v>#REF!</v>
      </c>
      <c r="BA578" s="48" t="e">
        <f>IF([1]!Email_TaskV2[[#This Row],[Nomor Nodin RFS/RFI]]="","",DAY([1]!Email_TaskV2[[#This Row],[Tanggal nodin RFS/RFI]]))</f>
        <v>#REF!</v>
      </c>
      <c r="BB578" s="54" t="e">
        <f>IF([1]!Email_TaskV2[[#This Row],[Nomor Nodin RFS/RFI]]="","",TEXT([1]!Email_TaskV2[[#This Row],[Tanggal nodin RFS/RFI]],"MMM"))</f>
        <v>#REF!</v>
      </c>
      <c r="BC578" s="49" t="e">
        <f>IF([1]!Email_TaskV2[[#This Row],[Nodin BO]]="","No","Yes")</f>
        <v>#REF!</v>
      </c>
      <c r="BD578" s="50" t="e">
        <f>YEAR([1]!Email_TaskV2[[#This Row],[Tanggal nodin RFS/RFI]])</f>
        <v>#REF!</v>
      </c>
      <c r="BE578" s="56" t="e">
        <f>IF([1]!Email_TaskV2[[#This Row],[Month]]="",13,MONTH([1]!Email_TaskV2[[#This Row],[Tanggal nodin RFS/RFI]]))</f>
        <v>#REF!</v>
      </c>
    </row>
    <row r="579" spans="1:57" ht="15" customHeight="1" x14ac:dyDescent="0.3">
      <c r="A579" s="51">
        <v>578</v>
      </c>
      <c r="B579" s="32" t="s">
        <v>3356</v>
      </c>
      <c r="C579" s="34">
        <v>45068</v>
      </c>
      <c r="D579" s="27" t="s">
        <v>3357</v>
      </c>
      <c r="E579" s="23" t="s">
        <v>670</v>
      </c>
      <c r="F579" s="99" t="s">
        <v>966</v>
      </c>
      <c r="G579" s="35"/>
      <c r="H579" s="35"/>
      <c r="I579" s="32"/>
      <c r="J579" s="35"/>
      <c r="K579" s="32"/>
      <c r="L579" s="44"/>
      <c r="M579" s="40"/>
      <c r="N579" s="40" t="s">
        <v>87</v>
      </c>
      <c r="O579" s="40" t="s">
        <v>88</v>
      </c>
      <c r="P579" s="40" t="e">
        <f>VLOOKUP([1]!Email_TaskV2[[#This Row],[PIC Dev]],[1]Organization!C:D,2,FALSE)</f>
        <v>#REF!</v>
      </c>
      <c r="Q579" s="40"/>
      <c r="R579" s="32"/>
      <c r="S579" s="32" t="s">
        <v>57</v>
      </c>
      <c r="T579" s="32" t="s">
        <v>3308</v>
      </c>
      <c r="U579" s="32" t="s">
        <v>3358</v>
      </c>
      <c r="V579" s="41">
        <v>45057</v>
      </c>
      <c r="W579" s="32" t="s">
        <v>190</v>
      </c>
      <c r="X579" s="32" t="s">
        <v>3358</v>
      </c>
      <c r="Y579" s="32" t="s">
        <v>3464</v>
      </c>
      <c r="Z579" s="32" t="s">
        <v>58</v>
      </c>
      <c r="AA579" s="32" t="s">
        <v>59</v>
      </c>
      <c r="AB579" s="32" t="s">
        <v>60</v>
      </c>
      <c r="AC579" s="32" t="s">
        <v>61</v>
      </c>
      <c r="AD579" s="111" t="s">
        <v>86</v>
      </c>
      <c r="AE579" s="44"/>
      <c r="AF579" s="44"/>
      <c r="AG579" s="32"/>
      <c r="AH579" s="32"/>
      <c r="AI579" s="72" t="s">
        <v>64</v>
      </c>
      <c r="AJ579" s="45" t="str">
        <f t="shared" si="74"/>
        <v/>
      </c>
      <c r="AK579" s="46"/>
      <c r="AL579" s="46"/>
      <c r="AM579" s="46"/>
      <c r="AN579" s="46"/>
      <c r="AO579" s="46"/>
      <c r="AP579" s="46"/>
      <c r="AQ579" s="47" t="e">
        <f ca="1">IF(AND([1]!Email_TaskV2[[#This Row],[Status]]="ON PROGRESS"),TODAY()-[1]!Email_TaskV2[[#This Row],[Tanggal nodin RFS/RFI]],0)</f>
        <v>#REF!</v>
      </c>
      <c r="AR579" s="47" t="e">
        <f ca="1">IF(AND([1]!Email_TaskV2[[#This Row],[Status]]="ON PROGRESS"),IF(TODAY()-[1]!Email_TaskV2[[#This Row],[Start FUT]]&gt;100,"Testing not started yet",TODAY()-[1]!Email_TaskV2[[#This Row],[Start FUT]]),0)</f>
        <v>#REF!</v>
      </c>
      <c r="AS579" s="47" t="e">
        <f>IF([1]!Email_TaskV2[[#This Row],[Aging_Start_Testing]]="Testing not started yet","Testing not started yet",[1]!Email_TaskV2[[#This Row],[Aging]]-[1]!Email_TaskV2[[#This Row],[Aging_Start_Testing]])</f>
        <v>#REF!</v>
      </c>
      <c r="AT579" s="47" t="e">
        <f ca="1">IF(AND([1]!Email_TaskV2[[#This Row],[Status]]="ON PROGRESS",[1]!Email_TaskV2[[#This Row],[Type]]="RFI"),TODAY()-[1]!Email_TaskV2[[#This Row],[Tanggal nodin RFS/RFI]],0)</f>
        <v>#REF!</v>
      </c>
      <c r="AU579" s="47" t="e">
        <f>IF([1]!Email_TaskV2[[#This Row],[Aging]]&gt;7,"Warning","")</f>
        <v>#REF!</v>
      </c>
      <c r="AV579" s="48"/>
      <c r="AW579" s="48"/>
      <c r="AX579" s="48"/>
      <c r="AY579" s="48" t="e">
        <f>IF(AND([1]!Email_TaskV2[[#This Row],[Status]]="ON PROGRESS",[1]!Email_TaskV2[[#This Row],[Type]]="RFS"),"YES","")</f>
        <v>#REF!</v>
      </c>
      <c r="AZ579" s="16" t="e">
        <f>IF(AND([1]!Email_TaskV2[[#This Row],[Status]]="ON PROGRESS",[1]!Email_TaskV2[[#This Row],[Type]]="RFI"),"YES","")</f>
        <v>#REF!</v>
      </c>
      <c r="BA579" s="48" t="e">
        <f>IF([1]!Email_TaskV2[[#This Row],[Nomor Nodin RFS/RFI]]="","",DAY([1]!Email_TaskV2[[#This Row],[Tanggal nodin RFS/RFI]]))</f>
        <v>#REF!</v>
      </c>
      <c r="BB579" s="54" t="e">
        <f>IF([1]!Email_TaskV2[[#This Row],[Nomor Nodin RFS/RFI]]="","",TEXT([1]!Email_TaskV2[[#This Row],[Tanggal nodin RFS/RFI]],"MMM"))</f>
        <v>#REF!</v>
      </c>
      <c r="BC579" s="49" t="e">
        <f>IF([1]!Email_TaskV2[[#This Row],[Nodin BO]]="","No","Yes")</f>
        <v>#REF!</v>
      </c>
      <c r="BD579" s="50" t="e">
        <f>YEAR([1]!Email_TaskV2[[#This Row],[Tanggal nodin RFS/RFI]])</f>
        <v>#REF!</v>
      </c>
      <c r="BE579" s="56" t="e">
        <f>IF([1]!Email_TaskV2[[#This Row],[Month]]="",13,MONTH([1]!Email_TaskV2[[#This Row],[Tanggal nodin RFS/RFI]]))</f>
        <v>#REF!</v>
      </c>
    </row>
    <row r="580" spans="1:57" ht="15" customHeight="1" x14ac:dyDescent="0.3">
      <c r="A580" s="51">
        <v>579</v>
      </c>
      <c r="B580" s="32" t="s">
        <v>3493</v>
      </c>
      <c r="C580" s="34">
        <v>45063</v>
      </c>
      <c r="D580" s="88" t="s">
        <v>3359</v>
      </c>
      <c r="E580" s="61" t="s">
        <v>79</v>
      </c>
      <c r="F580" s="68" t="s">
        <v>3494</v>
      </c>
      <c r="G580" s="35"/>
      <c r="H580" s="35"/>
      <c r="I580" s="32"/>
      <c r="J580" s="35"/>
      <c r="K580" s="32"/>
      <c r="L580" s="44"/>
      <c r="M580" s="40"/>
      <c r="N580" s="40" t="s">
        <v>133</v>
      </c>
      <c r="O580" s="40" t="s">
        <v>134</v>
      </c>
      <c r="P580" s="40" t="e">
        <f>VLOOKUP([1]!Email_TaskV2[[#This Row],[PIC Dev]],[1]Organization!C:D,2,FALSE)</f>
        <v>#REF!</v>
      </c>
      <c r="Q580" s="40"/>
      <c r="R580" s="32"/>
      <c r="S580" s="32" t="s">
        <v>75</v>
      </c>
      <c r="T580" s="32" t="s">
        <v>3343</v>
      </c>
      <c r="U580" s="32" t="s">
        <v>3486</v>
      </c>
      <c r="V580" s="41">
        <v>45065</v>
      </c>
      <c r="W580" s="32" t="s">
        <v>120</v>
      </c>
      <c r="X580" s="32" t="s">
        <v>159</v>
      </c>
      <c r="Y580" s="32" t="s">
        <v>3440</v>
      </c>
      <c r="Z580" s="32" t="s">
        <v>58</v>
      </c>
      <c r="AA580" s="32" t="s">
        <v>59</v>
      </c>
      <c r="AB580" s="32" t="s">
        <v>120</v>
      </c>
      <c r="AC580" s="32" t="s">
        <v>71</v>
      </c>
      <c r="AD580" s="111" t="s">
        <v>89</v>
      </c>
      <c r="AE580" s="44"/>
      <c r="AF580" s="44"/>
      <c r="AG580" s="32"/>
      <c r="AH580" s="32"/>
      <c r="AI580" s="72" t="s">
        <v>64</v>
      </c>
      <c r="AJ580" s="45" t="str">
        <f t="shared" si="74"/>
        <v/>
      </c>
      <c r="AK580" s="46"/>
      <c r="AL580" s="46"/>
      <c r="AM580" s="46"/>
      <c r="AN580" s="46"/>
      <c r="AO580" s="46"/>
      <c r="AP580" s="46"/>
      <c r="AQ580" s="47" t="e">
        <f ca="1">IF(AND([1]!Email_TaskV2[[#This Row],[Status]]="ON PROGRESS"),TODAY()-[1]!Email_TaskV2[[#This Row],[Tanggal nodin RFS/RFI]],0)</f>
        <v>#REF!</v>
      </c>
      <c r="AR580" s="47" t="e">
        <f ca="1">IF(AND([1]!Email_TaskV2[[#This Row],[Status]]="ON PROGRESS"),IF(TODAY()-[1]!Email_TaskV2[[#This Row],[Start FUT]]&gt;100,"Testing not started yet",TODAY()-[1]!Email_TaskV2[[#This Row],[Start FUT]]),0)</f>
        <v>#REF!</v>
      </c>
      <c r="AS580" s="47" t="e">
        <f>IF([1]!Email_TaskV2[[#This Row],[Aging_Start_Testing]]="Testing not started yet","Testing not started yet",[1]!Email_TaskV2[[#This Row],[Aging]]-[1]!Email_TaskV2[[#This Row],[Aging_Start_Testing]])</f>
        <v>#REF!</v>
      </c>
      <c r="AT580" s="47" t="e">
        <f ca="1">IF(AND([1]!Email_TaskV2[[#This Row],[Status]]="ON PROGRESS",[1]!Email_TaskV2[[#This Row],[Type]]="RFI"),TODAY()-[1]!Email_TaskV2[[#This Row],[Tanggal nodin RFS/RFI]],0)</f>
        <v>#REF!</v>
      </c>
      <c r="AU580" s="47" t="e">
        <f>IF([1]!Email_TaskV2[[#This Row],[Aging]]&gt;7,"Warning","")</f>
        <v>#REF!</v>
      </c>
      <c r="AV580" s="48"/>
      <c r="AW580" s="48"/>
      <c r="AX580" s="48"/>
      <c r="AY580" s="16" t="e">
        <f>IF(AND([1]!Email_TaskV2[[#This Row],[Status]]="ON PROGRESS",[1]!Email_TaskV2[[#This Row],[Type]]="RFS"),"YES","")</f>
        <v>#REF!</v>
      </c>
      <c r="AZ580" s="16" t="e">
        <f>IF(AND([1]!Email_TaskV2[[#This Row],[Status]]="ON PROGRESS",[1]!Email_TaskV2[[#This Row],[Type]]="RFI"),"YES","")</f>
        <v>#REF!</v>
      </c>
      <c r="BA580" s="16" t="e">
        <f>IF([1]!Email_TaskV2[[#This Row],[Nomor Nodin RFS/RFI]]="","",DAY([1]!Email_TaskV2[[#This Row],[Tanggal nodin RFS/RFI]]))</f>
        <v>#REF!</v>
      </c>
      <c r="BB580" s="20" t="e">
        <f>IF([1]!Email_TaskV2[[#This Row],[Nomor Nodin RFS/RFI]]="","",TEXT([1]!Email_TaskV2[[#This Row],[Tanggal nodin RFS/RFI]],"MMM"))</f>
        <v>#REF!</v>
      </c>
      <c r="BC580" s="49" t="e">
        <f>IF([1]!Email_TaskV2[[#This Row],[Nodin BO]]="","No","Yes")</f>
        <v>#REF!</v>
      </c>
      <c r="BD580" s="50" t="e">
        <f>YEAR([1]!Email_TaskV2[[#This Row],[Tanggal nodin RFS/RFI]])</f>
        <v>#REF!</v>
      </c>
      <c r="BE580" s="17" t="e">
        <f>IF([1]!Email_TaskV2[[#This Row],[Month]]="",13,MONTH([1]!Email_TaskV2[[#This Row],[Tanggal nodin RFS/RFI]]))</f>
        <v>#REF!</v>
      </c>
    </row>
    <row r="581" spans="1:57" ht="15" customHeight="1" x14ac:dyDescent="0.3">
      <c r="A581" s="51">
        <v>580</v>
      </c>
      <c r="B581" s="32" t="s">
        <v>3360</v>
      </c>
      <c r="C581" s="34">
        <v>45068</v>
      </c>
      <c r="D581" s="27" t="s">
        <v>3361</v>
      </c>
      <c r="E581" s="23" t="s">
        <v>670</v>
      </c>
      <c r="F581" s="99" t="s">
        <v>966</v>
      </c>
      <c r="G581" s="35"/>
      <c r="H581" s="35"/>
      <c r="I581" s="32"/>
      <c r="J581" s="35"/>
      <c r="K581" s="32"/>
      <c r="L581" s="44"/>
      <c r="M581" s="40"/>
      <c r="N581" s="40" t="s">
        <v>107</v>
      </c>
      <c r="O581" s="40" t="s">
        <v>108</v>
      </c>
      <c r="P581" s="40" t="e">
        <f>VLOOKUP([1]!Email_TaskV2[[#This Row],[PIC Dev]],[1]Organization!C:D,2,FALSE)</f>
        <v>#REF!</v>
      </c>
      <c r="Q581" s="40"/>
      <c r="R581" s="32"/>
      <c r="S581" s="32" t="s">
        <v>75</v>
      </c>
      <c r="T581" s="32"/>
      <c r="U581" s="32"/>
      <c r="V581" s="32"/>
      <c r="W581" s="32" t="s">
        <v>156</v>
      </c>
      <c r="X581" s="32"/>
      <c r="Y581" s="32"/>
      <c r="Z581" s="32" t="s">
        <v>58</v>
      </c>
      <c r="AA581" s="32" t="s">
        <v>59</v>
      </c>
      <c r="AB581" s="32" t="s">
        <v>70</v>
      </c>
      <c r="AC581" s="32" t="s">
        <v>71</v>
      </c>
      <c r="AD581" s="111" t="s">
        <v>89</v>
      </c>
      <c r="AE581" s="44"/>
      <c r="AF581" s="44"/>
      <c r="AG581" s="32"/>
      <c r="AH581" s="32"/>
      <c r="AI581" s="72" t="s">
        <v>64</v>
      </c>
      <c r="AJ581" s="45" t="str">
        <f t="shared" si="74"/>
        <v/>
      </c>
      <c r="AK581" s="46"/>
      <c r="AL581" s="46"/>
      <c r="AM581" s="46"/>
      <c r="AN581" s="46"/>
      <c r="AO581" s="46"/>
      <c r="AP581" s="46"/>
      <c r="AQ581" s="47" t="e">
        <f ca="1">IF(AND([1]!Email_TaskV2[[#This Row],[Status]]="ON PROGRESS"),TODAY()-[1]!Email_TaskV2[[#This Row],[Tanggal nodin RFS/RFI]],0)</f>
        <v>#REF!</v>
      </c>
      <c r="AR581" s="47" t="e">
        <f ca="1">IF(AND([1]!Email_TaskV2[[#This Row],[Status]]="ON PROGRESS"),IF(TODAY()-[1]!Email_TaskV2[[#This Row],[Start FUT]]&gt;100,"Testing not started yet",TODAY()-[1]!Email_TaskV2[[#This Row],[Start FUT]]),0)</f>
        <v>#REF!</v>
      </c>
      <c r="AS581" s="47" t="e">
        <f>IF([1]!Email_TaskV2[[#This Row],[Aging_Start_Testing]]="Testing not started yet","Testing not started yet",[1]!Email_TaskV2[[#This Row],[Aging]]-[1]!Email_TaskV2[[#This Row],[Aging_Start_Testing]])</f>
        <v>#REF!</v>
      </c>
      <c r="AT581" s="47" t="e">
        <f ca="1">IF(AND([1]!Email_TaskV2[[#This Row],[Status]]="ON PROGRESS",[1]!Email_TaskV2[[#This Row],[Type]]="RFI"),TODAY()-[1]!Email_TaskV2[[#This Row],[Tanggal nodin RFS/RFI]],0)</f>
        <v>#REF!</v>
      </c>
      <c r="AU581" s="47" t="e">
        <f>IF([1]!Email_TaskV2[[#This Row],[Aging]]&gt;7,"Warning","")</f>
        <v>#REF!</v>
      </c>
      <c r="AV581" s="48"/>
      <c r="AW581" s="48"/>
      <c r="AX581" s="48"/>
      <c r="AY581" s="16" t="e">
        <f>IF(AND([1]!Email_TaskV2[[#This Row],[Status]]="ON PROGRESS",[1]!Email_TaskV2[[#This Row],[Type]]="RFS"),"YES","")</f>
        <v>#REF!</v>
      </c>
      <c r="AZ581" s="16" t="e">
        <f>IF(AND([1]!Email_TaskV2[[#This Row],[Status]]="ON PROGRESS",[1]!Email_TaskV2[[#This Row],[Type]]="RFI"),"YES","")</f>
        <v>#REF!</v>
      </c>
      <c r="BA581" s="16" t="e">
        <f>IF([1]!Email_TaskV2[[#This Row],[Nomor Nodin RFS/RFI]]="","",DAY([1]!Email_TaskV2[[#This Row],[Tanggal nodin RFS/RFI]]))</f>
        <v>#REF!</v>
      </c>
      <c r="BB581" s="20" t="e">
        <f>IF([1]!Email_TaskV2[[#This Row],[Nomor Nodin RFS/RFI]]="","",TEXT([1]!Email_TaskV2[[#This Row],[Tanggal nodin RFS/RFI]],"MMM"))</f>
        <v>#REF!</v>
      </c>
      <c r="BC581" s="49" t="e">
        <f>IF([1]!Email_TaskV2[[#This Row],[Nodin BO]]="","No","Yes")</f>
        <v>#REF!</v>
      </c>
      <c r="BD581" s="50" t="e">
        <f>YEAR([1]!Email_TaskV2[[#This Row],[Tanggal nodin RFS/RFI]])</f>
        <v>#REF!</v>
      </c>
      <c r="BE581" s="17" t="e">
        <f>IF([1]!Email_TaskV2[[#This Row],[Month]]="",13,MONTH([1]!Email_TaskV2[[#This Row],[Tanggal nodin RFS/RFI]]))</f>
        <v>#REF!</v>
      </c>
    </row>
    <row r="582" spans="1:57" ht="15" customHeight="1" x14ac:dyDescent="0.3">
      <c r="A582" s="51">
        <v>581</v>
      </c>
      <c r="B582" s="32" t="s">
        <v>3362</v>
      </c>
      <c r="C582" s="34">
        <v>45068</v>
      </c>
      <c r="D582" s="27" t="s">
        <v>3363</v>
      </c>
      <c r="E582" s="23" t="s">
        <v>670</v>
      </c>
      <c r="F582" s="99" t="s">
        <v>966</v>
      </c>
      <c r="G582" s="35"/>
      <c r="H582" s="35"/>
      <c r="I582" s="32"/>
      <c r="J582" s="35"/>
      <c r="K582" s="32"/>
      <c r="L582" s="44"/>
      <c r="M582" s="40"/>
      <c r="N582" s="40" t="s">
        <v>87</v>
      </c>
      <c r="O582" s="40" t="s">
        <v>88</v>
      </c>
      <c r="P582" s="40" t="e">
        <f>VLOOKUP([1]!Email_TaskV2[[#This Row],[PIC Dev]],[1]Organization!C:D,2,FALSE)</f>
        <v>#REF!</v>
      </c>
      <c r="Q582" s="40"/>
      <c r="R582" s="32"/>
      <c r="S582" s="32" t="s">
        <v>75</v>
      </c>
      <c r="T582" s="32" t="s">
        <v>3350</v>
      </c>
      <c r="U582" s="32" t="s">
        <v>3490</v>
      </c>
      <c r="V582" s="41">
        <v>45065</v>
      </c>
      <c r="W582" s="32" t="s">
        <v>190</v>
      </c>
      <c r="X582" s="131" t="s">
        <v>184</v>
      </c>
      <c r="Y582" s="32" t="s">
        <v>3491</v>
      </c>
      <c r="Z582" s="32" t="s">
        <v>58</v>
      </c>
      <c r="AA582" s="32" t="s">
        <v>59</v>
      </c>
      <c r="AB582" s="32" t="s">
        <v>60</v>
      </c>
      <c r="AC582" s="32" t="s">
        <v>61</v>
      </c>
      <c r="AD582" s="111" t="s">
        <v>89</v>
      </c>
      <c r="AE582" s="44"/>
      <c r="AF582" s="44"/>
      <c r="AG582" s="32"/>
      <c r="AH582" s="32"/>
      <c r="AI582" s="72" t="s">
        <v>64</v>
      </c>
      <c r="AJ582" s="45" t="str">
        <f t="shared" si="74"/>
        <v/>
      </c>
      <c r="AK582" s="46"/>
      <c r="AL582" s="46"/>
      <c r="AM582" s="46"/>
      <c r="AN582" s="46"/>
      <c r="AO582" s="46"/>
      <c r="AP582" s="46"/>
      <c r="AQ582" s="47" t="e">
        <f ca="1">IF(AND([1]!Email_TaskV2[[#This Row],[Status]]="ON PROGRESS"),TODAY()-[1]!Email_TaskV2[[#This Row],[Tanggal nodin RFS/RFI]],0)</f>
        <v>#REF!</v>
      </c>
      <c r="AR582" s="47" t="e">
        <f ca="1">IF(AND([1]!Email_TaskV2[[#This Row],[Status]]="ON PROGRESS"),IF(TODAY()-[1]!Email_TaskV2[[#This Row],[Start FUT]]&gt;100,"Testing not started yet",TODAY()-[1]!Email_TaskV2[[#This Row],[Start FUT]]),0)</f>
        <v>#REF!</v>
      </c>
      <c r="AS582" s="47" t="e">
        <f>IF([1]!Email_TaskV2[[#This Row],[Aging_Start_Testing]]="Testing not started yet","Testing not started yet",[1]!Email_TaskV2[[#This Row],[Aging]]-[1]!Email_TaskV2[[#This Row],[Aging_Start_Testing]])</f>
        <v>#REF!</v>
      </c>
      <c r="AT582" s="47" t="e">
        <f ca="1">IF(AND([1]!Email_TaskV2[[#This Row],[Status]]="ON PROGRESS",[1]!Email_TaskV2[[#This Row],[Type]]="RFI"),TODAY()-[1]!Email_TaskV2[[#This Row],[Tanggal nodin RFS/RFI]],0)</f>
        <v>#REF!</v>
      </c>
      <c r="AU582" s="47" t="e">
        <f>IF([1]!Email_TaskV2[[#This Row],[Aging]]&gt;7,"Warning","")</f>
        <v>#REF!</v>
      </c>
      <c r="AV582" s="48"/>
      <c r="AW582" s="48"/>
      <c r="AX582" s="48"/>
      <c r="AY582" s="16" t="e">
        <f>IF(AND([1]!Email_TaskV2[[#This Row],[Status]]="ON PROGRESS",[1]!Email_TaskV2[[#This Row],[Type]]="RFS"),"YES","")</f>
        <v>#REF!</v>
      </c>
      <c r="AZ582" s="16" t="e">
        <f>IF(AND([1]!Email_TaskV2[[#This Row],[Status]]="ON PROGRESS",[1]!Email_TaskV2[[#This Row],[Type]]="RFI"),"YES","")</f>
        <v>#REF!</v>
      </c>
      <c r="BA582" s="16" t="e">
        <f>IF([1]!Email_TaskV2[[#This Row],[Nomor Nodin RFS/RFI]]="","",DAY([1]!Email_TaskV2[[#This Row],[Tanggal nodin RFS/RFI]]))</f>
        <v>#REF!</v>
      </c>
      <c r="BB582" s="20" t="e">
        <f>IF([1]!Email_TaskV2[[#This Row],[Nomor Nodin RFS/RFI]]="","",TEXT([1]!Email_TaskV2[[#This Row],[Tanggal nodin RFS/RFI]],"MMM"))</f>
        <v>#REF!</v>
      </c>
      <c r="BC582" s="49" t="e">
        <f>IF([1]!Email_TaskV2[[#This Row],[Nodin BO]]="","No","Yes")</f>
        <v>#REF!</v>
      </c>
      <c r="BD582" s="50" t="e">
        <f>YEAR([1]!Email_TaskV2[[#This Row],[Tanggal nodin RFS/RFI]])</f>
        <v>#REF!</v>
      </c>
      <c r="BE582" s="17" t="e">
        <f>IF([1]!Email_TaskV2[[#This Row],[Month]]="",13,MONTH([1]!Email_TaskV2[[#This Row],[Tanggal nodin RFS/RFI]]))</f>
        <v>#REF!</v>
      </c>
    </row>
    <row r="583" spans="1:57" ht="15" customHeight="1" x14ac:dyDescent="0.3">
      <c r="A583" s="51">
        <v>582</v>
      </c>
      <c r="B583" s="32" t="s">
        <v>3364</v>
      </c>
      <c r="C583" s="34">
        <v>45069</v>
      </c>
      <c r="D583" s="27" t="s">
        <v>3365</v>
      </c>
      <c r="E583" s="23" t="s">
        <v>670</v>
      </c>
      <c r="F583" s="99" t="s">
        <v>966</v>
      </c>
      <c r="G583" s="35"/>
      <c r="H583" s="35"/>
      <c r="I583" s="32"/>
      <c r="J583" s="35"/>
      <c r="K583" s="32"/>
      <c r="L583" s="44"/>
      <c r="M583" s="40"/>
      <c r="N583" s="40" t="s">
        <v>81</v>
      </c>
      <c r="O583" s="40" t="s">
        <v>82</v>
      </c>
      <c r="P583" s="40" t="e">
        <f>VLOOKUP([1]!Email_TaskV2[[#This Row],[PIC Dev]],[1]Organization!C:D,2,FALSE)</f>
        <v>#REF!</v>
      </c>
      <c r="Q583" s="40"/>
      <c r="R583" s="32"/>
      <c r="S583" s="32" t="s">
        <v>57</v>
      </c>
      <c r="T583" s="32" t="s">
        <v>3366</v>
      </c>
      <c r="U583" s="37" t="s">
        <v>3495</v>
      </c>
      <c r="V583" s="41">
        <v>45056</v>
      </c>
      <c r="W583" s="32" t="s">
        <v>83</v>
      </c>
      <c r="X583" s="32" t="s">
        <v>174</v>
      </c>
      <c r="Y583" s="32" t="s">
        <v>2987</v>
      </c>
      <c r="Z583" s="32" t="s">
        <v>58</v>
      </c>
      <c r="AA583" s="32" t="s">
        <v>59</v>
      </c>
      <c r="AB583" s="32" t="s">
        <v>83</v>
      </c>
      <c r="AC583" s="32" t="s">
        <v>61</v>
      </c>
      <c r="AD583" s="44" t="s">
        <v>141</v>
      </c>
      <c r="AE583" s="44" t="s">
        <v>140</v>
      </c>
      <c r="AF583" s="44" t="s">
        <v>86</v>
      </c>
      <c r="AG583" s="32" t="s">
        <v>91</v>
      </c>
      <c r="AH583" s="32" t="s">
        <v>3367</v>
      </c>
      <c r="AI583" s="72" t="s">
        <v>64</v>
      </c>
      <c r="AJ583" s="45" t="str">
        <f t="shared" si="74"/>
        <v/>
      </c>
      <c r="AK583" s="46"/>
      <c r="AL583" s="46"/>
      <c r="AM583" s="46"/>
      <c r="AN583" s="46"/>
      <c r="AO583" s="46"/>
      <c r="AP583" s="46"/>
      <c r="AQ583" s="47" t="e">
        <f ca="1">IF(AND([1]!Email_TaskV2[[#This Row],[Status]]="ON PROGRESS"),TODAY()-[1]!Email_TaskV2[[#This Row],[Tanggal nodin RFS/RFI]],0)</f>
        <v>#REF!</v>
      </c>
      <c r="AR583" s="47" t="e">
        <f ca="1">IF(AND([1]!Email_TaskV2[[#This Row],[Status]]="ON PROGRESS"),IF(TODAY()-[1]!Email_TaskV2[[#This Row],[Start FUT]]&gt;100,"Testing not started yet",TODAY()-[1]!Email_TaskV2[[#This Row],[Start FUT]]),0)</f>
        <v>#REF!</v>
      </c>
      <c r="AS583" s="47" t="e">
        <f>IF([1]!Email_TaskV2[[#This Row],[Aging_Start_Testing]]="Testing not started yet","Testing not started yet",[1]!Email_TaskV2[[#This Row],[Aging]]-[1]!Email_TaskV2[[#This Row],[Aging_Start_Testing]])</f>
        <v>#REF!</v>
      </c>
      <c r="AT583" s="47" t="e">
        <f ca="1">IF(AND([1]!Email_TaskV2[[#This Row],[Status]]="ON PROGRESS",[1]!Email_TaskV2[[#This Row],[Type]]="RFI"),TODAY()-[1]!Email_TaskV2[[#This Row],[Tanggal nodin RFS/RFI]],0)</f>
        <v>#REF!</v>
      </c>
      <c r="AU583" s="47" t="e">
        <f>IF([1]!Email_TaskV2[[#This Row],[Aging]]&gt;7,"Warning","")</f>
        <v>#REF!</v>
      </c>
      <c r="AV583" s="48"/>
      <c r="AW583" s="48"/>
      <c r="AX583" s="48"/>
      <c r="AY583" s="16" t="e">
        <f>IF(AND([1]!Email_TaskV2[[#This Row],[Status]]="ON PROGRESS",[1]!Email_TaskV2[[#This Row],[Type]]="RFS"),"YES","")</f>
        <v>#REF!</v>
      </c>
      <c r="AZ583" s="16" t="e">
        <f>IF(AND([1]!Email_TaskV2[[#This Row],[Status]]="ON PROGRESS",[1]!Email_TaskV2[[#This Row],[Type]]="RFI"),"YES","")</f>
        <v>#REF!</v>
      </c>
      <c r="BA583" s="16" t="e">
        <f>IF([1]!Email_TaskV2[[#This Row],[Nomor Nodin RFS/RFI]]="","",DAY([1]!Email_TaskV2[[#This Row],[Tanggal nodin RFS/RFI]]))</f>
        <v>#REF!</v>
      </c>
      <c r="BB583" s="20" t="e">
        <f>IF([1]!Email_TaskV2[[#This Row],[Nomor Nodin RFS/RFI]]="","",TEXT([1]!Email_TaskV2[[#This Row],[Tanggal nodin RFS/RFI]],"MMM"))</f>
        <v>#REF!</v>
      </c>
      <c r="BC583" s="49" t="e">
        <f>IF([1]!Email_TaskV2[[#This Row],[Nodin BO]]="","No","Yes")</f>
        <v>#REF!</v>
      </c>
      <c r="BD583" s="50" t="e">
        <f>YEAR([1]!Email_TaskV2[[#This Row],[Tanggal nodin RFS/RFI]])</f>
        <v>#REF!</v>
      </c>
      <c r="BE583" s="17" t="e">
        <f>IF([1]!Email_TaskV2[[#This Row],[Month]]="",13,MONTH([1]!Email_TaskV2[[#This Row],[Tanggal nodin RFS/RFI]]))</f>
        <v>#REF!</v>
      </c>
    </row>
    <row r="584" spans="1:57" ht="15" customHeight="1" x14ac:dyDescent="0.3">
      <c r="A584" s="51">
        <v>583</v>
      </c>
      <c r="B584" s="32" t="s">
        <v>3368</v>
      </c>
      <c r="C584" s="34">
        <v>45069</v>
      </c>
      <c r="D584" s="27" t="s">
        <v>3369</v>
      </c>
      <c r="E584" s="23" t="s">
        <v>670</v>
      </c>
      <c r="F584" s="99" t="s">
        <v>966</v>
      </c>
      <c r="G584" s="35"/>
      <c r="H584" s="35"/>
      <c r="I584" s="32"/>
      <c r="J584" s="35"/>
      <c r="K584" s="32"/>
      <c r="L584" s="44"/>
      <c r="M584" s="40"/>
      <c r="N584" s="40" t="s">
        <v>3465</v>
      </c>
      <c r="O584" s="40" t="s">
        <v>135</v>
      </c>
      <c r="P584" s="40" t="e">
        <f>VLOOKUP([1]!Email_TaskV2[[#This Row],[PIC Dev]],[1]Organization!C:D,2,FALSE)</f>
        <v>#REF!</v>
      </c>
      <c r="Q584" s="40"/>
      <c r="R584" s="32"/>
      <c r="S584" s="32" t="s">
        <v>57</v>
      </c>
      <c r="T584" s="32"/>
      <c r="U584" s="32"/>
      <c r="V584" s="32"/>
      <c r="W584" s="32" t="s">
        <v>169</v>
      </c>
      <c r="X584" s="32"/>
      <c r="Y584" s="32"/>
      <c r="Z584" s="32" t="s">
        <v>58</v>
      </c>
      <c r="AA584" s="32" t="s">
        <v>59</v>
      </c>
      <c r="AB584" s="32" t="s">
        <v>119</v>
      </c>
      <c r="AC584" s="32" t="s">
        <v>71</v>
      </c>
      <c r="AD584" s="111" t="s">
        <v>109</v>
      </c>
      <c r="AE584" s="44"/>
      <c r="AF584" s="44"/>
      <c r="AG584" s="32"/>
      <c r="AH584" s="32"/>
      <c r="AI584" s="72" t="s">
        <v>64</v>
      </c>
      <c r="AJ584" s="45" t="str">
        <f t="shared" si="74"/>
        <v/>
      </c>
      <c r="AK584" s="46"/>
      <c r="AL584" s="46"/>
      <c r="AM584" s="46"/>
      <c r="AN584" s="46"/>
      <c r="AO584" s="46"/>
      <c r="AP584" s="46"/>
      <c r="AQ584" s="47" t="e">
        <f ca="1">IF(AND([1]!Email_TaskV2[[#This Row],[Status]]="ON PROGRESS"),TODAY()-[1]!Email_TaskV2[[#This Row],[Tanggal nodin RFS/RFI]],0)</f>
        <v>#REF!</v>
      </c>
      <c r="AR584" s="47" t="e">
        <f ca="1">IF(AND([1]!Email_TaskV2[[#This Row],[Status]]="ON PROGRESS"),IF(TODAY()-[1]!Email_TaskV2[[#This Row],[Start FUT]]&gt;100,"Testing not started yet",TODAY()-[1]!Email_TaskV2[[#This Row],[Start FUT]]),0)</f>
        <v>#REF!</v>
      </c>
      <c r="AS584" s="47" t="e">
        <f>IF([1]!Email_TaskV2[[#This Row],[Aging_Start_Testing]]="Testing not started yet","Testing not started yet",[1]!Email_TaskV2[[#This Row],[Aging]]-[1]!Email_TaskV2[[#This Row],[Aging_Start_Testing]])</f>
        <v>#REF!</v>
      </c>
      <c r="AT584" s="47" t="e">
        <f ca="1">IF(AND([1]!Email_TaskV2[[#This Row],[Status]]="ON PROGRESS",[1]!Email_TaskV2[[#This Row],[Type]]="RFI"),TODAY()-[1]!Email_TaskV2[[#This Row],[Tanggal nodin RFS/RFI]],0)</f>
        <v>#REF!</v>
      </c>
      <c r="AU584" s="47" t="e">
        <f>IF([1]!Email_TaskV2[[#This Row],[Aging]]&gt;7,"Warning","")</f>
        <v>#REF!</v>
      </c>
      <c r="AV584" s="48"/>
      <c r="AW584" s="48"/>
      <c r="AX584" s="48"/>
      <c r="AY584" s="16" t="e">
        <f>IF(AND([1]!Email_TaskV2[[#This Row],[Status]]="ON PROGRESS",[1]!Email_TaskV2[[#This Row],[Type]]="RFS"),"YES","")</f>
        <v>#REF!</v>
      </c>
      <c r="AZ584" s="127" t="e">
        <f>IF(AND([1]!Email_TaskV2[[#This Row],[Status]]="ON PROGRESS",[1]!Email_TaskV2[[#This Row],[Type]]="RFI"),"YES","")</f>
        <v>#REF!</v>
      </c>
      <c r="BA584" s="16" t="e">
        <f>IF([1]!Email_TaskV2[[#This Row],[Nomor Nodin RFS/RFI]]="","",DAY([1]!Email_TaskV2[[#This Row],[Tanggal nodin RFS/RFI]]))</f>
        <v>#REF!</v>
      </c>
      <c r="BB584" s="20" t="e">
        <f>IF([1]!Email_TaskV2[[#This Row],[Nomor Nodin RFS/RFI]]="","",TEXT([1]!Email_TaskV2[[#This Row],[Tanggal nodin RFS/RFI]],"MMM"))</f>
        <v>#REF!</v>
      </c>
      <c r="BC584" s="49" t="e">
        <f>IF([1]!Email_TaskV2[[#This Row],[Nodin BO]]="","No","Yes")</f>
        <v>#REF!</v>
      </c>
      <c r="BD584" s="50" t="e">
        <f>YEAR([1]!Email_TaskV2[[#This Row],[Tanggal nodin RFS/RFI]])</f>
        <v>#REF!</v>
      </c>
      <c r="BE584" s="17" t="e">
        <f>IF([1]!Email_TaskV2[[#This Row],[Month]]="",13,MONTH([1]!Email_TaskV2[[#This Row],[Tanggal nodin RFS/RFI]]))</f>
        <v>#REF!</v>
      </c>
    </row>
    <row r="585" spans="1:57" ht="15" customHeight="1" x14ac:dyDescent="0.3">
      <c r="A585" s="51">
        <v>584</v>
      </c>
      <c r="B585" s="32" t="s">
        <v>3370</v>
      </c>
      <c r="C585" s="34">
        <v>45069</v>
      </c>
      <c r="D585" s="27" t="s">
        <v>3371</v>
      </c>
      <c r="E585" s="23" t="s">
        <v>670</v>
      </c>
      <c r="F585" s="99" t="s">
        <v>966</v>
      </c>
      <c r="G585" s="35"/>
      <c r="H585" s="35"/>
      <c r="I585" s="32"/>
      <c r="J585" s="35"/>
      <c r="K585" s="32"/>
      <c r="L585" s="44"/>
      <c r="M585" s="40"/>
      <c r="N585" s="40" t="s">
        <v>111</v>
      </c>
      <c r="O585" s="40" t="s">
        <v>112</v>
      </c>
      <c r="P585" s="40" t="e">
        <f>VLOOKUP([1]!Email_TaskV2[[#This Row],[PIC Dev]],[1]Organization!C:D,2,FALSE)</f>
        <v>#REF!</v>
      </c>
      <c r="Q585" s="40"/>
      <c r="R585" s="32"/>
      <c r="S585" s="32" t="s">
        <v>75</v>
      </c>
      <c r="T585" s="32" t="s">
        <v>3263</v>
      </c>
      <c r="U585" s="37" t="s">
        <v>3496</v>
      </c>
      <c r="V585" s="41">
        <v>45051</v>
      </c>
      <c r="W585" s="32" t="s">
        <v>113</v>
      </c>
      <c r="X585" s="32" t="s">
        <v>3497</v>
      </c>
      <c r="Y585" s="32" t="s">
        <v>161</v>
      </c>
      <c r="Z585" s="32" t="s">
        <v>58</v>
      </c>
      <c r="AA585" s="32" t="s">
        <v>59</v>
      </c>
      <c r="AB585" s="32" t="s">
        <v>113</v>
      </c>
      <c r="AC585" s="32" t="s">
        <v>71</v>
      </c>
      <c r="AD585" s="111" t="s">
        <v>89</v>
      </c>
      <c r="AE585" s="44"/>
      <c r="AF585" s="44"/>
      <c r="AG585" s="32"/>
      <c r="AH585" s="32"/>
      <c r="AI585" s="72" t="s">
        <v>64</v>
      </c>
      <c r="AJ585" s="45" t="str">
        <f t="shared" si="74"/>
        <v/>
      </c>
      <c r="AK585" s="46"/>
      <c r="AL585" s="46"/>
      <c r="AM585" s="46"/>
      <c r="AN585" s="46"/>
      <c r="AO585" s="46"/>
      <c r="AP585" s="46"/>
      <c r="AQ585" s="47" t="e">
        <f ca="1">IF(AND([1]!Email_TaskV2[[#This Row],[Status]]="ON PROGRESS"),TODAY()-[1]!Email_TaskV2[[#This Row],[Tanggal nodin RFS/RFI]],0)</f>
        <v>#REF!</v>
      </c>
      <c r="AR585" s="47" t="e">
        <f ca="1">IF(AND([1]!Email_TaskV2[[#This Row],[Status]]="ON PROGRESS"),IF(TODAY()-[1]!Email_TaskV2[[#This Row],[Start FUT]]&gt;100,"Testing not started yet",TODAY()-[1]!Email_TaskV2[[#This Row],[Start FUT]]),0)</f>
        <v>#REF!</v>
      </c>
      <c r="AS585" s="47" t="e">
        <f>IF([1]!Email_TaskV2[[#This Row],[Aging_Start_Testing]]="Testing not started yet","Testing not started yet",[1]!Email_TaskV2[[#This Row],[Aging]]-[1]!Email_TaskV2[[#This Row],[Aging_Start_Testing]])</f>
        <v>#REF!</v>
      </c>
      <c r="AT585" s="47" t="e">
        <f ca="1">IF(AND([1]!Email_TaskV2[[#This Row],[Status]]="ON PROGRESS",[1]!Email_TaskV2[[#This Row],[Type]]="RFI"),TODAY()-[1]!Email_TaskV2[[#This Row],[Tanggal nodin RFS/RFI]],0)</f>
        <v>#REF!</v>
      </c>
      <c r="AU585" s="47" t="e">
        <f>IF([1]!Email_TaskV2[[#This Row],[Aging]]&gt;7,"Warning","")</f>
        <v>#REF!</v>
      </c>
      <c r="AV585" s="48"/>
      <c r="AW585" s="48"/>
      <c r="AX585" s="48"/>
      <c r="AY585" s="16" t="e">
        <f>IF(AND([1]!Email_TaskV2[[#This Row],[Status]]="ON PROGRESS",[1]!Email_TaskV2[[#This Row],[Type]]="RFS"),"YES","")</f>
        <v>#REF!</v>
      </c>
      <c r="AZ585" s="16" t="e">
        <f>IF(AND([1]!Email_TaskV2[[#This Row],[Status]]="ON PROGRESS",[1]!Email_TaskV2[[#This Row],[Type]]="RFI"),"YES","")</f>
        <v>#REF!</v>
      </c>
      <c r="BA585" s="16" t="e">
        <f>IF([1]!Email_TaskV2[[#This Row],[Nomor Nodin RFS/RFI]]="","",DAY([1]!Email_TaskV2[[#This Row],[Tanggal nodin RFS/RFI]]))</f>
        <v>#REF!</v>
      </c>
      <c r="BB585" s="20" t="e">
        <f>IF([1]!Email_TaskV2[[#This Row],[Nomor Nodin RFS/RFI]]="","",TEXT([1]!Email_TaskV2[[#This Row],[Tanggal nodin RFS/RFI]],"MMM"))</f>
        <v>#REF!</v>
      </c>
      <c r="BC585" s="49" t="e">
        <f>IF([1]!Email_TaskV2[[#This Row],[Nodin BO]]="","No","Yes")</f>
        <v>#REF!</v>
      </c>
      <c r="BD585" s="50" t="e">
        <f>YEAR([1]!Email_TaskV2[[#This Row],[Tanggal nodin RFS/RFI]])</f>
        <v>#REF!</v>
      </c>
      <c r="BE585" s="17" t="e">
        <f>IF([1]!Email_TaskV2[[#This Row],[Month]]="",13,MONTH([1]!Email_TaskV2[[#This Row],[Tanggal nodin RFS/RFI]]))</f>
        <v>#REF!</v>
      </c>
    </row>
  </sheetData>
  <phoneticPr fontId="12" type="noConversion"/>
  <pageMargins left="0.7" right="0.7" top="0.75" bottom="0.75" header="0" footer="0"/>
  <pageSetup paperSize="9" orientation="portrait" r:id="rId1"/>
  <headerFooter>
    <oddFooter>&amp;L_x000D_&amp;1#&amp;"Calibri"&amp;8&amp;K000000 Internal</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 RFS-RFI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Ariq Pradipa Santoso</cp:lastModifiedBy>
  <dcterms:created xsi:type="dcterms:W3CDTF">2023-02-14T09:50:00Z</dcterms:created>
  <dcterms:modified xsi:type="dcterms:W3CDTF">2023-05-24T16:56:46Z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5caaddc-90a0-4995-b524-c269e4395a58_Enabled">
    <vt:lpwstr>true</vt:lpwstr>
  </property>
  <property fmtid="{D5CDD505-2E9C-101B-9397-08002B2CF9AE}" pid="3" name="MSIP_Label_d5caaddc-90a0-4995-b524-c269e4395a58_SetDate">
    <vt:lpwstr>2023-05-04T03:17:41Z</vt:lpwstr>
  </property>
  <property fmtid="{D5CDD505-2E9C-101B-9397-08002B2CF9AE}" pid="4" name="MSIP_Label_d5caaddc-90a0-4995-b524-c269e4395a58_Method">
    <vt:lpwstr>Standard</vt:lpwstr>
  </property>
  <property fmtid="{D5CDD505-2E9C-101B-9397-08002B2CF9AE}" pid="5" name="MSIP_Label_d5caaddc-90a0-4995-b524-c269e4395a58_Name">
    <vt:lpwstr>Internal</vt:lpwstr>
  </property>
  <property fmtid="{D5CDD505-2E9C-101B-9397-08002B2CF9AE}" pid="6" name="MSIP_Label_d5caaddc-90a0-4995-b524-c269e4395a58_SiteId">
    <vt:lpwstr>fc743075-93ed-4a5c-82c0-ca5eac914220</vt:lpwstr>
  </property>
  <property fmtid="{D5CDD505-2E9C-101B-9397-08002B2CF9AE}" pid="7" name="MSIP_Label_d5caaddc-90a0-4995-b524-c269e4395a58_ActionId">
    <vt:lpwstr>d1ea61be-c0b8-4c4d-82bc-8c15e5f78332</vt:lpwstr>
  </property>
  <property fmtid="{D5CDD505-2E9C-101B-9397-08002B2CF9AE}" pid="8" name="MSIP_Label_d5caaddc-90a0-4995-b524-c269e4395a58_ContentBits">
    <vt:lpwstr>2</vt:lpwstr>
  </property>
</Properties>
</file>