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pan\Desktop\"/>
    </mc:Choice>
  </mc:AlternateContent>
  <bookViews>
    <workbookView xWindow="0" yWindow="0" windowWidth="20400" windowHeight="8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5" i="1" l="1"/>
  <c r="K27" i="1"/>
  <c r="O5" i="1" l="1"/>
  <c r="O6" i="1"/>
  <c r="O7" i="1"/>
  <c r="O8" i="1"/>
  <c r="O9" i="1"/>
  <c r="O10" i="1"/>
  <c r="O11" i="1"/>
  <c r="O12" i="1"/>
  <c r="O13" i="1"/>
  <c r="O14" i="1"/>
  <c r="O4" i="1"/>
  <c r="T4" i="1" l="1"/>
  <c r="T7" i="1"/>
  <c r="T14" i="1"/>
  <c r="T10" i="1"/>
  <c r="T6" i="1"/>
  <c r="T13" i="1"/>
  <c r="T9" i="1"/>
  <c r="T5" i="1"/>
  <c r="T12" i="1"/>
  <c r="T8" i="1"/>
  <c r="T11" i="1"/>
  <c r="L5" i="1"/>
  <c r="M5" i="1" s="1"/>
  <c r="P5" i="1" s="1"/>
  <c r="U5" i="1" s="1"/>
  <c r="L6" i="1"/>
  <c r="M6" i="1" s="1"/>
  <c r="P6" i="1" s="1"/>
  <c r="U6" i="1" s="1"/>
  <c r="L7" i="1"/>
  <c r="M7" i="1" s="1"/>
  <c r="P7" i="1" s="1"/>
  <c r="U7" i="1" s="1"/>
  <c r="L8" i="1"/>
  <c r="M8" i="1" s="1"/>
  <c r="P8" i="1" s="1"/>
  <c r="L9" i="1"/>
  <c r="M9" i="1" s="1"/>
  <c r="P9" i="1" s="1"/>
  <c r="L10" i="1"/>
  <c r="M10" i="1" s="1"/>
  <c r="P10" i="1" s="1"/>
  <c r="L11" i="1"/>
  <c r="M11" i="1" s="1"/>
  <c r="P11" i="1" s="1"/>
  <c r="L12" i="1"/>
  <c r="M12" i="1" s="1"/>
  <c r="P12" i="1" s="1"/>
  <c r="L13" i="1"/>
  <c r="M13" i="1" s="1"/>
  <c r="P13" i="1" s="1"/>
  <c r="U13" i="1" s="1"/>
  <c r="L14" i="1"/>
  <c r="M14" i="1" s="1"/>
  <c r="P14" i="1" s="1"/>
  <c r="L4" i="1"/>
  <c r="M4" i="1" s="1"/>
  <c r="P4" i="1" s="1"/>
  <c r="U4" i="1" s="1"/>
  <c r="U12" i="1" l="1"/>
  <c r="U11" i="1"/>
  <c r="U10" i="1"/>
  <c r="U14" i="1"/>
  <c r="U9" i="1"/>
  <c r="U8" i="1"/>
</calcChain>
</file>

<file path=xl/sharedStrings.xml><?xml version="1.0" encoding="utf-8"?>
<sst xmlns="http://schemas.openxmlformats.org/spreadsheetml/2006/main" count="98" uniqueCount="70">
  <si>
    <t>Student Score 1</t>
  </si>
  <si>
    <t>Student Name</t>
  </si>
  <si>
    <t>Test 1</t>
  </si>
  <si>
    <t>Test 2</t>
  </si>
  <si>
    <t>Test 3</t>
  </si>
  <si>
    <t>Test 4</t>
  </si>
  <si>
    <t>Test 5</t>
  </si>
  <si>
    <t>Test6</t>
  </si>
  <si>
    <t>Test 7</t>
  </si>
  <si>
    <t>Test8</t>
  </si>
  <si>
    <t>Total</t>
  </si>
  <si>
    <t>Precentage</t>
  </si>
  <si>
    <t>Arpan</t>
  </si>
  <si>
    <t>Raman</t>
  </si>
  <si>
    <t>Course</t>
  </si>
  <si>
    <t>Total Fees</t>
  </si>
  <si>
    <t>BCA</t>
  </si>
  <si>
    <t>BBA</t>
  </si>
  <si>
    <t>MBA</t>
  </si>
  <si>
    <t>Course Fees</t>
  </si>
  <si>
    <t>M.TECH</t>
  </si>
  <si>
    <t>Scholarship</t>
  </si>
  <si>
    <t xml:space="preserve">Category </t>
  </si>
  <si>
    <t>Discount</t>
  </si>
  <si>
    <t>ST</t>
  </si>
  <si>
    <t>SC</t>
  </si>
  <si>
    <t>OBC</t>
  </si>
  <si>
    <t>GENERAL</t>
  </si>
  <si>
    <t>DISCOUNT</t>
  </si>
  <si>
    <t>Transport</t>
  </si>
  <si>
    <t>Y</t>
  </si>
  <si>
    <t>N</t>
  </si>
  <si>
    <t>Transport fee</t>
  </si>
  <si>
    <t>Vinod</t>
  </si>
  <si>
    <t>Aman</t>
  </si>
  <si>
    <t>Ramesh</t>
  </si>
  <si>
    <t>S.No</t>
  </si>
  <si>
    <t>CATEGORY</t>
  </si>
  <si>
    <t>Karan</t>
  </si>
  <si>
    <t>Sujan</t>
  </si>
  <si>
    <t>Mohan</t>
  </si>
  <si>
    <t>Mhesh</t>
  </si>
  <si>
    <t>Narayan</t>
  </si>
  <si>
    <t>Ravi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</si>
  <si>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</si>
  <si>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</si>
  <si>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</si>
  <si>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</si>
  <si>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</si>
  <si>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</si>
  <si>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</si>
  <si>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</si>
  <si>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</si>
  <si>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</si>
  <si>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</si>
  <si>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</si>
  <si>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</si>
  <si>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</si>
  <si>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</si>
  <si>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</si>
  <si>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</si>
  <si>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</si>
  <si>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</si>
  <si>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Q1. Find the total &amp; Percentage</t>
  </si>
  <si>
    <t>Q2. Calculate the scholarship amount</t>
  </si>
  <si>
    <t>Q3. Create a list of courses using data validation</t>
  </si>
  <si>
    <t>Q4. Create a list for categories also</t>
  </si>
  <si>
    <t>Q5. Calculate the discount according to categories.</t>
  </si>
  <si>
    <t>Q6. Calculate the total fees and also add transport fees if it is selected Yes(Y).</t>
  </si>
  <si>
    <t xml:space="preserve">Madan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</si>
</sst>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9" fontId="0" fillId="0" borderId="0" xfId="0" applyNumberFormat="1"/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3" borderId="1" xfId="0" applyFont="1" applyFill="1" applyBorder="1"/>
    <xf numFmtId="9" fontId="1" fillId="3" borderId="1" xfId="0" applyNumberFormat="1" applyFont="1" applyFill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0" fontId="3" fillId="0" borderId="2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0" fillId="0" borderId="0" xfId="0"/>
    <xf numFmtId="0" fontId="5" fillId="0" borderId="0" xfId="0" applyFont="1"/>
    <xf numFmtId="0" fontId="5" fillId="0" borderId="0" xfId="0" applyFont="1"/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C3:U14" totalsRowShown="0" headerRowDxfId="22" headerRowBorderDxfId="21" tableBorderDxfId="20" totalsRowBorderDxfId="19">
  <autoFilter ref="C3:U14"/>
  <tableColumns count="19">
    <tableColumn id="1" name="Column1" dataDxfId="18"/>
    <tableColumn id="2" name="Column2" dataDxfId="17"/>
    <tableColumn id="3" name="Column3" dataDxfId="16"/>
    <tableColumn id="4" name="Column4" dataDxfId="15"/>
    <tableColumn id="5" name="Column5" dataDxfId="14"/>
    <tableColumn id="6" name="Column6" dataDxfId="13"/>
    <tableColumn id="7" name="Column7" dataDxfId="12"/>
    <tableColumn id="8" name="Column8" dataDxfId="11"/>
    <tableColumn id="9" name="Column9" dataDxfId="10"/>
    <tableColumn id="10" name="Column10" dataDxfId="9">
      <calculatedColumnFormula>SUM(C4:K4)</calculatedColumnFormula>
    </tableColumn>
    <tableColumn id="11" name="Column11" dataDxfId="8">
      <calculatedColumnFormula>(L4/800)*100</calculatedColumnFormula>
    </tableColumn>
    <tableColumn id="12" name="Column12" dataDxfId="7"/>
    <tableColumn id="13" name="Column13" dataDxfId="6">
      <calculatedColumnFormula>IF(N4="BBA","50000",IF(N4="BCA","56000",IF(N4="MCA","20000",IF(N4="MBA","30000",IF(N4="M.TECH","90000")))))</calculatedColumnFormula>
    </tableColumn>
    <tableColumn id="14" name="Column14" dataDxfId="5">
      <calculatedColumnFormula>IF(M4&gt;=90,O4*0.1,IF(M4&gt;=65,O4*0.3,IF(M4&gt;=50,O4*0.2,IF(M4&gt;=40,O4*0.01,"NOT VAILD"))))</calculatedColumnFormula>
    </tableColumn>
    <tableColumn id="15" name="Column15" dataDxfId="4"/>
    <tableColumn id="16" name="Column16" dataDxfId="3"/>
    <tableColumn id="17" name="Column17" dataDxfId="2"/>
    <tableColumn id="18" name="Column18" dataDxfId="1">
      <calculatedColumnFormula>IF(S4=$S$18,$T$18*O4,IF(S4=$S$19,$T$19*O4,IF(S4=$S$20,$T$20*O4,IF(S4=$S$21,$T$21*O4))))</calculatedColumnFormula>
    </tableColumn>
    <tableColumn id="19" name="Column19" dataDxfId="0">
      <calculatedColumnFormula>O4-P4-T4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="89" zoomScaleNormal="89" workbookViewId="0">
      <selection activeCell="E18" sqref="E18"/>
    </sheetView>
  </sheetViews>
  <sheetFormatPr defaultRowHeight="15" x14ac:dyDescent="0.25"/>
  <cols>
    <col min="1" max="1" width="14.85546875" customWidth="1"/>
    <col min="2" max="2" width="15.28515625" bestFit="1" customWidth="1"/>
    <col min="3" max="6" width="11.5703125" customWidth="1"/>
    <col min="7" max="7" width="13.85546875" bestFit="1" customWidth="1"/>
    <col min="8" max="8" width="12.7109375" bestFit="1" customWidth="1"/>
    <col min="9" max="11" width="11.5703125" customWidth="1"/>
    <col min="12" max="17" width="12.7109375" customWidth="1"/>
    <col min="18" max="18" width="14.28515625" style="5" bestFit="1" customWidth="1"/>
    <col min="19" max="21" width="12.7109375" customWidth="1"/>
  </cols>
  <sheetData>
    <row r="1" spans="1:21" ht="38.25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15.75" x14ac:dyDescent="0.25">
      <c r="A2" s="3" t="s">
        <v>36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14</v>
      </c>
      <c r="O2" s="3" t="s">
        <v>19</v>
      </c>
      <c r="P2" s="3" t="s">
        <v>21</v>
      </c>
      <c r="Q2" s="3" t="s">
        <v>29</v>
      </c>
      <c r="R2" s="3" t="s">
        <v>32</v>
      </c>
      <c r="S2" s="3" t="s">
        <v>22</v>
      </c>
      <c r="T2" s="3" t="s">
        <v>23</v>
      </c>
      <c r="U2" s="2" t="s">
        <v>15</v>
      </c>
    </row>
    <row r="3" spans="1:21" ht="15.75" x14ac:dyDescent="0.25">
      <c r="A3" s="6">
        <v>1</v>
      </c>
      <c r="B3" s="6" t="s">
        <v>12</v>
      </c>
      <c r="C3" s="12" t="s">
        <v>44</v>
      </c>
      <c r="D3" s="13" t="s">
        <v>45</v>
      </c>
      <c r="E3" s="13" t="s">
        <v>46</v>
      </c>
      <c r="F3" s="13" t="s">
        <v>47</v>
      </c>
      <c r="G3" s="13" t="s">
        <v>48</v>
      </c>
      <c r="H3" s="13" t="s">
        <v>49</v>
      </c>
      <c r="I3" s="13" t="s">
        <v>50</v>
      </c>
      <c r="J3" s="13" t="s">
        <v>51</v>
      </c>
      <c r="K3" s="13" t="s">
        <v>52</v>
      </c>
      <c r="L3" s="13" t="s">
        <v>53</v>
      </c>
      <c r="M3" s="13" t="s">
        <v>54</v>
      </c>
      <c r="N3" s="14" t="s">
        <v>55</v>
      </c>
      <c r="O3" s="14" t="s">
        <v>56</v>
      </c>
      <c r="P3" s="14" t="s">
        <v>57</v>
      </c>
      <c r="Q3" s="13" t="s">
        <v>58</v>
      </c>
      <c r="R3" s="13" t="s">
        <v>59</v>
      </c>
      <c r="S3" s="14" t="s">
        <v>60</v>
      </c>
      <c r="T3" s="14" t="s">
        <v>61</v>
      </c>
      <c r="U3" s="15" t="s">
        <v>62</v>
      </c>
    </row>
    <row r="4" spans="1:21" ht="15.75" x14ac:dyDescent="0.25">
      <c r="A4" s="6">
        <v>2</v>
      </c>
      <c r="B4" s="6" t="s">
        <v>13</v>
      </c>
      <c r="C4" s="10">
        <v>86</v>
      </c>
      <c r="D4" s="6">
        <v>55</v>
      </c>
      <c r="E4" s="6">
        <v>45</v>
      </c>
      <c r="F4" s="6">
        <v>56</v>
      </c>
      <c r="G4" s="6">
        <v>45</v>
      </c>
      <c r="H4" s="6">
        <v>45</v>
      </c>
      <c r="I4" s="6">
        <v>87</v>
      </c>
      <c r="J4" s="6">
        <v>65</v>
      </c>
      <c r="K4" s="6">
        <v>66</v>
      </c>
      <c r="L4" s="6">
        <f>SUM(C4:K4)</f>
        <v>550</v>
      </c>
      <c r="M4" s="6">
        <f>(L4/800)*100</f>
        <v>68.75</v>
      </c>
      <c r="N4" s="7" t="s">
        <v>17</v>
      </c>
      <c r="O4" s="7" t="str">
        <f>IF(N4="BBA","50000",IF(N4="BCA","56000",IF(N4="MCA","20000",IF(N4="MBA","30000",IF(N4="M.TECH","90000")))))</f>
        <v>50000</v>
      </c>
      <c r="P4" s="7">
        <f>IF(M4&gt;=90,O4*0.1,IF(M4&gt;=65,O4*0.3,IF(M4&gt;=50,O4*0.2,IF(M4&gt;=40,O4*0.01,"NOT VAILD"))))</f>
        <v>15000</v>
      </c>
      <c r="Q4" s="6" t="s">
        <v>30</v>
      </c>
      <c r="R4" s="6">
        <v>2000</v>
      </c>
      <c r="S4" s="7" t="s">
        <v>25</v>
      </c>
      <c r="T4" s="7">
        <f>IF(S4=U16,$T$18*O4,IF(S4=$S$19,$T$19*O4,IF(S4=$S$20,$T$20*O4,IF(S4=$S$21,$T$21*O4))))</f>
        <v>5000</v>
      </c>
      <c r="U4" s="11">
        <f>O4-P4-T4+R4</f>
        <v>32000</v>
      </c>
    </row>
    <row r="5" spans="1:21" ht="15.75" x14ac:dyDescent="0.25">
      <c r="A5" s="6">
        <v>3</v>
      </c>
      <c r="B5" s="6" t="s">
        <v>38</v>
      </c>
      <c r="C5" s="10">
        <v>34</v>
      </c>
      <c r="D5" s="6">
        <v>66</v>
      </c>
      <c r="E5" s="6">
        <v>67</v>
      </c>
      <c r="F5" s="6">
        <v>7</v>
      </c>
      <c r="G5" s="6">
        <v>55</v>
      </c>
      <c r="H5" s="6">
        <v>65</v>
      </c>
      <c r="I5" s="6">
        <v>44</v>
      </c>
      <c r="J5" s="6">
        <v>88</v>
      </c>
      <c r="K5" s="6">
        <v>88</v>
      </c>
      <c r="L5" s="6">
        <f t="shared" ref="L5:L14" si="0">SUM(C5:K5)</f>
        <v>514</v>
      </c>
      <c r="M5" s="6">
        <f t="shared" ref="M5:M14" si="1">(L5/800)*100</f>
        <v>64.25</v>
      </c>
      <c r="N5" s="7" t="s">
        <v>16</v>
      </c>
      <c r="O5" s="7" t="str">
        <f t="shared" ref="O5:O14" si="2">IF(N5="BBA","50000",IF(N5="BCA","56000",IF(N5="MCA","20000",IF(N5="MBA","30000",IF(N5="M.TECH","90000")))))</f>
        <v>56000</v>
      </c>
      <c r="P5" s="7">
        <f t="shared" ref="P5:P14" si="3">IF(M5&gt;=90,O5*0.1,IF(M5&gt;=65,O5*0.3,IF(M5&gt;=50,O5*0.2,IF(M5&gt;=40,O5*0.01,"NOT VAILD"))))</f>
        <v>11200</v>
      </c>
      <c r="Q5" s="6" t="s">
        <v>31</v>
      </c>
      <c r="R5" s="6">
        <v>0</v>
      </c>
      <c r="S5" s="7" t="s">
        <v>24</v>
      </c>
      <c r="T5" s="7">
        <f t="shared" ref="T5:T14" si="4">IF(S5=$S$18,$T$18*O5,IF(S5=$S$19,$T$19*O5,IF(S5=$S$20,$T$20*O5,IF(S5=$S$21,$T$21*O5))))</f>
        <v>8400</v>
      </c>
      <c r="U5" s="11">
        <f t="shared" ref="U5:U14" si="5">O5-P5-T5</f>
        <v>36400</v>
      </c>
    </row>
    <row r="6" spans="1:21" ht="15.75" x14ac:dyDescent="0.25">
      <c r="A6" s="6">
        <v>4</v>
      </c>
      <c r="B6" s="6" t="s">
        <v>39</v>
      </c>
      <c r="C6" s="10">
        <v>87</v>
      </c>
      <c r="D6" s="6">
        <v>7</v>
      </c>
      <c r="E6" s="6">
        <v>87</v>
      </c>
      <c r="F6" s="6">
        <v>67</v>
      </c>
      <c r="G6" s="6">
        <v>66</v>
      </c>
      <c r="H6" s="6">
        <v>78</v>
      </c>
      <c r="I6" s="6">
        <v>43</v>
      </c>
      <c r="J6" s="6">
        <v>99</v>
      </c>
      <c r="K6" s="6">
        <v>66</v>
      </c>
      <c r="L6" s="6">
        <f t="shared" si="0"/>
        <v>600</v>
      </c>
      <c r="M6" s="6">
        <f t="shared" si="1"/>
        <v>75</v>
      </c>
      <c r="N6" s="7" t="s">
        <v>20</v>
      </c>
      <c r="O6" s="7" t="str">
        <f t="shared" si="2"/>
        <v>90000</v>
      </c>
      <c r="P6" s="7">
        <f t="shared" si="3"/>
        <v>27000</v>
      </c>
      <c r="Q6" s="6" t="s">
        <v>30</v>
      </c>
      <c r="R6" s="6">
        <v>2000</v>
      </c>
      <c r="S6" s="7" t="s">
        <v>26</v>
      </c>
      <c r="T6" s="7">
        <f t="shared" si="4"/>
        <v>4500</v>
      </c>
      <c r="U6" s="11">
        <f t="shared" si="5"/>
        <v>58500</v>
      </c>
    </row>
    <row r="7" spans="1:21" ht="15.75" x14ac:dyDescent="0.25">
      <c r="A7" s="6">
        <v>5</v>
      </c>
      <c r="B7" s="6" t="s">
        <v>40</v>
      </c>
      <c r="C7" s="10">
        <v>56</v>
      </c>
      <c r="D7" s="6">
        <v>45</v>
      </c>
      <c r="E7" s="6">
        <v>55</v>
      </c>
      <c r="F7" s="6">
        <v>78</v>
      </c>
      <c r="G7" s="6">
        <v>77</v>
      </c>
      <c r="H7" s="6">
        <v>56</v>
      </c>
      <c r="I7" s="6">
        <v>24</v>
      </c>
      <c r="J7" s="6">
        <v>77</v>
      </c>
      <c r="K7" s="6">
        <v>55</v>
      </c>
      <c r="L7" s="6">
        <f t="shared" si="0"/>
        <v>523</v>
      </c>
      <c r="M7" s="6">
        <f t="shared" si="1"/>
        <v>65.375</v>
      </c>
      <c r="N7" s="7" t="s">
        <v>18</v>
      </c>
      <c r="O7" s="7" t="str">
        <f t="shared" si="2"/>
        <v>30000</v>
      </c>
      <c r="P7" s="7">
        <f>IF(M7&gt;Q16=90,O7*0.1,IF(M7&gt;=65,O7*0.3,IF(M7&gt;=50,O7*0.2,IF(M7&gt;=40,O7*0.01,"NOT VAILD"))))</f>
        <v>9000</v>
      </c>
      <c r="Q7" s="6" t="s">
        <v>30</v>
      </c>
      <c r="R7" s="6">
        <v>2000</v>
      </c>
      <c r="S7" s="7" t="s">
        <v>27</v>
      </c>
      <c r="T7" s="7">
        <f t="shared" si="4"/>
        <v>1200</v>
      </c>
      <c r="U7" s="11">
        <f t="shared" si="5"/>
        <v>19800</v>
      </c>
    </row>
    <row r="8" spans="1:21" ht="15.75" x14ac:dyDescent="0.25">
      <c r="A8" s="6">
        <v>6</v>
      </c>
      <c r="B8" s="6" t="s">
        <v>41</v>
      </c>
      <c r="C8" s="10">
        <v>67</v>
      </c>
      <c r="D8" s="6">
        <v>45</v>
      </c>
      <c r="E8" s="6">
        <v>45</v>
      </c>
      <c r="F8" s="6">
        <v>46</v>
      </c>
      <c r="G8" s="6">
        <v>88</v>
      </c>
      <c r="H8" s="6">
        <v>86</v>
      </c>
      <c r="I8" s="6">
        <v>5</v>
      </c>
      <c r="J8" s="6">
        <v>55</v>
      </c>
      <c r="K8" s="6">
        <v>44</v>
      </c>
      <c r="L8" s="6">
        <f t="shared" si="0"/>
        <v>481</v>
      </c>
      <c r="M8" s="6">
        <f t="shared" si="1"/>
        <v>60.124999999999993</v>
      </c>
      <c r="N8" s="7" t="s">
        <v>17</v>
      </c>
      <c r="O8" s="7" t="str">
        <f t="shared" si="2"/>
        <v>50000</v>
      </c>
      <c r="P8" s="7">
        <f t="shared" si="3"/>
        <v>10000</v>
      </c>
      <c r="Q8" s="6" t="s">
        <v>31</v>
      </c>
      <c r="R8" s="6">
        <v>0</v>
      </c>
      <c r="S8" s="7" t="s">
        <v>25</v>
      </c>
      <c r="T8" s="7">
        <f t="shared" si="4"/>
        <v>5000</v>
      </c>
      <c r="U8" s="11">
        <f t="shared" si="5"/>
        <v>35000</v>
      </c>
    </row>
    <row r="9" spans="1:21" ht="15.75" x14ac:dyDescent="0.25">
      <c r="A9" s="6">
        <v>7</v>
      </c>
      <c r="B9" s="6" t="s">
        <v>42</v>
      </c>
      <c r="C9" s="10">
        <v>8</v>
      </c>
      <c r="D9" s="6">
        <v>6</v>
      </c>
      <c r="E9" s="6">
        <v>78</v>
      </c>
      <c r="F9" s="6">
        <v>7</v>
      </c>
      <c r="G9" s="6">
        <v>97</v>
      </c>
      <c r="H9" s="6">
        <v>67</v>
      </c>
      <c r="I9" s="6">
        <v>87</v>
      </c>
      <c r="J9" s="6">
        <v>44</v>
      </c>
      <c r="K9" s="6">
        <v>4</v>
      </c>
      <c r="L9" s="6">
        <f t="shared" si="0"/>
        <v>398</v>
      </c>
      <c r="M9" s="6">
        <f t="shared" si="1"/>
        <v>49.75</v>
      </c>
      <c r="N9" s="7" t="s">
        <v>16</v>
      </c>
      <c r="O9" s="7" t="str">
        <f t="shared" si="2"/>
        <v>56000</v>
      </c>
      <c r="P9" s="7">
        <f t="shared" si="3"/>
        <v>560</v>
      </c>
      <c r="Q9" s="6" t="s">
        <v>30</v>
      </c>
      <c r="R9" s="6">
        <v>2000</v>
      </c>
      <c r="S9" s="7" t="s">
        <v>24</v>
      </c>
      <c r="T9" s="7">
        <f t="shared" si="4"/>
        <v>8400</v>
      </c>
      <c r="U9" s="11">
        <f t="shared" si="5"/>
        <v>47040</v>
      </c>
    </row>
    <row r="10" spans="1:21" ht="15.75" x14ac:dyDescent="0.25">
      <c r="A10" s="6">
        <v>8</v>
      </c>
      <c r="B10" s="6" t="s">
        <v>33</v>
      </c>
      <c r="C10" s="10">
        <v>6</v>
      </c>
      <c r="D10" s="6">
        <v>7</v>
      </c>
      <c r="E10" s="6">
        <v>8</v>
      </c>
      <c r="F10" s="6">
        <v>46</v>
      </c>
      <c r="G10" s="6">
        <v>99</v>
      </c>
      <c r="H10" s="6">
        <v>35</v>
      </c>
      <c r="I10" s="6">
        <v>76</v>
      </c>
      <c r="J10" s="6">
        <v>33</v>
      </c>
      <c r="K10" s="6">
        <v>33</v>
      </c>
      <c r="L10" s="6">
        <f t="shared" si="0"/>
        <v>343</v>
      </c>
      <c r="M10" s="6">
        <f t="shared" si="1"/>
        <v>42.875</v>
      </c>
      <c r="N10" s="7" t="s">
        <v>20</v>
      </c>
      <c r="O10" s="7" t="str">
        <f t="shared" si="2"/>
        <v>90000</v>
      </c>
      <c r="P10" s="7">
        <f>IF(M10&gt;=90,O10*0.1,IF(M10&gt;=65,O10*0.3,IF(M10&gt;=50,O10*0.2,IF(M10&gt;=40,O10*0.01,"NOT VAILD"))))</f>
        <v>900</v>
      </c>
      <c r="Q10" s="6" t="s">
        <v>31</v>
      </c>
      <c r="R10" s="6">
        <v>0</v>
      </c>
      <c r="S10" s="7" t="s">
        <v>26</v>
      </c>
      <c r="T10" s="7">
        <f t="shared" si="4"/>
        <v>4500</v>
      </c>
      <c r="U10" s="11">
        <f t="shared" si="5"/>
        <v>84600</v>
      </c>
    </row>
    <row r="11" spans="1:21" ht="15.75" x14ac:dyDescent="0.25">
      <c r="A11" s="6">
        <v>9</v>
      </c>
      <c r="B11" s="6" t="s">
        <v>43</v>
      </c>
      <c r="C11" s="10">
        <v>87</v>
      </c>
      <c r="D11" s="6">
        <v>8</v>
      </c>
      <c r="E11" s="6">
        <v>4</v>
      </c>
      <c r="F11" s="6">
        <v>45</v>
      </c>
      <c r="G11" s="6">
        <v>76</v>
      </c>
      <c r="H11" s="6">
        <v>76</v>
      </c>
      <c r="I11" s="6">
        <v>67</v>
      </c>
      <c r="J11" s="6">
        <v>33</v>
      </c>
      <c r="K11" s="6">
        <v>22</v>
      </c>
      <c r="L11" s="6">
        <f t="shared" si="0"/>
        <v>418</v>
      </c>
      <c r="M11" s="6">
        <f t="shared" si="1"/>
        <v>52.25</v>
      </c>
      <c r="N11" s="7" t="s">
        <v>18</v>
      </c>
      <c r="O11" s="7" t="str">
        <f t="shared" si="2"/>
        <v>30000</v>
      </c>
      <c r="P11" s="7">
        <f t="shared" si="3"/>
        <v>6000</v>
      </c>
      <c r="Q11" s="6" t="s">
        <v>30</v>
      </c>
      <c r="R11" s="6">
        <v>2000</v>
      </c>
      <c r="S11" s="7" t="s">
        <v>24</v>
      </c>
      <c r="T11" s="7">
        <f t="shared" si="4"/>
        <v>4500</v>
      </c>
      <c r="U11" s="11">
        <f t="shared" si="5"/>
        <v>19500</v>
      </c>
    </row>
    <row r="12" spans="1:21" ht="15.75" x14ac:dyDescent="0.25">
      <c r="A12" s="6">
        <v>10</v>
      </c>
      <c r="B12" s="6" t="s">
        <v>34</v>
      </c>
      <c r="C12" s="10">
        <v>8</v>
      </c>
      <c r="D12" s="6">
        <v>78</v>
      </c>
      <c r="E12" s="6">
        <v>34</v>
      </c>
      <c r="F12" s="6">
        <v>2</v>
      </c>
      <c r="G12" s="6">
        <v>65</v>
      </c>
      <c r="H12" s="6">
        <v>76</v>
      </c>
      <c r="I12" s="6">
        <v>54</v>
      </c>
      <c r="J12" s="6">
        <v>5</v>
      </c>
      <c r="K12" s="6">
        <v>66</v>
      </c>
      <c r="L12" s="6">
        <f t="shared" si="0"/>
        <v>388</v>
      </c>
      <c r="M12" s="6">
        <f t="shared" si="1"/>
        <v>48.5</v>
      </c>
      <c r="N12" s="7" t="s">
        <v>17</v>
      </c>
      <c r="O12" s="7" t="str">
        <f t="shared" si="2"/>
        <v>50000</v>
      </c>
      <c r="P12" s="7">
        <f t="shared" si="3"/>
        <v>500</v>
      </c>
      <c r="Q12" s="6" t="s">
        <v>30</v>
      </c>
      <c r="R12" s="6">
        <v>2000</v>
      </c>
      <c r="S12" s="7" t="s">
        <v>25</v>
      </c>
      <c r="T12" s="7">
        <f t="shared" si="4"/>
        <v>5000</v>
      </c>
      <c r="U12" s="11">
        <f t="shared" si="5"/>
        <v>44500</v>
      </c>
    </row>
    <row r="13" spans="1:21" ht="15.75" x14ac:dyDescent="0.25">
      <c r="A13" s="6">
        <v>11</v>
      </c>
      <c r="B13" s="6" t="s">
        <v>35</v>
      </c>
      <c r="C13" s="10">
        <v>88</v>
      </c>
      <c r="D13" s="6">
        <v>7</v>
      </c>
      <c r="E13" s="6">
        <v>76</v>
      </c>
      <c r="F13" s="6">
        <v>22</v>
      </c>
      <c r="G13" s="6">
        <v>44</v>
      </c>
      <c r="H13" s="6">
        <v>87</v>
      </c>
      <c r="I13" s="6">
        <v>34</v>
      </c>
      <c r="J13" s="6">
        <v>5</v>
      </c>
      <c r="K13" s="6">
        <v>55</v>
      </c>
      <c r="L13" s="6">
        <f t="shared" si="0"/>
        <v>418</v>
      </c>
      <c r="M13" s="6">
        <f>(L13/800)*100</f>
        <v>52.25</v>
      </c>
      <c r="N13" s="7" t="s">
        <v>16</v>
      </c>
      <c r="O13" s="7" t="str">
        <f t="shared" si="2"/>
        <v>56000</v>
      </c>
      <c r="P13" s="7">
        <f t="shared" si="3"/>
        <v>11200</v>
      </c>
      <c r="Q13" s="6" t="s">
        <v>31</v>
      </c>
      <c r="R13" s="6">
        <v>0</v>
      </c>
      <c r="S13" s="7" t="s">
        <v>26</v>
      </c>
      <c r="T13" s="7">
        <f t="shared" si="4"/>
        <v>2800</v>
      </c>
      <c r="U13" s="11">
        <f t="shared" si="5"/>
        <v>42000</v>
      </c>
    </row>
    <row r="14" spans="1:21" ht="15.75" x14ac:dyDescent="0.25">
      <c r="A14" s="6">
        <v>12</v>
      </c>
      <c r="B14" s="6" t="s">
        <v>69</v>
      </c>
      <c r="C14" s="16">
        <v>65</v>
      </c>
      <c r="D14" s="17">
        <v>76</v>
      </c>
      <c r="E14" s="17">
        <v>88</v>
      </c>
      <c r="F14" s="17">
        <v>11</v>
      </c>
      <c r="G14" s="17">
        <v>34</v>
      </c>
      <c r="H14" s="17">
        <v>55</v>
      </c>
      <c r="I14" s="17">
        <v>45</v>
      </c>
      <c r="J14" s="17">
        <v>66</v>
      </c>
      <c r="K14" s="17">
        <v>55</v>
      </c>
      <c r="L14" s="17">
        <f t="shared" si="0"/>
        <v>495</v>
      </c>
      <c r="M14" s="17">
        <f t="shared" si="1"/>
        <v>61.875</v>
      </c>
      <c r="N14" s="18" t="s">
        <v>20</v>
      </c>
      <c r="O14" s="18" t="str">
        <f t="shared" si="2"/>
        <v>90000</v>
      </c>
      <c r="P14" s="18">
        <f t="shared" si="3"/>
        <v>18000</v>
      </c>
      <c r="Q14" s="17" t="s">
        <v>31</v>
      </c>
      <c r="R14" s="17">
        <v>0</v>
      </c>
      <c r="S14" s="18" t="s">
        <v>27</v>
      </c>
      <c r="T14" s="18">
        <f t="shared" si="4"/>
        <v>3600</v>
      </c>
      <c r="U14" s="19">
        <f t="shared" si="5"/>
        <v>68400</v>
      </c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21" ht="23.25" x14ac:dyDescent="0.35">
      <c r="A16" s="21" t="s">
        <v>63</v>
      </c>
      <c r="B16" s="20"/>
      <c r="C16" s="20"/>
      <c r="D16" s="20"/>
      <c r="S16" s="8"/>
      <c r="T16" s="8"/>
    </row>
    <row r="17" spans="1:20" ht="23.25" x14ac:dyDescent="0.35">
      <c r="A17" s="22" t="s">
        <v>64</v>
      </c>
      <c r="B17" s="22"/>
      <c r="C17" s="22"/>
      <c r="D17" s="22"/>
      <c r="F17" s="4"/>
      <c r="S17" s="8" t="s">
        <v>37</v>
      </c>
      <c r="T17" s="8" t="s">
        <v>28</v>
      </c>
    </row>
    <row r="18" spans="1:20" ht="23.25" x14ac:dyDescent="0.35">
      <c r="A18" s="22" t="s">
        <v>65</v>
      </c>
      <c r="B18" s="22"/>
      <c r="C18" s="22"/>
      <c r="D18" s="22"/>
      <c r="F18" s="4"/>
      <c r="S18" s="8" t="s">
        <v>24</v>
      </c>
      <c r="T18" s="9">
        <v>0.15</v>
      </c>
    </row>
    <row r="19" spans="1:20" ht="23.25" x14ac:dyDescent="0.35">
      <c r="A19" s="22" t="s">
        <v>66</v>
      </c>
      <c r="B19" s="22"/>
      <c r="C19" s="22"/>
      <c r="D19" s="22"/>
      <c r="F19" s="4"/>
      <c r="S19" s="8" t="s">
        <v>25</v>
      </c>
      <c r="T19" s="9">
        <v>0.1</v>
      </c>
    </row>
    <row r="20" spans="1:20" ht="23.25" x14ac:dyDescent="0.35">
      <c r="A20" s="22" t="s">
        <v>67</v>
      </c>
      <c r="B20" s="22"/>
      <c r="C20" s="22"/>
      <c r="D20" s="22"/>
      <c r="F20" s="4"/>
      <c r="S20" s="8" t="s">
        <v>26</v>
      </c>
      <c r="T20" s="9">
        <v>0.05</v>
      </c>
    </row>
    <row r="21" spans="1:20" ht="23.25" x14ac:dyDescent="0.35">
      <c r="A21" s="22" t="s">
        <v>68</v>
      </c>
      <c r="B21" s="22"/>
      <c r="C21" s="22"/>
      <c r="D21" s="22"/>
      <c r="S21" s="8" t="s">
        <v>27</v>
      </c>
      <c r="T21" s="9">
        <v>0.04</v>
      </c>
    </row>
    <row r="22" spans="1:20" x14ac:dyDescent="0.25">
      <c r="D22" s="5"/>
      <c r="S22" s="8"/>
      <c r="T22" s="8"/>
    </row>
    <row r="24" spans="1:20" x14ac:dyDescent="0.25">
      <c r="C24" s="4"/>
    </row>
    <row r="25" spans="1:20" x14ac:dyDescent="0.25">
      <c r="C25" s="4"/>
      <c r="K25" t="str">
        <f>CONCATENATE(G26," ",H26," ",I26," ",)</f>
        <v xml:space="preserve">   </v>
      </c>
    </row>
    <row r="26" spans="1:20" x14ac:dyDescent="0.25">
      <c r="C26" s="4"/>
    </row>
    <row r="27" spans="1:20" x14ac:dyDescent="0.25">
      <c r="C27" s="4"/>
      <c r="K27" t="str">
        <f>CONCATENATE(G27," ",H27," ",I27," ",)</f>
        <v xml:space="preserve">   </v>
      </c>
    </row>
  </sheetData>
  <mergeCells count="6">
    <mergeCell ref="A1:U1"/>
    <mergeCell ref="A17:D17"/>
    <mergeCell ref="A18:D18"/>
    <mergeCell ref="A19:D19"/>
    <mergeCell ref="A20:D20"/>
    <mergeCell ref="A21:D2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KUMAR</dc:creator>
  <cp:lastModifiedBy>ARPAN KUMAR</cp:lastModifiedBy>
  <dcterms:created xsi:type="dcterms:W3CDTF">2024-03-05T09:56:12Z</dcterms:created>
  <dcterms:modified xsi:type="dcterms:W3CDTF">2024-03-08T12:48:22Z</dcterms:modified>
</cp:coreProperties>
</file>