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urso-excel\Docs\"/>
    </mc:Choice>
  </mc:AlternateContent>
  <xr:revisionPtr revIDLastSave="0" documentId="8_{767139F0-DD9F-49FC-89C9-FD59B7952E9F}" xr6:coauthVersionLast="47" xr6:coauthVersionMax="47" xr10:uidLastSave="{00000000-0000-0000-0000-000000000000}"/>
  <bookViews>
    <workbookView xWindow="-108" yWindow="-108" windowWidth="23256" windowHeight="12456"/>
  </bookViews>
  <sheets>
    <sheet name="Planilha1" sheetId="1" r:id="rId1"/>
    <sheet name="Planilha2" sheetId="2" r:id="rId2"/>
    <sheet name="Planilha4" sheetId="3" r:id="rId3"/>
    <sheet name="Planilha5" sheetId="4" r:id="rId4"/>
    <sheet name="Planilha6" sheetId="5" r:id="rId5"/>
    <sheet name="Planilha7" sheetId="6" r:id="rId6"/>
    <sheet name="Planilha8" sheetId="7" r:id="rId7"/>
    <sheet name="Planilha9" sheetId="8" r:id="rId8"/>
    <sheet name="Planilha10" sheetId="9" r:id="rId9"/>
    <sheet name="Planilha11" sheetId="10" r:id="rId10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0" l="1" a="1"/>
  <c r="G6" i="10" s="1"/>
  <c r="E15" i="9"/>
  <c r="D15" i="9"/>
  <c r="C15" i="9"/>
  <c r="E14" i="9"/>
  <c r="D14" i="9"/>
  <c r="C14" i="9"/>
  <c r="E13" i="9"/>
  <c r="D13" i="9"/>
  <c r="C13" i="9"/>
  <c r="E12" i="9"/>
  <c r="D12" i="9"/>
  <c r="C12" i="9"/>
  <c r="E11" i="9"/>
  <c r="D11" i="9"/>
  <c r="C11" i="9"/>
  <c r="E10" i="9"/>
  <c r="D10" i="9"/>
  <c r="C10" i="9"/>
  <c r="E9" i="9"/>
  <c r="D9" i="9"/>
  <c r="C9" i="9"/>
  <c r="E8" i="9"/>
  <c r="D8" i="9"/>
  <c r="C8" i="9"/>
  <c r="E7" i="9"/>
  <c r="D7" i="9"/>
  <c r="C7" i="9"/>
  <c r="E6" i="9"/>
  <c r="D6" i="9"/>
  <c r="C6" i="9"/>
  <c r="H3" i="9" s="1" a="1"/>
  <c r="E5" i="9"/>
  <c r="D5" i="9"/>
  <c r="C5" i="9"/>
  <c r="E4" i="9"/>
  <c r="D4" i="9"/>
  <c r="C4" i="9"/>
  <c r="E3" i="9"/>
  <c r="D3" i="9"/>
  <c r="C3" i="9"/>
  <c r="H15" i="8"/>
  <c r="G15" i="8"/>
  <c r="J15" i="8" s="1"/>
  <c r="H14" i="8"/>
  <c r="G14" i="8"/>
  <c r="J14" i="8" s="1"/>
  <c r="J13" i="8"/>
  <c r="I13" i="8"/>
  <c r="H13" i="8"/>
  <c r="G13" i="8"/>
  <c r="H12" i="8"/>
  <c r="G12" i="8"/>
  <c r="J12" i="8" s="1"/>
  <c r="H11" i="8"/>
  <c r="G11" i="8"/>
  <c r="J11" i="8" s="1"/>
  <c r="H10" i="8"/>
  <c r="G10" i="8"/>
  <c r="J10" i="8" s="1"/>
  <c r="J9" i="8"/>
  <c r="I9" i="8"/>
  <c r="H9" i="8"/>
  <c r="G9" i="8"/>
  <c r="H8" i="8"/>
  <c r="G8" i="8"/>
  <c r="J8" i="8" s="1"/>
  <c r="H7" i="8"/>
  <c r="G7" i="8"/>
  <c r="J7" i="8" s="1"/>
  <c r="H6" i="8"/>
  <c r="G6" i="8"/>
  <c r="J6" i="8" s="1"/>
  <c r="J5" i="8"/>
  <c r="I5" i="8"/>
  <c r="H5" i="8"/>
  <c r="G5" i="8"/>
  <c r="H4" i="8"/>
  <c r="G4" i="8"/>
  <c r="J4" i="8" s="1"/>
  <c r="H3" i="8"/>
  <c r="H16" i="8" s="1"/>
  <c r="G3" i="8"/>
  <c r="J3" i="8" s="1"/>
  <c r="B9" i="5"/>
  <c r="C2" i="5" s="1"/>
  <c r="C8" i="5"/>
  <c r="C7" i="5"/>
  <c r="C6" i="5"/>
  <c r="C5" i="5"/>
  <c r="C4" i="5"/>
  <c r="C3" i="5"/>
  <c r="B6" i="1"/>
  <c r="B5" i="1"/>
  <c r="B3" i="1"/>
  <c r="B2" i="1"/>
  <c r="J5" i="9" l="1"/>
  <c r="I5" i="9"/>
  <c r="L5" i="9"/>
  <c r="H5" i="9"/>
  <c r="L4" i="9"/>
  <c r="L7" i="9"/>
  <c r="K4" i="9"/>
  <c r="K7" i="9"/>
  <c r="J4" i="9"/>
  <c r="J7" i="9"/>
  <c r="I4" i="9"/>
  <c r="H3" i="9"/>
  <c r="K5" i="9"/>
  <c r="I7" i="9"/>
  <c r="H4" i="9"/>
  <c r="H7" i="9"/>
  <c r="L3" i="9"/>
  <c r="L6" i="9"/>
  <c r="K3" i="9"/>
  <c r="H6" i="9"/>
  <c r="K6" i="9"/>
  <c r="J3" i="9"/>
  <c r="J6" i="9"/>
  <c r="I3" i="9"/>
  <c r="I6" i="9"/>
  <c r="J16" i="8"/>
  <c r="G2" i="10"/>
  <c r="F2" i="10"/>
  <c r="E3" i="10"/>
  <c r="I6" i="8"/>
  <c r="I10" i="8"/>
  <c r="I14" i="8"/>
  <c r="F3" i="10"/>
  <c r="E2" i="10"/>
  <c r="C9" i="5"/>
  <c r="G3" i="10"/>
  <c r="E4" i="10"/>
  <c r="F4" i="10"/>
  <c r="I3" i="8"/>
  <c r="I7" i="8"/>
  <c r="I11" i="8"/>
  <c r="I15" i="8"/>
  <c r="G4" i="10"/>
  <c r="E5" i="10"/>
  <c r="F5" i="10"/>
  <c r="G5" i="10"/>
  <c r="I4" i="8"/>
  <c r="I8" i="8"/>
  <c r="I12" i="8"/>
  <c r="E6" i="10"/>
  <c r="F6" i="10"/>
  <c r="I16" i="8" l="1"/>
  <c r="I19" i="8" s="1"/>
</calcChain>
</file>

<file path=xl/sharedStrings.xml><?xml version="1.0" encoding="utf-8"?>
<sst xmlns="http://schemas.openxmlformats.org/spreadsheetml/2006/main" count="144" uniqueCount="77">
  <si>
    <t>x</t>
  </si>
  <si>
    <t>y</t>
  </si>
  <si>
    <t>Material</t>
  </si>
  <si>
    <t>Lucro (%)</t>
  </si>
  <si>
    <t>Caneta</t>
  </si>
  <si>
    <t>Lápis</t>
  </si>
  <si>
    <t>Clips</t>
  </si>
  <si>
    <t>Borracha</t>
  </si>
  <si>
    <t>Grampeador</t>
  </si>
  <si>
    <t>Papel</t>
  </si>
  <si>
    <t>Grampo</t>
  </si>
  <si>
    <t>Agenda</t>
  </si>
  <si>
    <t>Mês</t>
  </si>
  <si>
    <t>abr/2012</t>
  </si>
  <si>
    <t>mai/2012</t>
  </si>
  <si>
    <t>jun/2012</t>
  </si>
  <si>
    <t>jul/2012</t>
  </si>
  <si>
    <t>ago/2012</t>
  </si>
  <si>
    <t>set/2012</t>
  </si>
  <si>
    <t>out/2012</t>
  </si>
  <si>
    <t>nov/2012</t>
  </si>
  <si>
    <t>dez/2012</t>
  </si>
  <si>
    <t>jan/2013</t>
  </si>
  <si>
    <t>fev/2013</t>
  </si>
  <si>
    <t>mar/2013</t>
  </si>
  <si>
    <t>abr/2013</t>
  </si>
  <si>
    <t>Precipitação (mm)</t>
  </si>
  <si>
    <t>Ilha Solteira – SP</t>
  </si>
  <si>
    <t>Itapura – SP</t>
  </si>
  <si>
    <t>Pereira Barreto – SP</t>
  </si>
  <si>
    <t>altura (cm)</t>
  </si>
  <si>
    <t>Frequência</t>
  </si>
  <si>
    <t>Frequência Relativa</t>
  </si>
  <si>
    <t>&lt;150</t>
  </si>
  <si>
    <t>150-160</t>
  </si>
  <si>
    <t>160-160</t>
  </si>
  <si>
    <t>170-180</t>
  </si>
  <si>
    <t>180-190</t>
  </si>
  <si>
    <t>190-200</t>
  </si>
  <si>
    <t>&gt;200</t>
  </si>
  <si>
    <t>TOTAL</t>
  </si>
  <si>
    <t>UR min(%)</t>
  </si>
  <si>
    <t>Candidatos</t>
  </si>
  <si>
    <t>Preferência</t>
  </si>
  <si>
    <t>Cand.1</t>
  </si>
  <si>
    <t>Cand.2</t>
  </si>
  <si>
    <t>Cand.3</t>
  </si>
  <si>
    <t>Cand.4</t>
  </si>
  <si>
    <t>a</t>
  </si>
  <si>
    <t>b</t>
  </si>
  <si>
    <t>X</t>
  </si>
  <si>
    <t>Yobs</t>
  </si>
  <si>
    <t>Yest</t>
  </si>
  <si>
    <t>Yobs-Ybarra</t>
  </si>
  <si>
    <t>Yest-Ybarra</t>
  </si>
  <si>
    <t>Yobs-Yest</t>
  </si>
  <si>
    <t>SQT</t>
  </si>
  <si>
    <t>SQR</t>
  </si>
  <si>
    <t>SQE</t>
  </si>
  <si>
    <t>Rquad</t>
  </si>
  <si>
    <t>X1</t>
  </si>
  <si>
    <t>X2</t>
  </si>
  <si>
    <t>X3</t>
  </si>
  <si>
    <t>X4</t>
  </si>
  <si>
    <t>Y</t>
  </si>
  <si>
    <t>e</t>
  </si>
  <si>
    <t>d</t>
  </si>
  <si>
    <t>c</t>
  </si>
  <si>
    <t>erropadrao</t>
  </si>
  <si>
    <t>RQUAD</t>
  </si>
  <si>
    <t>O erro padrão da regressão calculada para o valor Y</t>
  </si>
  <si>
    <t>O valor F a partir da análise de variância.</t>
  </si>
  <si>
    <t>Os graus de liberdade a partir da análise de variância.</t>
  </si>
  <si>
    <t>A soma do desvio ao quadrado dos valores Y estimados a partir de suas médias lineares</t>
  </si>
  <si>
    <t>A soma do desvio ao quadrado do valor Y estimado a partir dos valores Y determinados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</si>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</sst>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[$R$-416]&quot; &quot;#,##0.00;[Red]&quot;-&quot;[$R$-416]&quot; &quot;#,##0.00"/>
  </numFmts>
  <fonts count="6">
    <font>
      <sz val="11"/>
      <color theme="1"/>
      <name val="Albany AMT"/>
    </font>
    <font>
      <b/>
      <i/>
      <sz val="16"/>
      <color theme="1"/>
      <name val="Albany AMT"/>
    </font>
    <font>
      <b/>
      <i/>
      <u/>
      <sz val="11"/>
      <color theme="1"/>
      <name val="Albany AMT"/>
    </font>
    <font>
      <b/>
      <sz val="11"/>
      <color theme="1"/>
      <name val="Albany AMT"/>
    </font>
    <font>
      <sz val="10"/>
      <color theme="1"/>
      <name val="Thorndale AMT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19">
    <xf numFmtId="0" fontId="0" fillId="0" borderId="0" xfId="0"/>
    <xf numFmtId="0" fontId="3" fillId="2" borderId="0" xfId="0" applyFont="1" applyFill="1"/>
    <xf numFmtId="0" fontId="3" fillId="0" borderId="0" xfId="0" applyFont="1"/>
    <xf numFmtId="10" fontId="0" fillId="0" borderId="0" xfId="0" applyNumberFormat="1"/>
    <xf numFmtId="0" fontId="0" fillId="2" borderId="1" xfId="0" applyFill="1" applyBorder="1"/>
    <xf numFmtId="0" fontId="3" fillId="0" borderId="1" xfId="0" applyFont="1" applyBorder="1"/>
    <xf numFmtId="2" fontId="0" fillId="0" borderId="1" xfId="0" applyNumberFormat="1" applyFont="1" applyBorder="1"/>
    <xf numFmtId="0" fontId="4" fillId="0" borderId="0" xfId="0" applyFont="1" applyAlignment="1">
      <alignment wrapText="1"/>
    </xf>
    <xf numFmtId="0" fontId="0" fillId="0" borderId="0" xfId="0" applyFont="1"/>
    <xf numFmtId="164" fontId="4" fillId="0" borderId="0" xfId="0" applyNumberFormat="1" applyFont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2" fontId="0" fillId="0" borderId="0" xfId="0" applyNumberFormat="1"/>
    <xf numFmtId="0" fontId="3" fillId="2" borderId="1" xfId="0" applyFont="1" applyFill="1" applyBorder="1"/>
    <xf numFmtId="0" fontId="5" fillId="0" borderId="1" xfId="0" applyFont="1" applyBorder="1" applyAlignment="1">
      <alignment horizontal="center"/>
    </xf>
    <xf numFmtId="0" fontId="0" fillId="2" borderId="1" xfId="0" applyFont="1" applyFill="1" applyBorder="1"/>
    <xf numFmtId="0" fontId="0" fillId="0" borderId="1" xfId="0" applyFont="1" applyBorder="1"/>
    <xf numFmtId="2" fontId="0" fillId="0" borderId="0" xfId="0" applyNumberFormat="1" applyFont="1"/>
    <xf numFmtId="0" fontId="4" fillId="0" borderId="0" xfId="0" applyFont="1" applyAlignment="1"/>
    <xf numFmtId="0" fontId="4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_rels/chart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title>
      <c:tx>
        <c:rich>
          <a:bodyPr/>
          <a:lstStyle/>
          <a:p>
            <a:pPr>
              <a:defRPr sz="1500" b="1" i="1">
                <a:solidFill>
                  <a:srgbClr val="FF0000"/>
                </a:solidFill>
              </a:defRPr>
            </a:pPr>
            <a:r>
              <a:rPr lang="pt-BR"/>
              <a:t>Título do gráfico</a:t>
            </a:r>
          </a:p>
        </c:rich>
      </c:tx>
      <c:overlay val="0"/>
      <c:spPr>
        <a:gradFill>
          <a:gsLst>
            <a:gs pos="0">
              <a:srgbClr val="FFFFFF"/>
            </a:gs>
            <a:gs pos="100000">
              <a:srgbClr val="E6FF00"/>
            </a:gs>
          </a:gsLst>
          <a:path path="rect">
            <a:fillToRect l="50000" t="50000" r="50000" b="50000"/>
          </a:path>
        </a:gradFill>
        <a:ln w="18000">
          <a:solidFill>
            <a:srgbClr val="FFFFFF"/>
          </a:solidFill>
          <a:prstDash val="solid"/>
        </a:ln>
      </c:spPr>
    </c:title>
    <c:autoTitleDeleted val="0"/>
    <c:plotArea>
      <c:layout>
        <c:manualLayout>
          <c:xMode val="edge"/>
          <c:yMode val="edge"/>
          <c:x val="8.7749826388888882E-2"/>
          <c:y val="0.25588888888888889"/>
          <c:w val="0.81631250000000011"/>
          <c:h val="0.61033333333333328"/>
        </c:manualLayout>
      </c:layout>
      <c:scatterChart>
        <c:scatterStyle val="lineMarker"/>
        <c:varyColors val="0"/>
        <c:ser>
          <c:idx val="0"/>
          <c:order val="0"/>
          <c:tx>
            <c:strRef>
              <c:f>Planilha1!$B$1:$B$1</c:f>
              <c:strCache>
                <c:ptCount val="1"/>
                <c:pt idx="0">
                  <c:v>y</c:v>
                </c:pt>
              </c:strCache>
            </c:strRef>
          </c:tx>
          <c:spPr>
            <a:ln w="14400">
              <a:solidFill>
                <a:srgbClr val="FF420E"/>
              </a:solidFill>
            </a:ln>
          </c:spPr>
          <c:marker>
            <c:symbol val="circle"/>
            <c:size val="5"/>
          </c:marker>
          <c:xVal>
            <c:numRef>
              <c:f>Planilha1!$A$2:$A$6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Planilha1!$B$2:$B$6</c:f>
              <c:numCache>
                <c:formatCode>General</c:formatCode>
                <c:ptCount val="5"/>
                <c:pt idx="0">
                  <c:v>1</c:v>
                </c:pt>
                <c:pt idx="1">
                  <c:v>0.5</c:v>
                </c:pt>
                <c:pt idx="2">
                  <c:v>0.33</c:v>
                </c:pt>
                <c:pt idx="3">
                  <c:v>0.25</c:v>
                </c:pt>
                <c:pt idx="4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F6-4E06-A9DD-B2C6EE107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172464"/>
        <c:axId val="1148606800"/>
      </c:scatterChart>
      <c:valAx>
        <c:axId val="1148606800"/>
        <c:scaling>
          <c:orientation val="minMax"/>
          <c:max val="1"/>
          <c:min val="-0.5"/>
        </c:scaling>
        <c:delete val="0"/>
        <c:axPos val="l"/>
        <c:majorGridlines>
          <c:spPr>
            <a:ln w="7200">
              <a:solidFill>
                <a:srgbClr val="0084D1"/>
              </a:solidFill>
            </a:ln>
          </c:spPr>
        </c:majorGridlines>
        <c:minorGridlines>
          <c:spPr>
            <a:ln w="7200">
              <a:solidFill>
                <a:srgbClr val="FFCC99"/>
              </a:solidFill>
              <a:custDash>
                <a:ds d="255000" sp="255000"/>
                <a:ds d="255000" sp="255000"/>
              </a:custDash>
            </a:ln>
          </c:spPr>
        </c:minorGridlines>
        <c:title>
          <c:tx>
            <c:rich>
              <a:bodyPr/>
              <a:lstStyle/>
              <a:p>
                <a:pPr>
                  <a:defRPr sz="1100" b="1">
                    <a:solidFill>
                      <a:srgbClr val="FFFFFF"/>
                    </a:solidFill>
                  </a:defRPr>
                </a:pPr>
                <a:r>
                  <a:rPr lang="pt-BR"/>
                  <a:t>Título do eixo Y</a:t>
                </a:r>
              </a:p>
            </c:rich>
          </c:tx>
          <c:overlay val="0"/>
          <c:spPr>
            <a:solidFill>
              <a:srgbClr val="000080"/>
            </a:solidFill>
            <a:ln w="7200">
              <a:solidFill>
                <a:srgbClr val="FFFFFF"/>
              </a:solidFill>
              <a:prstDash val="solid"/>
            </a:ln>
          </c:spPr>
        </c:title>
        <c:numFmt formatCode="0.000" sourceLinked="0"/>
        <c:majorTickMark val="cross"/>
        <c:minorTickMark val="in"/>
        <c:tickLblPos val="nextTo"/>
        <c:spPr>
          <a:ln w="10800">
            <a:solidFill>
              <a:srgbClr val="000080"/>
            </a:solidFill>
          </a:ln>
        </c:spPr>
        <c:txPr>
          <a:bodyPr/>
          <a:lstStyle/>
          <a:p>
            <a:pPr>
              <a:defRPr sz="800" b="1">
                <a:solidFill>
                  <a:srgbClr val="FF0000"/>
                </a:solidFill>
              </a:defRPr>
            </a:pPr>
            <a:endParaRPr lang="pt-BR"/>
          </a:p>
        </c:txPr>
        <c:crossAx val="1149172464"/>
        <c:crossesAt val="-0.5"/>
        <c:crossBetween val="midCat"/>
        <c:majorUnit val="0.2"/>
        <c:minorUnit val="6.6666666666666666E-2"/>
      </c:valAx>
      <c:valAx>
        <c:axId val="1149172464"/>
        <c:scaling>
          <c:orientation val="minMax"/>
          <c:max val="6"/>
          <c:min val="-0.5"/>
        </c:scaling>
        <c:delete val="0"/>
        <c:axPos val="b"/>
        <c:majorGridlines>
          <c:spPr>
            <a:ln w="7200">
              <a:solidFill>
                <a:srgbClr val="0084D1"/>
              </a:solidFill>
            </a:ln>
          </c:spPr>
        </c:majorGridlines>
        <c:minorGridlines>
          <c:spPr>
            <a:ln w="7200">
              <a:solidFill>
                <a:srgbClr val="FFCC99"/>
              </a:solidFill>
              <a:custDash>
                <a:ds d="255000" sp="255000"/>
                <a:ds d="255000" sp="255000"/>
              </a:custDash>
            </a:ln>
          </c:spPr>
        </c:minorGridlines>
        <c:title>
          <c:tx>
            <c:rich>
              <a:bodyPr/>
              <a:lstStyle/>
              <a:p>
                <a:pPr>
                  <a:defRPr sz="1100" b="1">
                    <a:solidFill>
                      <a:srgbClr val="FFFFFF"/>
                    </a:solidFill>
                  </a:defRPr>
                </a:pPr>
                <a:r>
                  <a:rPr lang="pt-BR"/>
                  <a:t>Título do eixo X</a:t>
                </a:r>
              </a:p>
            </c:rich>
          </c:tx>
          <c:layout>
            <c:manualLayout>
              <c:xMode val="edge"/>
              <c:yMode val="edge"/>
              <c:x val="0.40462500000000001"/>
              <c:y val="0.89044413580246917"/>
            </c:manualLayout>
          </c:layout>
          <c:overlay val="0"/>
          <c:spPr>
            <a:solidFill>
              <a:srgbClr val="000080"/>
            </a:solidFill>
            <a:ln w="10800">
              <a:solidFill>
                <a:srgbClr val="FFFFFF"/>
              </a:solidFill>
              <a:prstDash val="solid"/>
            </a:ln>
          </c:spPr>
        </c:title>
        <c:numFmt formatCode="0.0" sourceLinked="0"/>
        <c:majorTickMark val="cross"/>
        <c:minorTickMark val="in"/>
        <c:tickLblPos val="low"/>
        <c:spPr>
          <a:ln w="10800">
            <a:solidFill>
              <a:srgbClr val="000080"/>
            </a:solidFill>
          </a:ln>
        </c:spPr>
        <c:txPr>
          <a:bodyPr/>
          <a:lstStyle/>
          <a:p>
            <a:pPr>
              <a:defRPr sz="800" b="1">
                <a:solidFill>
                  <a:srgbClr val="FF0000"/>
                </a:solidFill>
              </a:defRPr>
            </a:pPr>
            <a:endParaRPr lang="pt-BR"/>
          </a:p>
        </c:txPr>
        <c:crossAx val="1148606800"/>
        <c:crossesAt val="-5"/>
        <c:crossBetween val="midCat"/>
        <c:majorUnit val="1"/>
        <c:minorUnit val="0.5"/>
      </c:valAx>
      <c:spPr>
        <a:blipFill>
          <a:blip xmlns:r="http://schemas.openxmlformats.org/officeDocument/2006/relationships" r:embed="rId1"/>
          <a:stretch>
            <a:fillRect/>
          </a:stretch>
        </a:blipFill>
        <a:ln w="10800">
          <a:solidFill>
            <a:srgbClr val="000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181250000000003"/>
          <c:y val="0.46533333333333338"/>
        </c:manualLayout>
      </c:layout>
      <c:overlay val="0"/>
      <c:spPr>
        <a:solidFill>
          <a:srgbClr val="FFFFFF"/>
        </a:solidFill>
        <a:ln w="7200">
          <a:solidFill>
            <a:srgbClr val="000000"/>
          </a:solidFill>
        </a:ln>
      </c:spPr>
      <c:txPr>
        <a:bodyPr/>
        <a:lstStyle/>
        <a:p>
          <a:pPr>
            <a:defRPr sz="1000" b="1">
              <a:solidFill>
                <a:srgbClr val="000080"/>
              </a:solidFill>
            </a:defRPr>
          </a:pPr>
          <a:endParaRPr lang="pt-BR"/>
        </a:p>
      </c:txPr>
    </c:legend>
    <c:plotVisOnly val="1"/>
    <c:dispBlanksAs val="gap"/>
    <c:showDLblsOverMax val="0"/>
  </c:chart>
  <c:spPr>
    <a:gradFill>
      <a:gsLst>
        <a:gs pos="0">
          <a:srgbClr val="000080"/>
        </a:gs>
        <a:gs pos="100000">
          <a:srgbClr val="FFFFFF"/>
        </a:gs>
      </a:gsLst>
      <a:lin ang="2700000"/>
    </a:gradFill>
    <a:ln w="21600">
      <a:solidFill>
        <a:srgbClr val="000000"/>
      </a:solidFill>
      <a:prstDash val="solid"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title>
      <c:tx>
        <c:rich>
          <a:bodyPr/>
          <a:lstStyle/>
          <a:p>
            <a:pPr>
              <a:defRPr sz="1600" b="0">
                <a:solidFill>
                  <a:srgbClr val="FF0000"/>
                </a:solidFill>
              </a:defRPr>
            </a:pPr>
            <a:r>
              <a:rPr lang="pt-BR"/>
              <a:t>Balanço da Livraria XTX</a:t>
            </a:r>
          </a:p>
        </c:rich>
      </c:tx>
      <c:overlay val="0"/>
      <c:spPr>
        <a:solidFill>
          <a:srgbClr val="FFFF00"/>
        </a:solidFill>
        <a:ln>
          <a:solidFill>
            <a:srgbClr val="FF0000"/>
          </a:solidFill>
          <a:prstDash val="solid"/>
        </a:ln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Planilha2!$B$1:$B$1</c:f>
              <c:strCache>
                <c:ptCount val="1"/>
                <c:pt idx="0">
                  <c:v>Lucro (%)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cat>
            <c:strRef>
              <c:f>Planilha2!$A$2:$A$9</c:f>
              <c:strCache>
                <c:ptCount val="8"/>
                <c:pt idx="0">
                  <c:v>Caneta</c:v>
                </c:pt>
                <c:pt idx="1">
                  <c:v>Lápis</c:v>
                </c:pt>
                <c:pt idx="2">
                  <c:v>Clips</c:v>
                </c:pt>
                <c:pt idx="3">
                  <c:v>Borracha</c:v>
                </c:pt>
                <c:pt idx="4">
                  <c:v>Grampeador</c:v>
                </c:pt>
                <c:pt idx="5">
                  <c:v>Papel</c:v>
                </c:pt>
                <c:pt idx="6">
                  <c:v>Grampo</c:v>
                </c:pt>
                <c:pt idx="7">
                  <c:v>Agenda</c:v>
                </c:pt>
              </c:strCache>
            </c:strRef>
          </c:cat>
          <c:val>
            <c:numRef>
              <c:f>Planilha2!$B$2:$B$9</c:f>
              <c:numCache>
                <c:formatCode>0.00%</c:formatCode>
                <c:ptCount val="8"/>
                <c:pt idx="0">
                  <c:v>0.33333000000000002</c:v>
                </c:pt>
                <c:pt idx="1">
                  <c:v>0.3</c:v>
                </c:pt>
                <c:pt idx="2">
                  <c:v>0.46464640000000001</c:v>
                </c:pt>
                <c:pt idx="3">
                  <c:v>0.2</c:v>
                </c:pt>
                <c:pt idx="4">
                  <c:v>0.25</c:v>
                </c:pt>
                <c:pt idx="5">
                  <c:v>1</c:v>
                </c:pt>
                <c:pt idx="6">
                  <c:v>0.58985799999999999</c:v>
                </c:pt>
                <c:pt idx="7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A0-4E17-8F8F-F48D3528D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9171984"/>
        <c:axId val="1149171024"/>
      </c:barChart>
      <c:valAx>
        <c:axId val="1149171024"/>
        <c:scaling>
          <c:orientation val="minMax"/>
          <c:max val="1.1000000000000001"/>
          <c:min val="0.1"/>
        </c:scaling>
        <c:delete val="0"/>
        <c:axPos val="b"/>
        <c:majorGridlines>
          <c:spPr>
            <a:ln>
              <a:solidFill>
                <a:srgbClr val="E6E6E6"/>
              </a:solidFill>
              <a:custDash>
                <a:ds d="192756" sp="192756"/>
                <a:ds d="192756" sp="192756"/>
              </a:custDash>
            </a:ln>
          </c:spPr>
        </c:majorGridlines>
        <c:title>
          <c:tx>
            <c:rich>
              <a:bodyPr/>
              <a:lstStyle/>
              <a:p>
                <a:pPr>
                  <a:defRPr sz="1200" b="0">
                    <a:solidFill>
                      <a:srgbClr val="FFFFFF"/>
                    </a:solidFill>
                  </a:defRPr>
                </a:pPr>
                <a:r>
                  <a:rPr lang="pt-BR"/>
                  <a:t>Lucor (var contínua)</a:t>
                </a:r>
              </a:p>
            </c:rich>
          </c:tx>
          <c:overlay val="0"/>
          <c:spPr>
            <a:solidFill>
              <a:srgbClr val="000080"/>
            </a:solidFill>
          </c:spPr>
        </c:title>
        <c:numFmt formatCode="0.00%" sourceLinked="1"/>
        <c:majorTickMark val="none"/>
        <c:minorTickMark val="none"/>
        <c:tickLblPos val="nextTo"/>
        <c:spPr>
          <a:ln w="18000">
            <a:solidFill>
              <a:srgbClr val="0000FF"/>
            </a:solidFill>
          </a:ln>
        </c:spPr>
        <c:txPr>
          <a:bodyPr/>
          <a:lstStyle/>
          <a:p>
            <a:pPr>
              <a:defRPr sz="1000" b="0">
                <a:solidFill>
                  <a:srgbClr val="000080"/>
                </a:solidFill>
              </a:defRPr>
            </a:pPr>
            <a:endParaRPr lang="pt-BR"/>
          </a:p>
        </c:txPr>
        <c:crossAx val="1149171984"/>
        <c:crossesAt val="1"/>
        <c:crossBetween val="between"/>
        <c:majorUnit val="0.1"/>
      </c:valAx>
      <c:catAx>
        <c:axId val="11491719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0">
                    <a:solidFill>
                      <a:srgbClr val="FFFFFF"/>
                    </a:solidFill>
                  </a:defRPr>
                </a:pPr>
                <a:r>
                  <a:rPr lang="pt-BR"/>
                  <a:t>Produtos (var nominal)</a:t>
                </a:r>
              </a:p>
            </c:rich>
          </c:tx>
          <c:overlay val="0"/>
          <c:spPr>
            <a:solidFill>
              <a:srgbClr val="000080"/>
            </a:solidFill>
          </c:spPr>
        </c:title>
        <c:numFmt formatCode="General" sourceLinked="1"/>
        <c:majorTickMark val="none"/>
        <c:minorTickMark val="none"/>
        <c:tickLblPos val="nextTo"/>
        <c:spPr>
          <a:ln w="18000">
            <a:solidFill>
              <a:srgbClr val="0000FF"/>
            </a:solidFill>
          </a:ln>
        </c:spPr>
        <c:txPr>
          <a:bodyPr/>
          <a:lstStyle/>
          <a:p>
            <a:pPr>
              <a:defRPr sz="1200" b="0">
                <a:solidFill>
                  <a:srgbClr val="000080"/>
                </a:solidFill>
              </a:defRPr>
            </a:pPr>
            <a:endParaRPr lang="pt-BR"/>
          </a:p>
        </c:txPr>
        <c:crossAx val="1149171024"/>
        <c:crossesAt val="0"/>
        <c:auto val="1"/>
        <c:lblAlgn val="ctr"/>
        <c:lblOffset val="100"/>
        <c:noMultiLvlLbl val="0"/>
      </c:catAx>
      <c:spPr>
        <a:solidFill>
          <a:srgbClr val="FFFFCC"/>
        </a:solidFill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solidFill>
      <a:srgbClr val="CCFFFF"/>
    </a:solidFill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title>
      <c:tx>
        <c:rich>
          <a:bodyPr/>
          <a:lstStyle/>
          <a:p>
            <a:pPr>
              <a:defRPr sz="1600" b="0">
                <a:solidFill>
                  <a:srgbClr val="FF0000"/>
                </a:solidFill>
              </a:defRPr>
            </a:pPr>
            <a:r>
              <a:rPr lang="pt-BR"/>
              <a:t>Balanço da Livraria XTX</a:t>
            </a:r>
          </a:p>
        </c:rich>
      </c:tx>
      <c:overlay val="0"/>
      <c:spPr>
        <a:solidFill>
          <a:srgbClr val="FFFF00"/>
        </a:solidFill>
        <a:ln>
          <a:solidFill>
            <a:srgbClr val="FF0000"/>
          </a:solidFill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Planilha2!$B$1:$B$1</c:f>
              <c:strCache>
                <c:ptCount val="1"/>
                <c:pt idx="0">
                  <c:v>Lucro (%)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cat>
            <c:strRef>
              <c:f>Planilha2!$A$2:$A$9</c:f>
              <c:strCache>
                <c:ptCount val="8"/>
                <c:pt idx="0">
                  <c:v>Caneta</c:v>
                </c:pt>
                <c:pt idx="1">
                  <c:v>Lápis</c:v>
                </c:pt>
                <c:pt idx="2">
                  <c:v>Clips</c:v>
                </c:pt>
                <c:pt idx="3">
                  <c:v>Borracha</c:v>
                </c:pt>
                <c:pt idx="4">
                  <c:v>Grampeador</c:v>
                </c:pt>
                <c:pt idx="5">
                  <c:v>Papel</c:v>
                </c:pt>
                <c:pt idx="6">
                  <c:v>Grampo</c:v>
                </c:pt>
                <c:pt idx="7">
                  <c:v>Agenda</c:v>
                </c:pt>
              </c:strCache>
            </c:strRef>
          </c:cat>
          <c:val>
            <c:numRef>
              <c:f>Planilha2!$B$2:$B$9</c:f>
              <c:numCache>
                <c:formatCode>0.00%</c:formatCode>
                <c:ptCount val="8"/>
                <c:pt idx="0">
                  <c:v>0.33333000000000002</c:v>
                </c:pt>
                <c:pt idx="1">
                  <c:v>0.3</c:v>
                </c:pt>
                <c:pt idx="2">
                  <c:v>0.46464640000000001</c:v>
                </c:pt>
                <c:pt idx="3">
                  <c:v>0.2</c:v>
                </c:pt>
                <c:pt idx="4">
                  <c:v>0.25</c:v>
                </c:pt>
                <c:pt idx="5">
                  <c:v>1</c:v>
                </c:pt>
                <c:pt idx="6">
                  <c:v>0.58985799999999999</c:v>
                </c:pt>
                <c:pt idx="7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8B-478A-814E-C32DD48ED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9154736"/>
        <c:axId val="1149151856"/>
      </c:barChart>
      <c:valAx>
        <c:axId val="1149151856"/>
        <c:scaling>
          <c:orientation val="minMax"/>
          <c:max val="1.1000000000000001"/>
          <c:min val="0.1"/>
        </c:scaling>
        <c:delete val="0"/>
        <c:axPos val="l"/>
        <c:majorGridlines>
          <c:spPr>
            <a:ln>
              <a:solidFill>
                <a:srgbClr val="E6E6E6"/>
              </a:solidFill>
              <a:custDash>
                <a:ds d="192756" sp="192756"/>
                <a:ds d="192756" sp="192756"/>
              </a:custDash>
            </a:ln>
          </c:spPr>
        </c:majorGridlines>
        <c:title>
          <c:tx>
            <c:rich>
              <a:bodyPr/>
              <a:lstStyle/>
              <a:p>
                <a:pPr>
                  <a:defRPr sz="1200" b="0">
                    <a:solidFill>
                      <a:srgbClr val="FFFFFF"/>
                    </a:solidFill>
                  </a:defRPr>
                </a:pPr>
                <a:r>
                  <a:rPr lang="pt-BR"/>
                  <a:t>Lucor (var contínua)</a:t>
                </a:r>
              </a:p>
            </c:rich>
          </c:tx>
          <c:overlay val="0"/>
          <c:spPr>
            <a:solidFill>
              <a:srgbClr val="000080"/>
            </a:solidFill>
          </c:spPr>
        </c:title>
        <c:numFmt formatCode="0.00%" sourceLinked="1"/>
        <c:majorTickMark val="none"/>
        <c:minorTickMark val="none"/>
        <c:tickLblPos val="nextTo"/>
        <c:spPr>
          <a:ln w="18000">
            <a:solidFill>
              <a:srgbClr val="0000FF"/>
            </a:solidFill>
          </a:ln>
        </c:spPr>
        <c:txPr>
          <a:bodyPr/>
          <a:lstStyle/>
          <a:p>
            <a:pPr>
              <a:defRPr sz="1000" b="0">
                <a:solidFill>
                  <a:srgbClr val="000080"/>
                </a:solidFill>
              </a:defRPr>
            </a:pPr>
            <a:endParaRPr lang="pt-BR"/>
          </a:p>
        </c:txPr>
        <c:crossAx val="1149154736"/>
        <c:crossesAt val="1"/>
        <c:crossBetween val="between"/>
        <c:majorUnit val="0.1"/>
      </c:valAx>
      <c:catAx>
        <c:axId val="114915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>
                    <a:solidFill>
                      <a:srgbClr val="FFFFFF"/>
                    </a:solidFill>
                  </a:defRPr>
                </a:pPr>
                <a:r>
                  <a:rPr lang="pt-BR"/>
                  <a:t>Produtos (var nominal)</a:t>
                </a:r>
              </a:p>
            </c:rich>
          </c:tx>
          <c:overlay val="0"/>
          <c:spPr>
            <a:solidFill>
              <a:srgbClr val="000080"/>
            </a:solidFill>
          </c:spPr>
        </c:title>
        <c:numFmt formatCode="General" sourceLinked="1"/>
        <c:majorTickMark val="none"/>
        <c:minorTickMark val="none"/>
        <c:tickLblPos val="nextTo"/>
        <c:spPr>
          <a:ln w="18000">
            <a:solidFill>
              <a:srgbClr val="0000FF"/>
            </a:solidFill>
          </a:ln>
        </c:spPr>
        <c:txPr>
          <a:bodyPr/>
          <a:lstStyle/>
          <a:p>
            <a:pPr>
              <a:defRPr sz="1200" b="0">
                <a:solidFill>
                  <a:srgbClr val="000080"/>
                </a:solidFill>
              </a:defRPr>
            </a:pPr>
            <a:endParaRPr lang="pt-BR"/>
          </a:p>
        </c:txPr>
        <c:crossAx val="1149151856"/>
        <c:crossesAt val="0"/>
        <c:auto val="1"/>
        <c:lblAlgn val="ctr"/>
        <c:lblOffset val="100"/>
        <c:noMultiLvlLbl val="0"/>
      </c:catAx>
      <c:spPr>
        <a:solidFill>
          <a:srgbClr val="FFFFCC"/>
        </a:solidFill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solidFill>
      <a:srgbClr val="CCFFFF"/>
    </a:solidFill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title>
      <c:tx>
        <c:rich>
          <a:bodyPr/>
          <a:lstStyle/>
          <a:p>
            <a:pPr>
              <a:defRPr sz="1400" b="1">
                <a:solidFill>
                  <a:srgbClr val="000080"/>
                </a:solidFill>
              </a:defRPr>
            </a:pPr>
            <a:r>
              <a:rPr lang="pt-BR"/>
              <a:t>Precipitação em Ilha Solteira - SP</a:t>
            </a:r>
          </a:p>
        </c:rich>
      </c:tx>
      <c:layout>
        <c:manualLayout>
          <c:xMode val="edge"/>
          <c:yMode val="edge"/>
          <c:x val="0.30622359017163125"/>
          <c:y val="6.9227166276346605E-2"/>
        </c:manualLayout>
      </c:layout>
      <c:overlay val="0"/>
      <c:spPr>
        <a:solidFill>
          <a:srgbClr val="C0C0C0"/>
        </a:solidFill>
        <a:ln>
          <a:solidFill>
            <a:srgbClr val="000080"/>
          </a:solidFill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Planilha4!$A$2:$A$2</c:f>
              <c:strCache>
                <c:ptCount val="1"/>
                <c:pt idx="0">
                  <c:v>Precipitação (mm)</c:v>
                </c:pt>
              </c:strCache>
            </c:strRef>
          </c:tx>
          <c:spPr>
            <a:ln w="18000">
              <a:solidFill>
                <a:srgbClr val="FF420E"/>
              </a:solidFill>
            </a:ln>
          </c:spPr>
          <c:marker>
            <c:symbol val="diamond"/>
            <c:size val="6"/>
          </c:marker>
          <c:cat>
            <c:strRef>
              <c:f>Planilha4!$B$1:$N$1</c:f>
              <c:strCache>
                <c:ptCount val="13"/>
                <c:pt idx="0">
                  <c:v>abr/2012</c:v>
                </c:pt>
                <c:pt idx="1">
                  <c:v>mai/2012</c:v>
                </c:pt>
                <c:pt idx="2">
                  <c:v>jun/2012</c:v>
                </c:pt>
                <c:pt idx="3">
                  <c:v>jul/2012</c:v>
                </c:pt>
                <c:pt idx="4">
                  <c:v>ago/2012</c:v>
                </c:pt>
                <c:pt idx="5">
                  <c:v>set/2012</c:v>
                </c:pt>
                <c:pt idx="6">
                  <c:v>out/2012</c:v>
                </c:pt>
                <c:pt idx="7">
                  <c:v>nov/2012</c:v>
                </c:pt>
                <c:pt idx="8">
                  <c:v>dez/2012</c:v>
                </c:pt>
                <c:pt idx="9">
                  <c:v>jan/2013</c:v>
                </c:pt>
                <c:pt idx="10">
                  <c:v>fev/2013</c:v>
                </c:pt>
                <c:pt idx="11">
                  <c:v>mar/2013</c:v>
                </c:pt>
                <c:pt idx="12">
                  <c:v>abr/2013</c:v>
                </c:pt>
              </c:strCache>
            </c:strRef>
          </c:cat>
          <c:val>
            <c:numRef>
              <c:f>Planilha4!$B$2:$N$2</c:f>
              <c:numCache>
                <c:formatCode>0.00</c:formatCode>
                <c:ptCount val="13"/>
                <c:pt idx="0">
                  <c:v>110.7</c:v>
                </c:pt>
                <c:pt idx="1">
                  <c:v>26.9</c:v>
                </c:pt>
                <c:pt idx="2">
                  <c:v>159.5</c:v>
                </c:pt>
                <c:pt idx="3">
                  <c:v>3.8</c:v>
                </c:pt>
                <c:pt idx="4">
                  <c:v>0</c:v>
                </c:pt>
                <c:pt idx="5">
                  <c:v>64.3</c:v>
                </c:pt>
                <c:pt idx="6">
                  <c:v>17.5</c:v>
                </c:pt>
                <c:pt idx="7">
                  <c:v>115.3</c:v>
                </c:pt>
                <c:pt idx="8">
                  <c:v>65</c:v>
                </c:pt>
                <c:pt idx="9">
                  <c:v>301.7</c:v>
                </c:pt>
                <c:pt idx="10">
                  <c:v>145.30000000000001</c:v>
                </c:pt>
                <c:pt idx="11">
                  <c:v>194.8</c:v>
                </c:pt>
                <c:pt idx="12">
                  <c:v>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41-48EE-8CA1-30FF09293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153776"/>
        <c:axId val="1149153296"/>
      </c:lineChart>
      <c:valAx>
        <c:axId val="11491532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1">
                    <a:solidFill>
                      <a:srgbClr val="FFFFFF"/>
                    </a:solidFill>
                  </a:defRPr>
                </a:pPr>
                <a:r>
                  <a:rPr lang="pt-BR"/>
                  <a:t>Precipitação (mm)</a:t>
                </a:r>
              </a:p>
            </c:rich>
          </c:tx>
          <c:overlay val="0"/>
          <c:spPr>
            <a:solidFill>
              <a:srgbClr val="000080"/>
            </a:solidFill>
          </c:spPr>
        </c:title>
        <c:numFmt formatCode="0.00" sourceLinked="1"/>
        <c:majorTickMark val="none"/>
        <c:minorTickMark val="none"/>
        <c:tickLblPos val="nextTo"/>
        <c:spPr>
          <a:ln w="18000">
            <a:solidFill>
              <a:srgbClr val="0000FF"/>
            </a:solidFill>
          </a:ln>
        </c:spPr>
        <c:txPr>
          <a:bodyPr/>
          <a:lstStyle/>
          <a:p>
            <a:pPr>
              <a:defRPr sz="1000" b="1">
                <a:solidFill>
                  <a:srgbClr val="000080"/>
                </a:solidFill>
              </a:defRPr>
            </a:pPr>
            <a:endParaRPr lang="pt-BR"/>
          </a:p>
        </c:txPr>
        <c:crossAx val="1149153776"/>
        <c:crossesAt val="1"/>
        <c:crossBetween val="between"/>
        <c:majorUnit val="100"/>
      </c:valAx>
      <c:catAx>
        <c:axId val="1149153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>
                    <a:solidFill>
                      <a:srgbClr val="FFFFFF"/>
                    </a:solidFill>
                  </a:defRPr>
                </a:pPr>
                <a:r>
                  <a:rPr lang="pt-BR"/>
                  <a:t>Mês</a:t>
                </a:r>
              </a:p>
            </c:rich>
          </c:tx>
          <c:overlay val="0"/>
          <c:spPr>
            <a:solidFill>
              <a:srgbClr val="000080"/>
            </a:solidFill>
          </c:spPr>
        </c:title>
        <c:numFmt formatCode="General" sourceLinked="1"/>
        <c:majorTickMark val="none"/>
        <c:minorTickMark val="none"/>
        <c:tickLblPos val="nextTo"/>
        <c:spPr>
          <a:ln w="18000">
            <a:solidFill>
              <a:srgbClr val="0000FF"/>
            </a:solidFill>
          </a:ln>
        </c:spPr>
        <c:txPr>
          <a:bodyPr/>
          <a:lstStyle/>
          <a:p>
            <a:pPr>
              <a:defRPr sz="1000" b="1">
                <a:solidFill>
                  <a:srgbClr val="000080"/>
                </a:solidFill>
              </a:defRPr>
            </a:pPr>
            <a:endParaRPr lang="pt-BR"/>
          </a:p>
        </c:txPr>
        <c:crossAx val="1149153296"/>
        <c:crossesAt val="0"/>
        <c:auto val="1"/>
        <c:lblAlgn val="ctr"/>
        <c:lblOffset val="100"/>
        <c:noMultiLvlLbl val="0"/>
      </c:catAx>
      <c:spPr>
        <a:blipFill>
          <a:blip xmlns:r="http://schemas.openxmlformats.org/officeDocument/2006/relationships" r:embed="rId1"/>
          <a:stretch>
            <a:fillRect/>
          </a:stretch>
        </a:blipFill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blipFill>
      <a:blip xmlns:r="http://schemas.openxmlformats.org/officeDocument/2006/relationships" r:embed="rId2"/>
      <a:stretch>
        <a:fillRect/>
      </a:stretch>
    </a:blipFill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>
        <c:manualLayout>
          <c:xMode val="edge"/>
          <c:yMode val="edge"/>
          <c:x val="7.9228266453564691E-2"/>
          <c:y val="3.0116366838425203E-2"/>
          <c:w val="0.88075803413436848"/>
          <c:h val="0.77217191208780467"/>
        </c:manualLayout>
      </c:layout>
      <c:lineChart>
        <c:grouping val="standard"/>
        <c:varyColors val="0"/>
        <c:ser>
          <c:idx val="0"/>
          <c:order val="0"/>
          <c:tx>
            <c:strRef>
              <c:f>Planilha5!$B$2:$B$2</c:f>
              <c:strCache>
                <c:ptCount val="1"/>
                <c:pt idx="0">
                  <c:v>Ilha Solteira – SP</c:v>
                </c:pt>
              </c:strCache>
            </c:strRef>
          </c:tx>
          <c:spPr>
            <a:ln w="14400">
              <a:solidFill>
                <a:srgbClr val="000000"/>
              </a:solidFill>
            </a:ln>
          </c:spPr>
          <c:marker>
            <c:symbol val="square"/>
            <c:size val="4"/>
          </c:marker>
          <c:dPt>
            <c:idx val="9"/>
            <c:bubble3D val="0"/>
            <c:extLst>
              <c:ext xmlns:c16="http://schemas.microsoft.com/office/drawing/2014/chart" uri="{C3380CC4-5D6E-409C-BE32-E72D297353CC}">
                <c16:uniqueId val="{00000001-E86C-4A27-9853-F9EC4F7486FD}"/>
              </c:ext>
            </c:extLst>
          </c:dPt>
          <c:cat>
            <c:strRef>
              <c:f>Planilha5!$A$3:$A$15</c:f>
              <c:strCache>
                <c:ptCount val="13"/>
                <c:pt idx="0">
                  <c:v>abr/2012</c:v>
                </c:pt>
                <c:pt idx="1">
                  <c:v>mai/2012</c:v>
                </c:pt>
                <c:pt idx="2">
                  <c:v>jun/2012</c:v>
                </c:pt>
                <c:pt idx="3">
                  <c:v>jul/2012</c:v>
                </c:pt>
                <c:pt idx="4">
                  <c:v>ago/2012</c:v>
                </c:pt>
                <c:pt idx="5">
                  <c:v>set/2012</c:v>
                </c:pt>
                <c:pt idx="6">
                  <c:v>out/2012</c:v>
                </c:pt>
                <c:pt idx="7">
                  <c:v>nov/2012</c:v>
                </c:pt>
                <c:pt idx="8">
                  <c:v>dez/2012</c:v>
                </c:pt>
                <c:pt idx="9">
                  <c:v>jan/2013</c:v>
                </c:pt>
                <c:pt idx="10">
                  <c:v>fev/2013</c:v>
                </c:pt>
                <c:pt idx="11">
                  <c:v>mar/2013</c:v>
                </c:pt>
                <c:pt idx="12">
                  <c:v>abr/2013</c:v>
                </c:pt>
              </c:strCache>
            </c:strRef>
          </c:cat>
          <c:val>
            <c:numRef>
              <c:f>Planilha5!$B$3:$B$15</c:f>
              <c:numCache>
                <c:formatCode>0.00</c:formatCode>
                <c:ptCount val="13"/>
                <c:pt idx="0">
                  <c:v>110.7</c:v>
                </c:pt>
                <c:pt idx="1">
                  <c:v>26.9</c:v>
                </c:pt>
                <c:pt idx="2">
                  <c:v>159.5</c:v>
                </c:pt>
                <c:pt idx="3">
                  <c:v>3.8</c:v>
                </c:pt>
                <c:pt idx="4">
                  <c:v>0</c:v>
                </c:pt>
                <c:pt idx="5">
                  <c:v>64.3</c:v>
                </c:pt>
                <c:pt idx="6">
                  <c:v>17.5</c:v>
                </c:pt>
                <c:pt idx="7">
                  <c:v>115.3</c:v>
                </c:pt>
                <c:pt idx="8">
                  <c:v>65</c:v>
                </c:pt>
                <c:pt idx="9">
                  <c:v>301.7</c:v>
                </c:pt>
                <c:pt idx="10">
                  <c:v>145.30000000000001</c:v>
                </c:pt>
                <c:pt idx="11">
                  <c:v>194.8</c:v>
                </c:pt>
                <c:pt idx="12">
                  <c:v>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6C-4A27-9853-F9EC4F7486FD}"/>
            </c:ext>
          </c:extLst>
        </c:ser>
        <c:ser>
          <c:idx val="1"/>
          <c:order val="1"/>
          <c:tx>
            <c:strRef>
              <c:f>Planilha5!$C$2:$C$2</c:f>
              <c:strCache>
                <c:ptCount val="1"/>
                <c:pt idx="0">
                  <c:v>Itapura – SP</c:v>
                </c:pt>
              </c:strCache>
            </c:strRef>
          </c:tx>
          <c:spPr>
            <a:ln w="14400">
              <a:solidFill>
                <a:srgbClr val="B3B3B3"/>
              </a:solidFill>
              <a:custDash>
                <a:ds d="127500" sp="127500"/>
                <a:ds d="127500" sp="127500"/>
              </a:custDash>
            </a:ln>
          </c:spPr>
          <c:marker>
            <c:symbol val="circle"/>
            <c:size val="4"/>
          </c:marker>
          <c:cat>
            <c:strRef>
              <c:f>Planilha5!$A$3:$A$15</c:f>
              <c:strCache>
                <c:ptCount val="13"/>
                <c:pt idx="0">
                  <c:v>abr/2012</c:v>
                </c:pt>
                <c:pt idx="1">
                  <c:v>mai/2012</c:v>
                </c:pt>
                <c:pt idx="2">
                  <c:v>jun/2012</c:v>
                </c:pt>
                <c:pt idx="3">
                  <c:v>jul/2012</c:v>
                </c:pt>
                <c:pt idx="4">
                  <c:v>ago/2012</c:v>
                </c:pt>
                <c:pt idx="5">
                  <c:v>set/2012</c:v>
                </c:pt>
                <c:pt idx="6">
                  <c:v>out/2012</c:v>
                </c:pt>
                <c:pt idx="7">
                  <c:v>nov/2012</c:v>
                </c:pt>
                <c:pt idx="8">
                  <c:v>dez/2012</c:v>
                </c:pt>
                <c:pt idx="9">
                  <c:v>jan/2013</c:v>
                </c:pt>
                <c:pt idx="10">
                  <c:v>fev/2013</c:v>
                </c:pt>
                <c:pt idx="11">
                  <c:v>mar/2013</c:v>
                </c:pt>
                <c:pt idx="12">
                  <c:v>abr/2013</c:v>
                </c:pt>
              </c:strCache>
            </c:strRef>
          </c:cat>
          <c:val>
            <c:numRef>
              <c:f>Planilha5!$C$3:$C$15</c:f>
              <c:numCache>
                <c:formatCode>0.00</c:formatCode>
                <c:ptCount val="13"/>
                <c:pt idx="0">
                  <c:v>64.5</c:v>
                </c:pt>
                <c:pt idx="1">
                  <c:v>65.3</c:v>
                </c:pt>
                <c:pt idx="2">
                  <c:v>124.5</c:v>
                </c:pt>
                <c:pt idx="3">
                  <c:v>3.6</c:v>
                </c:pt>
                <c:pt idx="4">
                  <c:v>0.5</c:v>
                </c:pt>
                <c:pt idx="5">
                  <c:v>131.80000000000001</c:v>
                </c:pt>
                <c:pt idx="6">
                  <c:v>34.5</c:v>
                </c:pt>
                <c:pt idx="7">
                  <c:v>83.8</c:v>
                </c:pt>
                <c:pt idx="8">
                  <c:v>141.69999999999999</c:v>
                </c:pt>
                <c:pt idx="9">
                  <c:v>74.900000000000006</c:v>
                </c:pt>
                <c:pt idx="10">
                  <c:v>245.1</c:v>
                </c:pt>
                <c:pt idx="11">
                  <c:v>204.7</c:v>
                </c:pt>
                <c:pt idx="12">
                  <c:v>80.8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6C-4A27-9853-F9EC4F7486FD}"/>
            </c:ext>
          </c:extLst>
        </c:ser>
        <c:ser>
          <c:idx val="2"/>
          <c:order val="2"/>
          <c:tx>
            <c:strRef>
              <c:f>Planilha5!$D$2:$D$2</c:f>
              <c:strCache>
                <c:ptCount val="1"/>
                <c:pt idx="0">
                  <c:v>Pereira Barreto – SP</c:v>
                </c:pt>
              </c:strCache>
            </c:strRef>
          </c:tx>
          <c:spPr>
            <a:ln w="14400">
              <a:solidFill>
                <a:srgbClr val="E6E6E6"/>
              </a:solidFill>
              <a:custDash>
                <a:ds d="1270000" sp="1270000"/>
                <a:ds d="1270000" sp="1270000"/>
              </a:custDash>
            </a:ln>
          </c:spPr>
          <c:marker>
            <c:symbol val="diamond"/>
            <c:size val="4"/>
          </c:marker>
          <c:cat>
            <c:strRef>
              <c:f>Planilha5!$A$3:$A$15</c:f>
              <c:strCache>
                <c:ptCount val="13"/>
                <c:pt idx="0">
                  <c:v>abr/2012</c:v>
                </c:pt>
                <c:pt idx="1">
                  <c:v>mai/2012</c:v>
                </c:pt>
                <c:pt idx="2">
                  <c:v>jun/2012</c:v>
                </c:pt>
                <c:pt idx="3">
                  <c:v>jul/2012</c:v>
                </c:pt>
                <c:pt idx="4">
                  <c:v>ago/2012</c:v>
                </c:pt>
                <c:pt idx="5">
                  <c:v>set/2012</c:v>
                </c:pt>
                <c:pt idx="6">
                  <c:v>out/2012</c:v>
                </c:pt>
                <c:pt idx="7">
                  <c:v>nov/2012</c:v>
                </c:pt>
                <c:pt idx="8">
                  <c:v>dez/2012</c:v>
                </c:pt>
                <c:pt idx="9">
                  <c:v>jan/2013</c:v>
                </c:pt>
                <c:pt idx="10">
                  <c:v>fev/2013</c:v>
                </c:pt>
                <c:pt idx="11">
                  <c:v>mar/2013</c:v>
                </c:pt>
                <c:pt idx="12">
                  <c:v>abr/2013</c:v>
                </c:pt>
              </c:strCache>
            </c:strRef>
          </c:cat>
          <c:val>
            <c:numRef>
              <c:f>Planilha5!$D$3:$D$15</c:f>
              <c:numCache>
                <c:formatCode>0.00</c:formatCode>
                <c:ptCount val="13"/>
                <c:pt idx="0">
                  <c:v>76.7</c:v>
                </c:pt>
                <c:pt idx="1">
                  <c:v>55.9</c:v>
                </c:pt>
                <c:pt idx="2">
                  <c:v>156.19999999999999</c:v>
                </c:pt>
                <c:pt idx="3">
                  <c:v>5.6</c:v>
                </c:pt>
                <c:pt idx="4">
                  <c:v>0</c:v>
                </c:pt>
                <c:pt idx="5">
                  <c:v>71.400000000000006</c:v>
                </c:pt>
                <c:pt idx="6">
                  <c:v>25.9</c:v>
                </c:pt>
                <c:pt idx="7">
                  <c:v>80</c:v>
                </c:pt>
                <c:pt idx="8">
                  <c:v>203.1</c:v>
                </c:pt>
                <c:pt idx="9">
                  <c:v>161.30000000000001</c:v>
                </c:pt>
                <c:pt idx="10">
                  <c:v>144.5</c:v>
                </c:pt>
                <c:pt idx="11">
                  <c:v>188.2</c:v>
                </c:pt>
                <c:pt idx="12">
                  <c:v>131.80000000000001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6C-4A27-9853-F9EC4F748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799744"/>
        <c:axId val="1149798784"/>
      </c:lineChart>
      <c:valAx>
        <c:axId val="114979878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pt-BR"/>
                  <a:t>Precipitação (mm)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txPr>
          <a:bodyPr/>
          <a:lstStyle/>
          <a:p>
            <a:pPr>
              <a:defRPr sz="1000" b="0"/>
            </a:pPr>
            <a:endParaRPr lang="pt-BR"/>
          </a:p>
        </c:txPr>
        <c:crossAx val="1149799744"/>
        <c:crossesAt val="1"/>
        <c:crossBetween val="between"/>
        <c:majorUnit val="100"/>
      </c:valAx>
      <c:catAx>
        <c:axId val="1149799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pt-BR"/>
                  <a:t>Mês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600" b="0"/>
            </a:pPr>
            <a:endParaRPr lang="pt-BR"/>
          </a:p>
        </c:txPr>
        <c:crossAx val="1149798784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custDash>
            <a:ds d="192756" sp="192756"/>
            <a:ds d="192756" sp="192756"/>
          </a:custDash>
        </a:ln>
      </c:spPr>
    </c:plotArea>
    <c:legend>
      <c:legendPos val="r"/>
      <c:layout>
        <c:manualLayout>
          <c:xMode val="edge"/>
          <c:yMode val="edge"/>
          <c:x val="5.3941435013414002E-2"/>
          <c:y val="0.86848561772367749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pt-BR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view3D>
      <c:rotX val="18"/>
      <c:rotY val="48"/>
      <c:rAngAx val="1"/>
    </c:view3D>
    <c:floor>
      <c:thickness val="0"/>
      <c:spPr>
        <a:solidFill>
          <a:srgbClr val="E6E6FF"/>
        </a:solidFill>
        <a:ln>
          <a:solidFill>
            <a:srgbClr val="B3B3B3"/>
          </a:solidFill>
        </a:ln>
      </c:spPr>
    </c:floor>
    <c:sideWall>
      <c:thickness val="0"/>
      <c:spPr>
        <a:gradFill>
          <a:gsLst>
            <a:gs pos="0">
              <a:srgbClr val="000080"/>
            </a:gs>
            <a:gs pos="100000">
              <a:srgbClr val="FFFFFF"/>
            </a:gs>
          </a:gsLst>
          <a:lin ang="2700000"/>
        </a:gradFill>
        <a:ln>
          <a:solidFill>
            <a:srgbClr val="E6E6FF"/>
          </a:solidFill>
          <a:custDash>
            <a:ds d="192756" sp="192756"/>
            <a:ds d="192756" sp="192756"/>
          </a:custDash>
        </a:ln>
      </c:spPr>
    </c:sideWall>
    <c:backWall>
      <c:thickness val="0"/>
      <c:spPr>
        <a:gradFill>
          <a:gsLst>
            <a:gs pos="0">
              <a:srgbClr val="000080"/>
            </a:gs>
            <a:gs pos="100000">
              <a:srgbClr val="FFFFFF"/>
            </a:gs>
          </a:gsLst>
          <a:lin ang="2700000"/>
        </a:gradFill>
        <a:ln>
          <a:solidFill>
            <a:srgbClr val="E6E6FF"/>
          </a:solidFill>
          <a:custDash>
            <a:ds d="192756" sp="192756"/>
            <a:ds d="192756" sp="192756"/>
          </a:custDash>
        </a:ln>
      </c:spPr>
    </c:backWall>
    <c:plotArea>
      <c:layout>
        <c:manualLayout>
          <c:xMode val="edge"/>
          <c:yMode val="edge"/>
          <c:x val="5.6354916067146286E-2"/>
          <c:y val="5.0519527051236114E-2"/>
          <c:w val="0.87741235582962207"/>
          <c:h val="0.92010032246506634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Planilha5!$B$2:$B$2</c:f>
              <c:strCache>
                <c:ptCount val="1"/>
                <c:pt idx="0">
                  <c:v>Ilha Solteira – SP</c:v>
                </c:pt>
              </c:strCache>
            </c:strRef>
          </c:tx>
          <c:spPr>
            <a:gradFill>
              <a:gsLst>
                <a:gs pos="0">
                  <a:srgbClr val="E6FF00"/>
                </a:gs>
                <a:gs pos="100000">
                  <a:srgbClr val="FF3333"/>
                </a:gs>
              </a:gsLst>
              <a:path path="circle">
                <a:fillToRect l="50000" t="50000" r="50000" b="50000"/>
              </a:path>
            </a:gradFill>
            <a:ln w="7200">
              <a:solidFill>
                <a:srgbClr val="000000"/>
              </a:solidFill>
            </a:ln>
          </c:spPr>
          <c:invertIfNegative val="0"/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9549-46B2-981E-1C51973B490E}"/>
              </c:ext>
            </c:extLst>
          </c:dPt>
          <c:cat>
            <c:strRef>
              <c:f>Planilha5!$A$3:$A$15</c:f>
              <c:strCache>
                <c:ptCount val="13"/>
                <c:pt idx="0">
                  <c:v>abr/2012</c:v>
                </c:pt>
                <c:pt idx="1">
                  <c:v>mai/2012</c:v>
                </c:pt>
                <c:pt idx="2">
                  <c:v>jun/2012</c:v>
                </c:pt>
                <c:pt idx="3">
                  <c:v>jul/2012</c:v>
                </c:pt>
                <c:pt idx="4">
                  <c:v>ago/2012</c:v>
                </c:pt>
                <c:pt idx="5">
                  <c:v>set/2012</c:v>
                </c:pt>
                <c:pt idx="6">
                  <c:v>out/2012</c:v>
                </c:pt>
                <c:pt idx="7">
                  <c:v>nov/2012</c:v>
                </c:pt>
                <c:pt idx="8">
                  <c:v>dez/2012</c:v>
                </c:pt>
                <c:pt idx="9">
                  <c:v>jan/2013</c:v>
                </c:pt>
                <c:pt idx="10">
                  <c:v>fev/2013</c:v>
                </c:pt>
                <c:pt idx="11">
                  <c:v>mar/2013</c:v>
                </c:pt>
                <c:pt idx="12">
                  <c:v>abr/2013</c:v>
                </c:pt>
              </c:strCache>
            </c:strRef>
          </c:cat>
          <c:val>
            <c:numRef>
              <c:f>Planilha5!$B$3:$B$15</c:f>
              <c:numCache>
                <c:formatCode>0.00</c:formatCode>
                <c:ptCount val="13"/>
                <c:pt idx="0">
                  <c:v>110.7</c:v>
                </c:pt>
                <c:pt idx="1">
                  <c:v>26.9</c:v>
                </c:pt>
                <c:pt idx="2">
                  <c:v>159.5</c:v>
                </c:pt>
                <c:pt idx="3">
                  <c:v>3.8</c:v>
                </c:pt>
                <c:pt idx="4">
                  <c:v>0</c:v>
                </c:pt>
                <c:pt idx="5">
                  <c:v>64.3</c:v>
                </c:pt>
                <c:pt idx="6">
                  <c:v>17.5</c:v>
                </c:pt>
                <c:pt idx="7">
                  <c:v>115.3</c:v>
                </c:pt>
                <c:pt idx="8">
                  <c:v>65</c:v>
                </c:pt>
                <c:pt idx="9">
                  <c:v>301.7</c:v>
                </c:pt>
                <c:pt idx="10">
                  <c:v>145.30000000000001</c:v>
                </c:pt>
                <c:pt idx="11">
                  <c:v>194.8</c:v>
                </c:pt>
                <c:pt idx="12">
                  <c:v>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49-46B2-981E-1C51973B490E}"/>
            </c:ext>
          </c:extLst>
        </c:ser>
        <c:ser>
          <c:idx val="1"/>
          <c:order val="1"/>
          <c:tx>
            <c:strRef>
              <c:f>Planilha5!$C$2:$C$2</c:f>
              <c:strCache>
                <c:ptCount val="1"/>
                <c:pt idx="0">
                  <c:v>Itapura – SP</c:v>
                </c:pt>
              </c:strCache>
            </c:strRef>
          </c:tx>
          <c:invertIfNegative val="0"/>
          <c:cat>
            <c:strRef>
              <c:f>Planilha5!$A$3:$A$15</c:f>
              <c:strCache>
                <c:ptCount val="13"/>
                <c:pt idx="0">
                  <c:v>abr/2012</c:v>
                </c:pt>
                <c:pt idx="1">
                  <c:v>mai/2012</c:v>
                </c:pt>
                <c:pt idx="2">
                  <c:v>jun/2012</c:v>
                </c:pt>
                <c:pt idx="3">
                  <c:v>jul/2012</c:v>
                </c:pt>
                <c:pt idx="4">
                  <c:v>ago/2012</c:v>
                </c:pt>
                <c:pt idx="5">
                  <c:v>set/2012</c:v>
                </c:pt>
                <c:pt idx="6">
                  <c:v>out/2012</c:v>
                </c:pt>
                <c:pt idx="7">
                  <c:v>nov/2012</c:v>
                </c:pt>
                <c:pt idx="8">
                  <c:v>dez/2012</c:v>
                </c:pt>
                <c:pt idx="9">
                  <c:v>jan/2013</c:v>
                </c:pt>
                <c:pt idx="10">
                  <c:v>fev/2013</c:v>
                </c:pt>
                <c:pt idx="11">
                  <c:v>mar/2013</c:v>
                </c:pt>
                <c:pt idx="12">
                  <c:v>abr/2013</c:v>
                </c:pt>
              </c:strCache>
            </c:strRef>
          </c:cat>
          <c:val>
            <c:numRef>
              <c:f>Planilha5!$C$3:$C$15</c:f>
              <c:numCache>
                <c:formatCode>0.00</c:formatCode>
                <c:ptCount val="13"/>
                <c:pt idx="0">
                  <c:v>64.5</c:v>
                </c:pt>
                <c:pt idx="1">
                  <c:v>65.3</c:v>
                </c:pt>
                <c:pt idx="2">
                  <c:v>124.5</c:v>
                </c:pt>
                <c:pt idx="3">
                  <c:v>3.6</c:v>
                </c:pt>
                <c:pt idx="4">
                  <c:v>0.5</c:v>
                </c:pt>
                <c:pt idx="5">
                  <c:v>131.80000000000001</c:v>
                </c:pt>
                <c:pt idx="6">
                  <c:v>34.5</c:v>
                </c:pt>
                <c:pt idx="7">
                  <c:v>83.8</c:v>
                </c:pt>
                <c:pt idx="8">
                  <c:v>141.69999999999999</c:v>
                </c:pt>
                <c:pt idx="9">
                  <c:v>74.900000000000006</c:v>
                </c:pt>
                <c:pt idx="10">
                  <c:v>245.1</c:v>
                </c:pt>
                <c:pt idx="11">
                  <c:v>204.7</c:v>
                </c:pt>
                <c:pt idx="12">
                  <c:v>80.8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49-46B2-981E-1C51973B490E}"/>
            </c:ext>
          </c:extLst>
        </c:ser>
        <c:ser>
          <c:idx val="2"/>
          <c:order val="2"/>
          <c:tx>
            <c:strRef>
              <c:f>Planilha5!$D$2:$D$2</c:f>
              <c:strCache>
                <c:ptCount val="1"/>
                <c:pt idx="0">
                  <c:v>Pereira Barreto – SP</c:v>
                </c:pt>
              </c:strCache>
            </c:strRef>
          </c:tx>
          <c:spPr>
            <a:solidFill>
              <a:srgbClr val="33CC66"/>
            </a:solidFill>
          </c:spPr>
          <c:invertIfNegative val="0"/>
          <c:cat>
            <c:strRef>
              <c:f>Planilha5!$A$3:$A$15</c:f>
              <c:strCache>
                <c:ptCount val="13"/>
                <c:pt idx="0">
                  <c:v>abr/2012</c:v>
                </c:pt>
                <c:pt idx="1">
                  <c:v>mai/2012</c:v>
                </c:pt>
                <c:pt idx="2">
                  <c:v>jun/2012</c:v>
                </c:pt>
                <c:pt idx="3">
                  <c:v>jul/2012</c:v>
                </c:pt>
                <c:pt idx="4">
                  <c:v>ago/2012</c:v>
                </c:pt>
                <c:pt idx="5">
                  <c:v>set/2012</c:v>
                </c:pt>
                <c:pt idx="6">
                  <c:v>out/2012</c:v>
                </c:pt>
                <c:pt idx="7">
                  <c:v>nov/2012</c:v>
                </c:pt>
                <c:pt idx="8">
                  <c:v>dez/2012</c:v>
                </c:pt>
                <c:pt idx="9">
                  <c:v>jan/2013</c:v>
                </c:pt>
                <c:pt idx="10">
                  <c:v>fev/2013</c:v>
                </c:pt>
                <c:pt idx="11">
                  <c:v>mar/2013</c:v>
                </c:pt>
                <c:pt idx="12">
                  <c:v>abr/2013</c:v>
                </c:pt>
              </c:strCache>
            </c:strRef>
          </c:cat>
          <c:val>
            <c:numRef>
              <c:f>Planilha5!$D$3:$D$15</c:f>
              <c:numCache>
                <c:formatCode>0.00</c:formatCode>
                <c:ptCount val="13"/>
                <c:pt idx="0">
                  <c:v>76.7</c:v>
                </c:pt>
                <c:pt idx="1">
                  <c:v>55.9</c:v>
                </c:pt>
                <c:pt idx="2">
                  <c:v>156.19999999999999</c:v>
                </c:pt>
                <c:pt idx="3">
                  <c:v>5.6</c:v>
                </c:pt>
                <c:pt idx="4">
                  <c:v>0</c:v>
                </c:pt>
                <c:pt idx="5">
                  <c:v>71.400000000000006</c:v>
                </c:pt>
                <c:pt idx="6">
                  <c:v>25.9</c:v>
                </c:pt>
                <c:pt idx="7">
                  <c:v>80</c:v>
                </c:pt>
                <c:pt idx="8">
                  <c:v>203.1</c:v>
                </c:pt>
                <c:pt idx="9">
                  <c:v>161.30000000000001</c:v>
                </c:pt>
                <c:pt idx="10">
                  <c:v>144.5</c:v>
                </c:pt>
                <c:pt idx="11">
                  <c:v>188.2</c:v>
                </c:pt>
                <c:pt idx="12">
                  <c:v>131.80000000000001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49-46B2-981E-1C51973B4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49241200"/>
        <c:axId val="1149240720"/>
        <c:axId val="1144443056"/>
      </c:bar3DChart>
      <c:valAx>
        <c:axId val="114924072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pt-BR"/>
                  <a:t>Precipitação (mm)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txPr>
          <a:bodyPr/>
          <a:lstStyle/>
          <a:p>
            <a:pPr>
              <a:defRPr sz="1000" b="0"/>
            </a:pPr>
            <a:endParaRPr lang="pt-BR"/>
          </a:p>
        </c:txPr>
        <c:crossAx val="1149241200"/>
        <c:crossesAt val="1"/>
        <c:crossBetween val="between"/>
        <c:majorUnit val="100"/>
      </c:valAx>
      <c:catAx>
        <c:axId val="1149241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pt-BR"/>
                  <a:t>Mês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900" b="1"/>
            </a:pPr>
            <a:endParaRPr lang="pt-BR"/>
          </a:p>
        </c:txPr>
        <c:crossAx val="1149240720"/>
        <c:crossesAt val="0"/>
        <c:auto val="1"/>
        <c:lblAlgn val="ctr"/>
        <c:lblOffset val="100"/>
        <c:noMultiLvlLbl val="0"/>
      </c:catAx>
      <c:serAx>
        <c:axId val="114444305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pt-BR"/>
          </a:p>
        </c:txPr>
        <c:crossAx val="1149240720"/>
        <c:crosses val="autoZero"/>
      </c:serAx>
    </c:plotArea>
    <c:plotVisOnly val="1"/>
    <c:dispBlanksAs val="gap"/>
    <c:showDLblsOverMax val="0"/>
  </c:chart>
  <c:spPr>
    <a:gradFill>
      <a:gsLst>
        <a:gs pos="0">
          <a:srgbClr val="FFFFFF"/>
        </a:gs>
        <a:gs pos="100000">
          <a:srgbClr val="E6FF00"/>
        </a:gs>
      </a:gsLst>
      <a:path path="rect">
        <a:fillToRect l="50000" t="50000" r="50000" b="50000"/>
      </a:path>
    </a:gradFill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pt-BR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Planilha6!$B$1:$B$1</c:f>
              <c:strCache>
                <c:ptCount val="1"/>
                <c:pt idx="0">
                  <c:v>Frequência</c:v>
                </c:pt>
              </c:strCache>
            </c:strRef>
          </c:tx>
          <c:spPr>
            <a:gradFill>
              <a:gsLst>
                <a:gs pos="0">
                  <a:srgbClr val="E6FF00"/>
                </a:gs>
                <a:gs pos="100000">
                  <a:srgbClr val="FF3333"/>
                </a:gs>
              </a:gsLst>
              <a:path path="circle">
                <a:fillToRect l="50000" t="50000" r="50000" b="50000"/>
              </a:path>
            </a:gradFill>
            <a:ln w="7200">
              <a:solidFill>
                <a:srgbClr val="000000"/>
              </a:solidFill>
            </a:ln>
          </c:spPr>
          <c:invertIfNegative val="0"/>
          <c:cat>
            <c:strRef>
              <c:f>Planilha6!$A$2:$A$8</c:f>
              <c:strCache>
                <c:ptCount val="7"/>
                <c:pt idx="0">
                  <c:v>&lt;150</c:v>
                </c:pt>
                <c:pt idx="1">
                  <c:v>150-160</c:v>
                </c:pt>
                <c:pt idx="2">
                  <c:v>160-160</c:v>
                </c:pt>
                <c:pt idx="3">
                  <c:v>170-180</c:v>
                </c:pt>
                <c:pt idx="4">
                  <c:v>180-190</c:v>
                </c:pt>
                <c:pt idx="5">
                  <c:v>190-200</c:v>
                </c:pt>
                <c:pt idx="6">
                  <c:v>&gt;200</c:v>
                </c:pt>
              </c:strCache>
            </c:strRef>
          </c:cat>
          <c:val>
            <c:numRef>
              <c:f>Planilha6!$B$2:$B$8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20</c:v>
                </c:pt>
                <c:pt idx="5">
                  <c:v>10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79-4C67-80EF-170002F56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47380560"/>
        <c:axId val="1147383440"/>
      </c:barChart>
      <c:valAx>
        <c:axId val="11473834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pt-BR"/>
                  <a:t>Frequência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pt-BR"/>
          </a:p>
        </c:txPr>
        <c:crossAx val="1147380560"/>
        <c:crossesAt val="0"/>
        <c:crossBetween val="between"/>
      </c:valAx>
      <c:catAx>
        <c:axId val="1147380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pt-BR"/>
                  <a:t>Altura (cm)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pt-BR"/>
          </a:p>
        </c:txPr>
        <c:crossAx val="1147383440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>
        <c:manualLayout>
          <c:xMode val="edge"/>
          <c:yMode val="edge"/>
          <c:x val="8.0336648814078052E-2"/>
          <c:y val="6.0525253193034799E-3"/>
          <c:w val="0.86958336231480848"/>
          <c:h val="0.87002486835614934"/>
        </c:manualLayout>
      </c:layout>
      <c:scatterChart>
        <c:scatterStyle val="lineMarker"/>
        <c:varyColors val="0"/>
        <c:ser>
          <c:idx val="0"/>
          <c:order val="0"/>
          <c:tx>
            <c:strRef>
              <c:f>Planilha7!$C$1:$C$1</c:f>
              <c:strCache>
                <c:ptCount val="1"/>
                <c:pt idx="0">
                  <c:v>UR min(%)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4"/>
          </c:marker>
          <c:xVal>
            <c:numRef>
              <c:f>Planilha7!$B$2:$B$14</c:f>
              <c:numCache>
                <c:formatCode>0.00</c:formatCode>
                <c:ptCount val="13"/>
                <c:pt idx="0">
                  <c:v>110.7</c:v>
                </c:pt>
                <c:pt idx="1">
                  <c:v>26.9</c:v>
                </c:pt>
                <c:pt idx="2">
                  <c:v>159.5</c:v>
                </c:pt>
                <c:pt idx="3">
                  <c:v>3.8</c:v>
                </c:pt>
                <c:pt idx="4">
                  <c:v>0</c:v>
                </c:pt>
                <c:pt idx="5">
                  <c:v>64.3</c:v>
                </c:pt>
                <c:pt idx="6">
                  <c:v>17.5</c:v>
                </c:pt>
                <c:pt idx="7">
                  <c:v>115.3</c:v>
                </c:pt>
                <c:pt idx="8">
                  <c:v>65</c:v>
                </c:pt>
                <c:pt idx="9">
                  <c:v>301.7</c:v>
                </c:pt>
                <c:pt idx="10">
                  <c:v>145.30000000000001</c:v>
                </c:pt>
                <c:pt idx="11">
                  <c:v>194.8</c:v>
                </c:pt>
                <c:pt idx="12">
                  <c:v>143</c:v>
                </c:pt>
              </c:numCache>
            </c:numRef>
          </c:xVal>
          <c:yVal>
            <c:numRef>
              <c:f>Planilha7!$C$2:$C$14</c:f>
              <c:numCache>
                <c:formatCode>0.00</c:formatCode>
                <c:ptCount val="13"/>
                <c:pt idx="0">
                  <c:v>50.4</c:v>
                </c:pt>
                <c:pt idx="1">
                  <c:v>52.1</c:v>
                </c:pt>
                <c:pt idx="2">
                  <c:v>57.4</c:v>
                </c:pt>
                <c:pt idx="3">
                  <c:v>39.9</c:v>
                </c:pt>
                <c:pt idx="4">
                  <c:v>32.5</c:v>
                </c:pt>
                <c:pt idx="5">
                  <c:v>32.299999999999997</c:v>
                </c:pt>
                <c:pt idx="6">
                  <c:v>36</c:v>
                </c:pt>
                <c:pt idx="7">
                  <c:v>45.7</c:v>
                </c:pt>
                <c:pt idx="8">
                  <c:v>46.7</c:v>
                </c:pt>
                <c:pt idx="9">
                  <c:v>65</c:v>
                </c:pt>
                <c:pt idx="10">
                  <c:v>56.3</c:v>
                </c:pt>
                <c:pt idx="11">
                  <c:v>58.3</c:v>
                </c:pt>
                <c:pt idx="12">
                  <c:v>55.9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7E-446D-A667-7C76D0016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7382960"/>
        <c:axId val="1147383920"/>
      </c:scatterChart>
      <c:valAx>
        <c:axId val="1147383920"/>
        <c:scaling>
          <c:orientation val="minMax"/>
          <c:min val="25"/>
        </c:scaling>
        <c:delete val="0"/>
        <c:axPos val="l"/>
        <c:majorGridlines>
          <c:spPr>
            <a:ln>
              <a:solidFill>
                <a:srgbClr val="666666"/>
              </a:solidFill>
            </a:ln>
          </c:spPr>
        </c:majorGridlines>
        <c:minorGridlines>
          <c:spPr>
            <a:ln>
              <a:solidFill>
                <a:srgbClr val="B3B3B3"/>
              </a:solidFill>
              <a:custDash>
                <a:ds d="192756" sp="192756"/>
                <a:ds d="192756" sp="192756"/>
              </a:custDash>
            </a:ln>
          </c:spPr>
        </c:minorGridlines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pt-BR"/>
                  <a:t>UR min (%)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spPr>
          <a:ln w="10800">
            <a:solidFill>
              <a:srgbClr val="000000"/>
            </a:solidFill>
          </a:ln>
        </c:spPr>
        <c:txPr>
          <a:bodyPr/>
          <a:lstStyle/>
          <a:p>
            <a:pPr>
              <a:defRPr sz="1000" b="0"/>
            </a:pPr>
            <a:endParaRPr lang="pt-BR"/>
          </a:p>
        </c:txPr>
        <c:crossAx val="1147382960"/>
        <c:crossesAt val="-10"/>
        <c:crossBetween val="midCat"/>
        <c:majorUnit val="15"/>
        <c:minorUnit val="5"/>
      </c:valAx>
      <c:valAx>
        <c:axId val="1147382960"/>
        <c:scaling>
          <c:orientation val="minMax"/>
          <c:min val="-10"/>
        </c:scaling>
        <c:delete val="0"/>
        <c:axPos val="b"/>
        <c:majorGridlines>
          <c:spPr>
            <a:ln>
              <a:solidFill>
                <a:srgbClr val="666666"/>
              </a:solidFill>
            </a:ln>
          </c:spPr>
        </c:majorGridlines>
        <c:minorGridlines>
          <c:spPr>
            <a:ln>
              <a:solidFill>
                <a:srgbClr val="B3B3B3"/>
              </a:solidFill>
              <a:custDash>
                <a:ds d="192756" sp="192756"/>
                <a:ds d="192756" sp="192756"/>
              </a:custDash>
            </a:ln>
          </c:spPr>
        </c:minorGridlines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pt-BR"/>
                  <a:t>Precipitação (mm)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spPr>
          <a:ln w="10800">
            <a:solidFill>
              <a:srgbClr val="000000"/>
            </a:solidFill>
          </a:ln>
        </c:spPr>
        <c:txPr>
          <a:bodyPr/>
          <a:lstStyle/>
          <a:p>
            <a:pPr>
              <a:defRPr sz="1000" b="0"/>
            </a:pPr>
            <a:endParaRPr lang="pt-BR"/>
          </a:p>
        </c:txPr>
        <c:crossAx val="1147383920"/>
        <c:crossesAt val="0"/>
        <c:crossBetween val="midCat"/>
      </c:valAx>
      <c:spPr>
        <a:solidFill>
          <a:srgbClr val="FFFF99"/>
        </a:solidFill>
        <a:ln w="108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E6E6E6"/>
    </a:solidFill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title>
      <c:tx>
        <c:rich>
          <a:bodyPr/>
          <a:lstStyle/>
          <a:p>
            <a:pPr>
              <a:defRPr sz="1600" b="1"/>
            </a:pPr>
            <a:r>
              <a:rPr lang="pt-BR"/>
              <a:t>Ilha Solteira - SP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Planilha7!$B$1:$B$1</c:f>
              <c:strCache>
                <c:ptCount val="1"/>
                <c:pt idx="0">
                  <c:v>Precipitação (mm)</c:v>
                </c:pt>
              </c:strCache>
            </c:strRef>
          </c:tx>
          <c:spPr>
            <a:ln w="10800">
              <a:solidFill>
                <a:srgbClr val="0084D1"/>
              </a:solidFill>
            </a:ln>
          </c:spPr>
          <c:marker>
            <c:symbol val="square"/>
            <c:size val="4"/>
          </c:marker>
          <c:cat>
            <c:strRef>
              <c:f>Planilha7!$A$2:$A$14</c:f>
              <c:strCache>
                <c:ptCount val="13"/>
                <c:pt idx="0">
                  <c:v>abr/2012</c:v>
                </c:pt>
                <c:pt idx="1">
                  <c:v>mai/2012</c:v>
                </c:pt>
                <c:pt idx="2">
                  <c:v>jun/2012</c:v>
                </c:pt>
                <c:pt idx="3">
                  <c:v>jul/2012</c:v>
                </c:pt>
                <c:pt idx="4">
                  <c:v>ago/2012</c:v>
                </c:pt>
                <c:pt idx="5">
                  <c:v>set/2012</c:v>
                </c:pt>
                <c:pt idx="6">
                  <c:v>out/2012</c:v>
                </c:pt>
                <c:pt idx="7">
                  <c:v>nov/2012</c:v>
                </c:pt>
                <c:pt idx="8">
                  <c:v>dez/2012</c:v>
                </c:pt>
                <c:pt idx="9">
                  <c:v>jan/2013</c:v>
                </c:pt>
                <c:pt idx="10">
                  <c:v>fev/2013</c:v>
                </c:pt>
                <c:pt idx="11">
                  <c:v>mar/2013</c:v>
                </c:pt>
                <c:pt idx="12">
                  <c:v>abr/2013</c:v>
                </c:pt>
              </c:strCache>
            </c:strRef>
          </c:cat>
          <c:val>
            <c:numRef>
              <c:f>Planilha7!$B$2:$B$14</c:f>
              <c:numCache>
                <c:formatCode>0.00</c:formatCode>
                <c:ptCount val="13"/>
                <c:pt idx="0">
                  <c:v>110.7</c:v>
                </c:pt>
                <c:pt idx="1">
                  <c:v>26.9</c:v>
                </c:pt>
                <c:pt idx="2">
                  <c:v>159.5</c:v>
                </c:pt>
                <c:pt idx="3">
                  <c:v>3.8</c:v>
                </c:pt>
                <c:pt idx="4">
                  <c:v>0</c:v>
                </c:pt>
                <c:pt idx="5">
                  <c:v>64.3</c:v>
                </c:pt>
                <c:pt idx="6">
                  <c:v>17.5</c:v>
                </c:pt>
                <c:pt idx="7">
                  <c:v>115.3</c:v>
                </c:pt>
                <c:pt idx="8">
                  <c:v>65</c:v>
                </c:pt>
                <c:pt idx="9">
                  <c:v>301.7</c:v>
                </c:pt>
                <c:pt idx="10">
                  <c:v>145.30000000000001</c:v>
                </c:pt>
                <c:pt idx="11">
                  <c:v>194.8</c:v>
                </c:pt>
                <c:pt idx="12">
                  <c:v>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32-4571-B11B-89AC2623A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8954928"/>
        <c:axId val="1148958768"/>
      </c:lineChart>
      <c:lineChart>
        <c:grouping val="standard"/>
        <c:varyColors val="0"/>
        <c:ser>
          <c:idx val="1"/>
          <c:order val="1"/>
          <c:tx>
            <c:strRef>
              <c:f>Planilha7!$C$1:$C$1</c:f>
              <c:strCache>
                <c:ptCount val="1"/>
                <c:pt idx="0">
                  <c:v>UR min(%)</c:v>
                </c:pt>
              </c:strCache>
            </c:strRef>
          </c:tx>
          <c:spPr>
            <a:ln w="10800">
              <a:solidFill>
                <a:srgbClr val="FF420E"/>
              </a:solidFill>
            </a:ln>
          </c:spPr>
          <c:marker>
            <c:symbol val="circle"/>
            <c:size val="4"/>
          </c:marker>
          <c:val>
            <c:numRef>
              <c:f>Planilha7!$C$2:$C$14</c:f>
              <c:numCache>
                <c:formatCode>0.00</c:formatCode>
                <c:ptCount val="13"/>
                <c:pt idx="0">
                  <c:v>50.4</c:v>
                </c:pt>
                <c:pt idx="1">
                  <c:v>52.1</c:v>
                </c:pt>
                <c:pt idx="2">
                  <c:v>57.4</c:v>
                </c:pt>
                <c:pt idx="3">
                  <c:v>39.9</c:v>
                </c:pt>
                <c:pt idx="4">
                  <c:v>32.5</c:v>
                </c:pt>
                <c:pt idx="5">
                  <c:v>32.299999999999997</c:v>
                </c:pt>
                <c:pt idx="6">
                  <c:v>36</c:v>
                </c:pt>
                <c:pt idx="7">
                  <c:v>45.7</c:v>
                </c:pt>
                <c:pt idx="8">
                  <c:v>46.7</c:v>
                </c:pt>
                <c:pt idx="9">
                  <c:v>65</c:v>
                </c:pt>
                <c:pt idx="10">
                  <c:v>56.3</c:v>
                </c:pt>
                <c:pt idx="11">
                  <c:v>58.3</c:v>
                </c:pt>
                <c:pt idx="12">
                  <c:v>55.9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32-4571-B11B-89AC2623A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8957808"/>
        <c:axId val="1148960208"/>
      </c:lineChart>
      <c:valAx>
        <c:axId val="114895876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  <a:custDash>
                <a:ds d="192756" sp="192756"/>
                <a:ds d="192756" sp="192756"/>
              </a:custDash>
            </a:ln>
          </c:spPr>
        </c:majorGridlines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pt-BR"/>
                  <a:t>Precipitação (mm)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txPr>
          <a:bodyPr/>
          <a:lstStyle/>
          <a:p>
            <a:pPr>
              <a:defRPr sz="1000" b="0"/>
            </a:pPr>
            <a:endParaRPr lang="pt-BR"/>
          </a:p>
        </c:txPr>
        <c:crossAx val="1148954928"/>
        <c:crossesAt val="0"/>
        <c:crossBetween val="between"/>
      </c:valAx>
      <c:catAx>
        <c:axId val="1148954928"/>
        <c:scaling>
          <c:orientation val="minMax"/>
        </c:scaling>
        <c:delete val="0"/>
        <c:axPos val="b"/>
        <c:minorGridlines>
          <c:spPr>
            <a:ln>
              <a:solidFill>
                <a:srgbClr val="B3B3B3"/>
              </a:solidFill>
              <a:custDash>
                <a:ds d="192756" sp="192756"/>
                <a:ds d="192756" sp="192756"/>
              </a:custDash>
            </a:ln>
          </c:spPr>
        </c:minorGridlines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pt-BR"/>
                  <a:t>Mês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900" b="0"/>
            </a:pPr>
            <a:endParaRPr lang="pt-BR"/>
          </a:p>
        </c:txPr>
        <c:crossAx val="1148958768"/>
        <c:crossesAt val="0"/>
        <c:auto val="1"/>
        <c:lblAlgn val="ctr"/>
        <c:lblOffset val="100"/>
        <c:noMultiLvlLbl val="0"/>
      </c:catAx>
      <c:valAx>
        <c:axId val="114896020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pt-BR"/>
                  <a:t>UR min (%)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txPr>
          <a:bodyPr/>
          <a:lstStyle/>
          <a:p>
            <a:pPr>
              <a:defRPr sz="1000" b="0"/>
            </a:pPr>
            <a:endParaRPr lang="pt-BR"/>
          </a:p>
        </c:txPr>
        <c:crossAx val="1148957808"/>
        <c:crosses val="max"/>
        <c:crossBetween val="between"/>
      </c:valAx>
      <c:catAx>
        <c:axId val="1148957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48960208"/>
        <c:crossesAt val="0"/>
        <c:auto val="1"/>
        <c:lblAlgn val="ctr"/>
        <c:lblOffset val="100"/>
        <c:noMultiLvlLbl val="0"/>
      </c:catAx>
      <c:spPr>
        <a:noFill/>
        <a:ln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title>
      <c:tx>
        <c:rich>
          <a:bodyPr/>
          <a:lstStyle/>
          <a:p>
            <a:pPr>
              <a:defRPr sz="1300" b="1">
                <a:solidFill>
                  <a:srgbClr val="FFFF00"/>
                </a:solidFill>
              </a:defRPr>
            </a:pPr>
            <a:r>
              <a:rPr lang="pt-BR"/>
              <a:t>Preferência de Voto</a:t>
            </a:r>
          </a:p>
        </c:rich>
      </c:tx>
      <c:layout>
        <c:manualLayout>
          <c:xMode val="edge"/>
          <c:yMode val="edge"/>
          <c:x val="7.8625000000000014E-2"/>
          <c:y val="3.3555555555555554E-2"/>
        </c:manualLayout>
      </c:layout>
      <c:overlay val="0"/>
    </c:title>
    <c:autoTitleDeleted val="0"/>
    <c:view3D>
      <c:rotX val="28"/>
      <c:rotY val="90"/>
      <c:rAngAx val="1"/>
    </c:view3D>
    <c:floor>
      <c:thickness val="0"/>
      <c:spPr>
        <a:solidFill>
          <a:srgbClr val="CCCCCC"/>
        </a:solidFill>
        <a:ln>
          <a:solidFill>
            <a:srgbClr val="B3B3B3"/>
          </a:solidFill>
        </a:ln>
      </c:spPr>
    </c:floor>
    <c:sideWall>
      <c:thickness val="0"/>
      <c:spPr>
        <a:noFill/>
        <a:ln>
          <a:solidFill>
            <a:srgbClr val="B3B3B3"/>
          </a:solidFill>
          <a:prstDash val="solid"/>
        </a:ln>
      </c:spPr>
    </c:sideWall>
    <c:backWall>
      <c:thickness val="0"/>
      <c:spPr>
        <a:noFill/>
        <a:ln>
          <a:solidFill>
            <a:srgbClr val="B3B3B3"/>
          </a:solidFill>
          <a:prstDash val="solid"/>
        </a:ln>
      </c:spPr>
    </c:backWall>
    <c:plotArea>
      <c:layout>
        <c:manualLayout>
          <c:xMode val="edge"/>
          <c:yMode val="edge"/>
          <c:x val="0.21137482638888888"/>
          <c:y val="0.15866666666666668"/>
          <c:w val="0.65362500000000001"/>
          <c:h val="0.78933302469135802"/>
        </c:manualLayout>
      </c:layout>
      <c:pie3DChart>
        <c:varyColors val="1"/>
        <c:ser>
          <c:idx val="0"/>
          <c:order val="0"/>
          <c:tx>
            <c:strRef>
              <c:f>Planilha8!$B$1:$B$1</c:f>
              <c:strCache>
                <c:ptCount val="1"/>
                <c:pt idx="0">
                  <c:v>Preferência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0">
                    <a:srgbClr val="FFFFFF"/>
                  </a:gs>
                  <a:gs pos="100000">
                    <a:srgbClr val="FF0000"/>
                  </a:gs>
                </a:gsLst>
                <a:path path="rect">
                  <a:fillToRect l="50000" t="50000" r="50000" b="50000"/>
                </a:path>
              </a:gradFill>
            </c:spPr>
            <c:extLst>
              <c:ext xmlns:c16="http://schemas.microsoft.com/office/drawing/2014/chart" uri="{C3380CC4-5D6E-409C-BE32-E72D297353CC}">
                <c16:uniqueId val="{00000001-844F-4EEF-8082-C8A2DA8F21B5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2-844F-4EEF-8082-C8A2DA8F21B5}"/>
              </c:ext>
            </c:extLst>
          </c:dPt>
          <c:dPt>
            <c:idx val="2"/>
            <c:bubble3D val="0"/>
            <c:explosion val="97"/>
            <c:spPr>
              <a:gradFill>
                <a:gsLst>
                  <a:gs pos="0">
                    <a:srgbClr val="000080"/>
                  </a:gs>
                  <a:gs pos="100000">
                    <a:srgbClr val="FFFFFF"/>
                  </a:gs>
                </a:gsLst>
                <a:lin ang="2700000"/>
              </a:gradFill>
            </c:spPr>
            <c:extLst>
              <c:ext xmlns:c16="http://schemas.microsoft.com/office/drawing/2014/chart" uri="{C3380CC4-5D6E-409C-BE32-E72D297353CC}">
                <c16:uniqueId val="{00000003-844F-4EEF-8082-C8A2DA8F21B5}"/>
              </c:ext>
            </c:extLst>
          </c:dPt>
          <c:dPt>
            <c:idx val="3"/>
            <c:bubble3D val="0"/>
            <c:spPr>
              <a:blipFill>
                <a:blip xmlns:r="http://schemas.openxmlformats.org/officeDocument/2006/relationships" r:embed="rId1"/>
                <a:stretch>
                  <a:fillRect/>
                </a:stretch>
              </a:blipFill>
            </c:spPr>
            <c:extLst>
              <c:ext xmlns:c16="http://schemas.microsoft.com/office/drawing/2014/chart" uri="{C3380CC4-5D6E-409C-BE32-E72D297353CC}">
                <c16:uniqueId val="{00000004-844F-4EEF-8082-C8A2DA8F21B5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>
                    <a:solidFill>
                      <a:srgbClr val="FFFFFF"/>
                    </a:solidFill>
                  </a:defRPr>
                </a:pPr>
                <a:endParaRPr lang="pt-BR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Planilha8!$A$2:$A$5</c:f>
              <c:strCache>
                <c:ptCount val="4"/>
                <c:pt idx="0">
                  <c:v>Cand.1</c:v>
                </c:pt>
                <c:pt idx="1">
                  <c:v>Cand.2</c:v>
                </c:pt>
                <c:pt idx="2">
                  <c:v>Cand.3</c:v>
                </c:pt>
                <c:pt idx="3">
                  <c:v>Cand.4</c:v>
                </c:pt>
              </c:strCache>
            </c:strRef>
          </c:cat>
          <c:val>
            <c:numRef>
              <c:f>Planilha8!$B$2:$B$5</c:f>
              <c:numCache>
                <c:formatCode>General</c:formatCode>
                <c:ptCount val="4"/>
                <c:pt idx="0">
                  <c:v>750</c:v>
                </c:pt>
                <c:pt idx="1">
                  <c:v>350</c:v>
                </c:pt>
                <c:pt idx="2">
                  <c:v>980</c:v>
                </c:pt>
                <c:pt idx="3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F-4EEF-8082-C8A2DA8F2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plotVisOnly val="1"/>
    <c:dispBlanksAs val="gap"/>
    <c:showDLblsOverMax val="0"/>
  </c:chart>
  <c:spPr>
    <a:gradFill>
      <a:gsLst>
        <a:gs pos="0">
          <a:srgbClr val="000000"/>
        </a:gs>
        <a:gs pos="100000">
          <a:srgbClr val="FFFFFF"/>
        </a:gs>
      </a:gsLst>
      <a:lin ang="5400000"/>
    </a:gradFill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Planilha9!$F$2:$F$2</c:f>
              <c:strCache>
                <c:ptCount val="1"/>
                <c:pt idx="0">
                  <c:v>Yobs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4"/>
          </c:marker>
          <c:trendline>
            <c:spPr>
              <a:ln>
                <a:solidFill>
                  <a:srgbClr val="314004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Mode val="edge"/>
                  <c:yMode val="edge"/>
                  <c:x val="0.18910450778249446"/>
                  <c:y val="0.14856483484782923"/>
                </c:manualLayout>
              </c:layout>
              <c:numFmt formatCode="General" sourceLinked="0"/>
            </c:trendlineLbl>
          </c:trendline>
          <c:xVal>
            <c:numRef>
              <c:f>Planilha9!$E$3:$E$15</c:f>
              <c:numCache>
                <c:formatCode>0.00</c:formatCode>
                <c:ptCount val="13"/>
                <c:pt idx="0">
                  <c:v>110.7</c:v>
                </c:pt>
                <c:pt idx="1">
                  <c:v>26.9</c:v>
                </c:pt>
                <c:pt idx="2">
                  <c:v>159.5</c:v>
                </c:pt>
                <c:pt idx="3">
                  <c:v>3.8</c:v>
                </c:pt>
                <c:pt idx="4">
                  <c:v>0</c:v>
                </c:pt>
                <c:pt idx="5">
                  <c:v>64.3</c:v>
                </c:pt>
                <c:pt idx="6">
                  <c:v>17.5</c:v>
                </c:pt>
                <c:pt idx="7">
                  <c:v>115.3</c:v>
                </c:pt>
                <c:pt idx="8">
                  <c:v>65</c:v>
                </c:pt>
                <c:pt idx="9">
                  <c:v>301.7</c:v>
                </c:pt>
                <c:pt idx="10">
                  <c:v>145.30000000000001</c:v>
                </c:pt>
                <c:pt idx="11">
                  <c:v>194.8</c:v>
                </c:pt>
                <c:pt idx="12">
                  <c:v>143</c:v>
                </c:pt>
              </c:numCache>
            </c:numRef>
          </c:xVal>
          <c:yVal>
            <c:numRef>
              <c:f>Planilha9!$F$3:$F$15</c:f>
              <c:numCache>
                <c:formatCode>0.00</c:formatCode>
                <c:ptCount val="13"/>
                <c:pt idx="0">
                  <c:v>50.4</c:v>
                </c:pt>
                <c:pt idx="1">
                  <c:v>52.1</c:v>
                </c:pt>
                <c:pt idx="2">
                  <c:v>57.4</c:v>
                </c:pt>
                <c:pt idx="3">
                  <c:v>39.9</c:v>
                </c:pt>
                <c:pt idx="4">
                  <c:v>32.5</c:v>
                </c:pt>
                <c:pt idx="5">
                  <c:v>32.299999999999997</c:v>
                </c:pt>
                <c:pt idx="6">
                  <c:v>36</c:v>
                </c:pt>
                <c:pt idx="7">
                  <c:v>45.7</c:v>
                </c:pt>
                <c:pt idx="8">
                  <c:v>46.7</c:v>
                </c:pt>
                <c:pt idx="9">
                  <c:v>65</c:v>
                </c:pt>
                <c:pt idx="10">
                  <c:v>56.3</c:v>
                </c:pt>
                <c:pt idx="11">
                  <c:v>58.3</c:v>
                </c:pt>
                <c:pt idx="12">
                  <c:v>55.9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FC-40C2-8610-1C4A6D6472CC}"/>
            </c:ext>
          </c:extLst>
        </c:ser>
        <c:ser>
          <c:idx val="1"/>
          <c:order val="1"/>
          <c:tx>
            <c:strRef>
              <c:f>Planilha9!$G$2:$G$2</c:f>
              <c:strCache>
                <c:ptCount val="1"/>
                <c:pt idx="0">
                  <c:v>Yest</c:v>
                </c:pt>
              </c:strCache>
            </c:strRef>
          </c:tx>
          <c:spPr>
            <a:ln>
              <a:solidFill>
                <a:srgbClr val="FF420E"/>
              </a:solidFill>
              <a:custDash>
                <a:ds d="192756" sp="192756"/>
                <a:ds d="192756" sp="192756"/>
              </a:custDash>
            </a:ln>
          </c:spPr>
          <c:marker>
            <c:symbol val="none"/>
          </c:marker>
          <c:trendline>
            <c:spPr>
              <a:ln>
                <a:solidFill>
                  <a:srgbClr val="FF420E"/>
                </a:solidFill>
              </a:ln>
            </c:spPr>
            <c:trendlineType val="linear"/>
            <c:dispRSqr val="0"/>
            <c:dispEq val="0"/>
          </c:trendline>
          <c:xVal>
            <c:numRef>
              <c:f>Planilha9!$E$3:$E$15</c:f>
              <c:numCache>
                <c:formatCode>0.00</c:formatCode>
                <c:ptCount val="13"/>
                <c:pt idx="0">
                  <c:v>110.7</c:v>
                </c:pt>
                <c:pt idx="1">
                  <c:v>26.9</c:v>
                </c:pt>
                <c:pt idx="2">
                  <c:v>159.5</c:v>
                </c:pt>
                <c:pt idx="3">
                  <c:v>3.8</c:v>
                </c:pt>
                <c:pt idx="4">
                  <c:v>0</c:v>
                </c:pt>
                <c:pt idx="5">
                  <c:v>64.3</c:v>
                </c:pt>
                <c:pt idx="6">
                  <c:v>17.5</c:v>
                </c:pt>
                <c:pt idx="7">
                  <c:v>115.3</c:v>
                </c:pt>
                <c:pt idx="8">
                  <c:v>65</c:v>
                </c:pt>
                <c:pt idx="9">
                  <c:v>301.7</c:v>
                </c:pt>
                <c:pt idx="10">
                  <c:v>145.30000000000001</c:v>
                </c:pt>
                <c:pt idx="11">
                  <c:v>194.8</c:v>
                </c:pt>
                <c:pt idx="12">
                  <c:v>143</c:v>
                </c:pt>
              </c:numCache>
            </c:numRef>
          </c:xVal>
          <c:yVal>
            <c:numRef>
              <c:f>Planilha9!$G$3:$G$15</c:f>
              <c:numCache>
                <c:formatCode>0.00</c:formatCode>
                <c:ptCount val="13"/>
                <c:pt idx="0">
                  <c:v>49.060860267830002</c:v>
                </c:pt>
                <c:pt idx="1">
                  <c:v>40.53291749361</c:v>
                </c:pt>
                <c:pt idx="2">
                  <c:v>54.027013100550008</c:v>
                </c:pt>
                <c:pt idx="3">
                  <c:v>38.182136132220002</c:v>
                </c:pt>
                <c:pt idx="4">
                  <c:v>37.795427510000003</c:v>
                </c:pt>
                <c:pt idx="5">
                  <c:v>44.338944459670003</c:v>
                </c:pt>
                <c:pt idx="6">
                  <c:v>39.576322480750001</c:v>
                </c:pt>
                <c:pt idx="7">
                  <c:v>49.52898123157</c:v>
                </c:pt>
                <c:pt idx="8">
                  <c:v>44.410180258500006</c:v>
                </c:pt>
                <c:pt idx="9">
                  <c:v>68.498056805730002</c:v>
                </c:pt>
                <c:pt idx="10">
                  <c:v>52.581944038570001</c:v>
                </c:pt>
                <c:pt idx="11">
                  <c:v>57.619332670120002</c:v>
                </c:pt>
                <c:pt idx="12">
                  <c:v>52.347883556700005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FC-40C2-8610-1C4A6D647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8859456"/>
        <c:axId val="1148855136"/>
      </c:scatterChart>
      <c:valAx>
        <c:axId val="1148855136"/>
        <c:scaling>
          <c:orientation val="minMax"/>
          <c:max val="80"/>
          <c:min val="2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pt-BR"/>
          </a:p>
        </c:txPr>
        <c:crossAx val="1148859456"/>
        <c:crossesAt val="0"/>
        <c:crossBetween val="midCat"/>
      </c:valAx>
      <c:valAx>
        <c:axId val="114885945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pt-BR"/>
          </a:p>
        </c:txPr>
        <c:crossAx val="1148855136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3219839" y="57600"/>
    <xdr:ext cx="5759640" cy="323964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DB4E21F-8E05-81B7-6996-F0BBFED754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11992320" y="1162800"/>
    <xdr:ext cx="7736399" cy="494388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F7108CD-96F8-DCA6-3191-9242AE3D62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3454560" y="725759"/>
    <xdr:ext cx="7736399" cy="4943880"/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6FE0BA1-0CB0-5F71-DF40-7799DED9F7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1734840" y="712080"/>
    <xdr:ext cx="6900480" cy="384264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DF264ED-DE99-8619-20F3-77872524F8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1431359" y="5760"/>
    <xdr:ext cx="6306480" cy="368135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639292E-A082-EBFA-BF9F-E758D52AE9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1590480" y="5045760"/>
    <xdr:ext cx="6304680" cy="4018680"/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AB26281-4326-F0B7-9933-6868F9BB0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2940120" y="36000"/>
    <xdr:ext cx="5759640" cy="323964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3613826-AF77-71DC-4BCA-D955318825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2648880" y="13320"/>
    <xdr:ext cx="5175360" cy="350891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949767C-1974-8675-9FCE-78263CDFDF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2458440" y="6881760"/>
    <xdr:ext cx="7187399" cy="4933440"/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9C962D1-6C78-4D1F-1C05-F65D4010EE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2594520" y="518759"/>
    <xdr:ext cx="5759640" cy="323964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431786E-5759-9428-14FB-25E436F8F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192240" y="2570040"/>
    <xdr:ext cx="3561480" cy="249552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81165D9-5DD2-88B9-9ADE-58AA4017A0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3.8"/>
  <cols>
    <col min="1" max="10" width="10.69921875" customWidth="1"/>
  </cols>
  <sheetData>
    <row r="1" spans="1:10">
      <c r="A1" s="1" t="s">
        <v>0</v>
      </c>
      <c r="B1" s="1" t="s">
        <v>1</v>
      </c>
    </row>
    <row r="2" spans="1:10">
      <c r="A2">
        <v>1</v>
      </c>
      <c r="B2">
        <f>1/A2</f>
        <v>1</v>
      </c>
    </row>
    <row r="3" spans="1:10">
      <c r="A3">
        <v>2</v>
      </c>
      <c r="B3">
        <f>1/A3</f>
        <v>0.5</v>
      </c>
    </row>
    <row r="4" spans="1:10">
      <c r="A4">
        <v>3</v>
      </c>
      <c r="B4">
        <v>0.33</v>
      </c>
      <c r="J4" s="2"/>
    </row>
    <row r="5" spans="1:10">
      <c r="A5">
        <v>4</v>
      </c>
      <c r="B5">
        <f>1/A5</f>
        <v>0.25</v>
      </c>
    </row>
    <row r="6" spans="1:10">
      <c r="A6">
        <v>5</v>
      </c>
      <c r="B6">
        <f>1/A6</f>
        <v>0.2</v>
      </c>
    </row>
  </sheetData>
  <pageMargins left="0" right="0" top="0.39370078740157483" bottom="0.39370078740157483" header="0" footer="0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3.8"/>
  <cols>
    <col min="1" max="2" width="10.69921875" customWidth="1"/>
  </cols>
  <sheetData>
    <row r="1" spans="1:2">
      <c r="A1" s="1" t="s">
        <v>2</v>
      </c>
      <c r="B1" s="1" t="s">
        <v>3</v>
      </c>
    </row>
    <row r="2" spans="1:2">
      <c r="A2" t="s">
        <v>4</v>
      </c>
      <c r="B2" s="3">
        <v>0.33333000000000002</v>
      </c>
    </row>
    <row r="3" spans="1:2">
      <c r="A3" t="s">
        <v>5</v>
      </c>
      <c r="B3" s="3">
        <v>0.3</v>
      </c>
    </row>
    <row r="4" spans="1:2">
      <c r="A4" t="s">
        <v>6</v>
      </c>
      <c r="B4" s="3">
        <v>0.46464640000000001</v>
      </c>
    </row>
    <row r="5" spans="1:2">
      <c r="A5" t="s">
        <v>7</v>
      </c>
      <c r="B5" s="3">
        <v>0.2</v>
      </c>
    </row>
    <row r="6" spans="1:2">
      <c r="A6" t="s">
        <v>8</v>
      </c>
      <c r="B6" s="3">
        <v>0.25</v>
      </c>
    </row>
    <row r="7" spans="1:2">
      <c r="A7" t="s">
        <v>9</v>
      </c>
      <c r="B7" s="3">
        <v>1</v>
      </c>
    </row>
    <row r="8" spans="1:2">
      <c r="A8" t="s">
        <v>10</v>
      </c>
      <c r="B8" s="3">
        <v>0.58985799999999999</v>
      </c>
    </row>
    <row r="9" spans="1:2">
      <c r="A9" t="s">
        <v>11</v>
      </c>
      <c r="B9" s="3">
        <v>0.4</v>
      </c>
    </row>
  </sheetData>
  <pageMargins left="0" right="0" top="0.39370078740157483" bottom="0.39370078740157483" header="0" footer="0"/>
  <headerFooter>
    <oddHeader>&amp;C&amp;A</oddHeader>
    <oddFooter>&amp;CPágina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3.8"/>
  <cols>
    <col min="1" max="1" width="14.8984375" customWidth="1"/>
    <col min="2" max="14" width="8.59765625" customWidth="1"/>
  </cols>
  <sheetData>
    <row r="1" spans="1:14">
      <c r="A1" s="4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</row>
    <row r="2" spans="1:14">
      <c r="A2" s="4" t="s">
        <v>26</v>
      </c>
      <c r="B2" s="6">
        <v>110.7</v>
      </c>
      <c r="C2" s="6">
        <v>26.9</v>
      </c>
      <c r="D2" s="6">
        <v>159.5</v>
      </c>
      <c r="E2" s="6">
        <v>3.8</v>
      </c>
      <c r="F2" s="6">
        <v>0</v>
      </c>
      <c r="G2" s="6">
        <v>64.3</v>
      </c>
      <c r="H2" s="6">
        <v>17.5</v>
      </c>
      <c r="I2" s="6">
        <v>115.3</v>
      </c>
      <c r="J2" s="6">
        <v>65</v>
      </c>
      <c r="K2" s="6">
        <v>301.7</v>
      </c>
      <c r="L2" s="6">
        <v>145.30000000000001</v>
      </c>
      <c r="M2" s="6">
        <v>194.8</v>
      </c>
      <c r="N2" s="6">
        <v>143</v>
      </c>
    </row>
    <row r="3" spans="1:14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>
      <c r="H4" s="8"/>
    </row>
  </sheetData>
  <pageMargins left="0" right="0" top="0.39370078740157483" bottom="0.39370078740157483" header="0" footer="0"/>
  <headerFooter>
    <oddHeader>&amp;C&amp;A</oddHeader>
    <oddFooter>&amp;CPágina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/>
  </sheetViews>
  <sheetFormatPr defaultRowHeight="13.8"/>
  <cols>
    <col min="1" max="1" width="10.69921875" customWidth="1"/>
    <col min="2" max="2" width="14.69921875" customWidth="1"/>
    <col min="3" max="3" width="11" customWidth="1"/>
    <col min="4" max="4" width="17.19921875" customWidth="1"/>
    <col min="5" max="25" width="10.69921875" customWidth="1"/>
  </cols>
  <sheetData>
    <row r="1" spans="1:25">
      <c r="A1" s="4"/>
      <c r="B1" s="10" t="s">
        <v>26</v>
      </c>
      <c r="C1" s="10"/>
      <c r="D1" s="10"/>
    </row>
    <row r="2" spans="1:25">
      <c r="A2" s="4" t="s">
        <v>12</v>
      </c>
      <c r="B2" s="4" t="s">
        <v>27</v>
      </c>
      <c r="C2" s="4" t="s">
        <v>28</v>
      </c>
      <c r="D2" s="4" t="s">
        <v>29</v>
      </c>
    </row>
    <row r="3" spans="1:25">
      <c r="A3" s="5" t="s">
        <v>13</v>
      </c>
      <c r="B3" s="6">
        <v>110.7</v>
      </c>
      <c r="C3" s="6">
        <v>64.5</v>
      </c>
      <c r="D3" s="6">
        <v>76.7</v>
      </c>
    </row>
    <row r="4" spans="1:25">
      <c r="A4" s="5" t="s">
        <v>14</v>
      </c>
      <c r="B4" s="6">
        <v>26.9</v>
      </c>
      <c r="C4" s="6">
        <v>65.3</v>
      </c>
      <c r="D4" s="6">
        <v>55.9</v>
      </c>
    </row>
    <row r="5" spans="1:25">
      <c r="A5" s="5" t="s">
        <v>15</v>
      </c>
      <c r="B5" s="6">
        <v>159.5</v>
      </c>
      <c r="C5" s="6">
        <v>124.5</v>
      </c>
      <c r="D5" s="6">
        <v>156.19999999999999</v>
      </c>
    </row>
    <row r="6" spans="1:25">
      <c r="A6" s="5" t="s">
        <v>16</v>
      </c>
      <c r="B6" s="6">
        <v>3.8</v>
      </c>
      <c r="C6" s="6">
        <v>3.6</v>
      </c>
      <c r="D6" s="6">
        <v>5.6</v>
      </c>
    </row>
    <row r="7" spans="1:25">
      <c r="A7" s="5" t="s">
        <v>17</v>
      </c>
      <c r="B7" s="6">
        <v>0</v>
      </c>
      <c r="C7" s="6">
        <v>0.5</v>
      </c>
      <c r="D7" s="6">
        <v>0</v>
      </c>
    </row>
    <row r="8" spans="1:25">
      <c r="A8" s="5" t="s">
        <v>18</v>
      </c>
      <c r="B8" s="6">
        <v>64.3</v>
      </c>
      <c r="C8" s="6">
        <v>131.80000000000001</v>
      </c>
      <c r="D8" s="6">
        <v>71.400000000000006</v>
      </c>
    </row>
    <row r="9" spans="1:25">
      <c r="A9" s="5" t="s">
        <v>19</v>
      </c>
      <c r="B9" s="6">
        <v>17.5</v>
      </c>
      <c r="C9" s="6">
        <v>34.5</v>
      </c>
      <c r="D9" s="6">
        <v>25.9</v>
      </c>
    </row>
    <row r="10" spans="1:25">
      <c r="A10" s="5" t="s">
        <v>20</v>
      </c>
      <c r="B10" s="6">
        <v>115.3</v>
      </c>
      <c r="C10" s="6">
        <v>83.8</v>
      </c>
      <c r="D10" s="6">
        <v>80</v>
      </c>
    </row>
    <row r="11" spans="1:25">
      <c r="A11" s="5" t="s">
        <v>21</v>
      </c>
      <c r="B11" s="6">
        <v>65</v>
      </c>
      <c r="C11" s="6">
        <v>141.69999999999999</v>
      </c>
      <c r="D11" s="6">
        <v>203.1</v>
      </c>
    </row>
    <row r="12" spans="1:25">
      <c r="A12" s="5" t="s">
        <v>22</v>
      </c>
      <c r="B12" s="6">
        <v>301.7</v>
      </c>
      <c r="C12" s="6">
        <v>74.900000000000006</v>
      </c>
      <c r="D12" s="6">
        <v>161.30000000000001</v>
      </c>
    </row>
    <row r="13" spans="1:25">
      <c r="A13" s="5" t="s">
        <v>23</v>
      </c>
      <c r="B13" s="6">
        <v>145.30000000000001</v>
      </c>
      <c r="C13" s="6">
        <v>245.1</v>
      </c>
      <c r="D13" s="6">
        <v>144.5</v>
      </c>
    </row>
    <row r="14" spans="1:25">
      <c r="A14" s="5" t="s">
        <v>24</v>
      </c>
      <c r="B14" s="6">
        <v>194.8</v>
      </c>
      <c r="C14" s="6">
        <v>204.7</v>
      </c>
      <c r="D14" s="6">
        <v>188.2</v>
      </c>
      <c r="F14" s="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>
      <c r="A15" s="5" t="s">
        <v>25</v>
      </c>
      <c r="B15" s="6">
        <v>143</v>
      </c>
      <c r="C15" s="6">
        <v>80.8</v>
      </c>
      <c r="D15" s="6">
        <v>131.80000000000001</v>
      </c>
      <c r="F15" s="9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>
      <c r="F16" s="9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6:25">
      <c r="F17" s="9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6:25">
      <c r="F18" s="9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6:25">
      <c r="F19" s="9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6:25">
      <c r="F20" s="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6:25">
      <c r="F21" s="9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6:25">
      <c r="F22" s="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6:25">
      <c r="F23" s="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6:25">
      <c r="F24" s="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6:25">
      <c r="F25" s="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6:25">
      <c r="F26" s="9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42" spans="10:10">
      <c r="J42" s="2"/>
    </row>
  </sheetData>
  <mergeCells count="1">
    <mergeCell ref="B1:D1"/>
  </mergeCells>
  <pageMargins left="0" right="0" top="0.39370078740157483" bottom="0.39370078740157483" header="0" footer="0"/>
  <headerFooter>
    <oddHeader>&amp;C&amp;A</oddHeader>
    <oddFooter>&amp;CPágina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3.8"/>
  <cols>
    <col min="1" max="2" width="10.69921875" customWidth="1"/>
    <col min="3" max="3" width="16.796875" customWidth="1"/>
    <col min="4" max="5" width="10.69921875" customWidth="1"/>
  </cols>
  <sheetData>
    <row r="1" spans="1:5">
      <c r="A1" s="4" t="s">
        <v>30</v>
      </c>
      <c r="B1" s="4" t="s">
        <v>31</v>
      </c>
      <c r="C1" s="4" t="s">
        <v>32</v>
      </c>
    </row>
    <row r="2" spans="1:5">
      <c r="A2" t="s">
        <v>33</v>
      </c>
      <c r="B2" s="8">
        <v>0</v>
      </c>
      <c r="C2" s="11">
        <f t="shared" ref="C2:C9" si="0">B2/$B$9</f>
        <v>0</v>
      </c>
    </row>
    <row r="3" spans="1:5">
      <c r="A3" t="s">
        <v>34</v>
      </c>
      <c r="B3" s="8">
        <v>10</v>
      </c>
      <c r="C3" s="11">
        <f t="shared" si="0"/>
        <v>0.1111111111111111</v>
      </c>
    </row>
    <row r="4" spans="1:5">
      <c r="A4" t="s">
        <v>35</v>
      </c>
      <c r="B4" s="8">
        <v>20</v>
      </c>
      <c r="C4" s="11">
        <f t="shared" si="0"/>
        <v>0.22222222222222221</v>
      </c>
    </row>
    <row r="5" spans="1:5">
      <c r="A5" t="s">
        <v>36</v>
      </c>
      <c r="B5" s="8">
        <v>30</v>
      </c>
      <c r="C5" s="11">
        <f t="shared" si="0"/>
        <v>0.33333333333333331</v>
      </c>
    </row>
    <row r="6" spans="1:5">
      <c r="A6" t="s">
        <v>37</v>
      </c>
      <c r="B6" s="8">
        <v>20</v>
      </c>
      <c r="C6" s="11">
        <f t="shared" si="0"/>
        <v>0.22222222222222221</v>
      </c>
    </row>
    <row r="7" spans="1:5">
      <c r="A7" t="s">
        <v>38</v>
      </c>
      <c r="B7" s="8">
        <v>10</v>
      </c>
      <c r="C7" s="11">
        <f t="shared" si="0"/>
        <v>0.1111111111111111</v>
      </c>
    </row>
    <row r="8" spans="1:5">
      <c r="A8" t="s">
        <v>39</v>
      </c>
      <c r="B8" s="8">
        <v>0</v>
      </c>
      <c r="C8" s="11">
        <f t="shared" si="0"/>
        <v>0</v>
      </c>
    </row>
    <row r="9" spans="1:5">
      <c r="A9" t="s">
        <v>40</v>
      </c>
      <c r="B9">
        <f>SUM(B2:B8)</f>
        <v>90</v>
      </c>
      <c r="C9" s="11">
        <f t="shared" si="0"/>
        <v>1</v>
      </c>
    </row>
    <row r="11" spans="1:5">
      <c r="E11" s="2"/>
    </row>
    <row r="12" spans="1:5">
      <c r="C12" s="2"/>
    </row>
  </sheetData>
  <pageMargins left="0" right="0" top="0.39370078740157483" bottom="0.39370078740157483" header="0" footer="0"/>
  <headerFooter>
    <oddHeader>&amp;C&amp;A</oddHeader>
    <oddFooter>&amp;CPágina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3.8"/>
  <cols>
    <col min="1" max="3" width="10.69921875" customWidth="1"/>
  </cols>
  <sheetData>
    <row r="1" spans="1:3">
      <c r="A1" s="4" t="s">
        <v>12</v>
      </c>
      <c r="B1" s="4" t="s">
        <v>26</v>
      </c>
      <c r="C1" s="4" t="s">
        <v>41</v>
      </c>
    </row>
    <row r="2" spans="1:3">
      <c r="A2" s="5" t="s">
        <v>13</v>
      </c>
      <c r="B2" s="6">
        <v>110.7</v>
      </c>
      <c r="C2" s="6">
        <v>50.4</v>
      </c>
    </row>
    <row r="3" spans="1:3">
      <c r="A3" s="5" t="s">
        <v>14</v>
      </c>
      <c r="B3" s="6">
        <v>26.9</v>
      </c>
      <c r="C3" s="6">
        <v>52.1</v>
      </c>
    </row>
    <row r="4" spans="1:3">
      <c r="A4" s="5" t="s">
        <v>15</v>
      </c>
      <c r="B4" s="6">
        <v>159.5</v>
      </c>
      <c r="C4" s="6">
        <v>57.4</v>
      </c>
    </row>
    <row r="5" spans="1:3">
      <c r="A5" s="5" t="s">
        <v>16</v>
      </c>
      <c r="B5" s="6">
        <v>3.8</v>
      </c>
      <c r="C5" s="6">
        <v>39.9</v>
      </c>
    </row>
    <row r="6" spans="1:3">
      <c r="A6" s="5" t="s">
        <v>17</v>
      </c>
      <c r="B6" s="6">
        <v>0</v>
      </c>
      <c r="C6" s="6">
        <v>32.5</v>
      </c>
    </row>
    <row r="7" spans="1:3">
      <c r="A7" s="5" t="s">
        <v>18</v>
      </c>
      <c r="B7" s="6">
        <v>64.3</v>
      </c>
      <c r="C7" s="6">
        <v>32.299999999999997</v>
      </c>
    </row>
    <row r="8" spans="1:3">
      <c r="A8" s="5" t="s">
        <v>19</v>
      </c>
      <c r="B8" s="6">
        <v>17.5</v>
      </c>
      <c r="C8" s="6">
        <v>36</v>
      </c>
    </row>
    <row r="9" spans="1:3">
      <c r="A9" s="5" t="s">
        <v>20</v>
      </c>
      <c r="B9" s="6">
        <v>115.3</v>
      </c>
      <c r="C9" s="6">
        <v>45.7</v>
      </c>
    </row>
    <row r="10" spans="1:3">
      <c r="A10" s="5" t="s">
        <v>21</v>
      </c>
      <c r="B10" s="6">
        <v>65</v>
      </c>
      <c r="C10" s="6">
        <v>46.7</v>
      </c>
    </row>
    <row r="11" spans="1:3">
      <c r="A11" s="5" t="s">
        <v>22</v>
      </c>
      <c r="B11" s="6">
        <v>301.7</v>
      </c>
      <c r="C11" s="6">
        <v>65</v>
      </c>
    </row>
    <row r="12" spans="1:3">
      <c r="A12" s="5" t="s">
        <v>23</v>
      </c>
      <c r="B12" s="6">
        <v>145.30000000000001</v>
      </c>
      <c r="C12" s="6">
        <v>56.3</v>
      </c>
    </row>
    <row r="13" spans="1:3">
      <c r="A13" s="5" t="s">
        <v>24</v>
      </c>
      <c r="B13" s="6">
        <v>194.8</v>
      </c>
      <c r="C13" s="6">
        <v>58.3</v>
      </c>
    </row>
    <row r="14" spans="1:3">
      <c r="A14" s="5" t="s">
        <v>25</v>
      </c>
      <c r="B14" s="6">
        <v>143</v>
      </c>
      <c r="C14" s="6">
        <v>55.9</v>
      </c>
    </row>
  </sheetData>
  <pageMargins left="0" right="0" top="0.39370078740157483" bottom="0.39370078740157483" header="0" footer="0"/>
  <headerFooter>
    <oddHeader>&amp;C&amp;A</oddHeader>
    <oddFooter>&amp;CPágina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3.8"/>
  <cols>
    <col min="1" max="1" width="10.8984375" customWidth="1"/>
    <col min="2" max="2" width="10.796875" customWidth="1"/>
  </cols>
  <sheetData>
    <row r="1" spans="1:2">
      <c r="A1" s="12" t="s">
        <v>42</v>
      </c>
      <c r="B1" s="12" t="s">
        <v>43</v>
      </c>
    </row>
    <row r="2" spans="1:2">
      <c r="A2" s="13" t="s">
        <v>44</v>
      </c>
      <c r="B2" s="13">
        <v>750</v>
      </c>
    </row>
    <row r="3" spans="1:2">
      <c r="A3" s="13" t="s">
        <v>45</v>
      </c>
      <c r="B3" s="13">
        <v>350</v>
      </c>
    </row>
    <row r="4" spans="1:2">
      <c r="A4" s="13" t="s">
        <v>46</v>
      </c>
      <c r="B4" s="13">
        <v>980</v>
      </c>
    </row>
    <row r="5" spans="1:2">
      <c r="A5" s="13" t="s">
        <v>47</v>
      </c>
      <c r="B5" s="13">
        <v>700</v>
      </c>
    </row>
  </sheetData>
  <pageMargins left="0" right="0" top="0.39370078740157483" bottom="0.39370078740157483" header="0" footer="0"/>
  <headerFooter>
    <oddHeader>&amp;C&amp;A</oddHeader>
    <oddFooter>&amp;CPágina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defaultRowHeight="13.8"/>
  <cols>
    <col min="1" max="1" width="10.69921875" customWidth="1"/>
    <col min="2" max="2" width="15.69921875" customWidth="1"/>
    <col min="3" max="4" width="10.69921875" customWidth="1"/>
    <col min="5" max="5" width="14.796875" customWidth="1"/>
    <col min="6" max="6" width="13.19921875" customWidth="1"/>
    <col min="7" max="8" width="12.19921875" customWidth="1"/>
    <col min="9" max="9" width="15.09765625" customWidth="1"/>
    <col min="10" max="10" width="10.69921875" customWidth="1"/>
  </cols>
  <sheetData>
    <row r="1" spans="1:10">
      <c r="A1" s="4"/>
      <c r="B1" s="4"/>
      <c r="C1" s="4"/>
      <c r="E1" s="12"/>
      <c r="F1" s="12" t="s">
        <v>48</v>
      </c>
      <c r="G1" s="12">
        <v>37.795427510000003</v>
      </c>
      <c r="H1" s="12" t="s">
        <v>49</v>
      </c>
      <c r="I1" s="12">
        <v>0.1017654269</v>
      </c>
      <c r="J1" s="12"/>
    </row>
    <row r="2" spans="1:10">
      <c r="A2" s="4" t="s">
        <v>12</v>
      </c>
      <c r="B2" s="4" t="s">
        <v>26</v>
      </c>
      <c r="C2" s="4" t="s">
        <v>41</v>
      </c>
      <c r="E2" s="12" t="s">
        <v>50</v>
      </c>
      <c r="F2" s="12" t="s">
        <v>51</v>
      </c>
      <c r="G2" s="12" t="s">
        <v>52</v>
      </c>
      <c r="H2" s="12" t="s">
        <v>53</v>
      </c>
      <c r="I2" s="12" t="s">
        <v>54</v>
      </c>
      <c r="J2" s="12" t="s">
        <v>55</v>
      </c>
    </row>
    <row r="3" spans="1:10">
      <c r="A3" s="5" t="s">
        <v>13</v>
      </c>
      <c r="B3" s="6">
        <v>110.7</v>
      </c>
      <c r="C3" s="6">
        <v>50.4</v>
      </c>
      <c r="E3" s="6">
        <v>110.7</v>
      </c>
      <c r="F3" s="6">
        <v>50.4</v>
      </c>
      <c r="G3" s="6">
        <f t="shared" ref="G3:G15" si="0">$G$1+$I$1*E3</f>
        <v>49.060860267830002</v>
      </c>
      <c r="H3" s="8">
        <f t="shared" ref="H3:H15" si="1">(F3-AVERAGE($F$3:$F$15))^2</f>
        <v>4.2182840236686605</v>
      </c>
      <c r="I3">
        <f t="shared" ref="I3:I15" si="2">(G3-AVERAGE($F$3:$F$15))^2</f>
        <v>0.51080526918514391</v>
      </c>
      <c r="J3">
        <f t="shared" ref="J3:J15" si="3">(F3-G3)^2</f>
        <v>1.7932952222763312</v>
      </c>
    </row>
    <row r="4" spans="1:10">
      <c r="A4" s="5" t="s">
        <v>14</v>
      </c>
      <c r="B4" s="6">
        <v>26.9</v>
      </c>
      <c r="C4" s="6">
        <v>52.1</v>
      </c>
      <c r="E4" s="6">
        <v>26.9</v>
      </c>
      <c r="F4" s="6">
        <v>52.1</v>
      </c>
      <c r="G4" s="6">
        <f t="shared" si="0"/>
        <v>40.53291749361</v>
      </c>
      <c r="H4" s="8">
        <f t="shared" si="1"/>
        <v>14.091360946745622</v>
      </c>
      <c r="I4">
        <f t="shared" si="2"/>
        <v>61.046662300712555</v>
      </c>
      <c r="J4">
        <f t="shared" si="3"/>
        <v>133.7973977096336</v>
      </c>
    </row>
    <row r="5" spans="1:10">
      <c r="A5" s="5" t="s">
        <v>15</v>
      </c>
      <c r="B5" s="6">
        <v>159.5</v>
      </c>
      <c r="C5" s="6">
        <v>57.4</v>
      </c>
      <c r="E5" s="6">
        <v>159.5</v>
      </c>
      <c r="F5" s="6">
        <v>57.4</v>
      </c>
      <c r="G5" s="6">
        <f t="shared" si="0"/>
        <v>54.027013100550008</v>
      </c>
      <c r="H5" s="8">
        <f t="shared" si="1"/>
        <v>81.972130177514885</v>
      </c>
      <c r="I5">
        <f t="shared" si="2"/>
        <v>32.272161868258586</v>
      </c>
      <c r="J5">
        <f t="shared" si="3"/>
        <v>11.377040623861264</v>
      </c>
    </row>
    <row r="6" spans="1:10">
      <c r="A6" s="5" t="s">
        <v>16</v>
      </c>
      <c r="B6" s="6">
        <v>3.8</v>
      </c>
      <c r="C6" s="6">
        <v>39.9</v>
      </c>
      <c r="E6" s="6">
        <v>3.8</v>
      </c>
      <c r="F6" s="6">
        <v>39.9</v>
      </c>
      <c r="G6" s="6">
        <f t="shared" si="0"/>
        <v>38.182136132220002</v>
      </c>
      <c r="H6" s="8">
        <f t="shared" si="1"/>
        <v>71.337514792899327</v>
      </c>
      <c r="I6">
        <f t="shared" si="2"/>
        <v>103.30725608916083</v>
      </c>
      <c r="J6">
        <f t="shared" si="3"/>
        <v>2.95105626822405</v>
      </c>
    </row>
    <row r="7" spans="1:10">
      <c r="A7" s="5" t="s">
        <v>17</v>
      </c>
      <c r="B7" s="6">
        <v>0</v>
      </c>
      <c r="C7" s="6">
        <v>32.5</v>
      </c>
      <c r="E7" s="6">
        <v>0</v>
      </c>
      <c r="F7" s="6">
        <v>32.5</v>
      </c>
      <c r="G7" s="6">
        <f t="shared" si="0"/>
        <v>37.795427510000003</v>
      </c>
      <c r="H7" s="8">
        <f t="shared" si="1"/>
        <v>251.10059171597612</v>
      </c>
      <c r="I7">
        <f t="shared" si="2"/>
        <v>111.31782622041015</v>
      </c>
      <c r="J7">
        <f t="shared" si="3"/>
        <v>28.041552513664833</v>
      </c>
    </row>
    <row r="8" spans="1:10">
      <c r="A8" s="5" t="s">
        <v>18</v>
      </c>
      <c r="B8" s="6">
        <v>64.3</v>
      </c>
      <c r="C8" s="6">
        <v>32.299999999999997</v>
      </c>
      <c r="E8" s="6">
        <v>64.3</v>
      </c>
      <c r="F8" s="6">
        <v>32.299999999999997</v>
      </c>
      <c r="G8" s="6">
        <f t="shared" si="0"/>
        <v>44.338944459670003</v>
      </c>
      <c r="H8" s="8">
        <f t="shared" si="1"/>
        <v>257.47905325443776</v>
      </c>
      <c r="I8">
        <f t="shared" si="2"/>
        <v>16.057727067124166</v>
      </c>
      <c r="J8">
        <f t="shared" si="3"/>
        <v>144.93618370301914</v>
      </c>
    </row>
    <row r="9" spans="1:10">
      <c r="A9" s="5" t="s">
        <v>19</v>
      </c>
      <c r="B9" s="6">
        <v>17.5</v>
      </c>
      <c r="C9" s="6">
        <v>36</v>
      </c>
      <c r="E9" s="6">
        <v>17.5</v>
      </c>
      <c r="F9" s="6">
        <v>36</v>
      </c>
      <c r="G9" s="6">
        <f t="shared" si="0"/>
        <v>39.576322480750001</v>
      </c>
      <c r="H9" s="8">
        <f t="shared" si="1"/>
        <v>152.42751479289925</v>
      </c>
      <c r="I9">
        <f t="shared" si="2"/>
        <v>76.909942177620962</v>
      </c>
      <c r="J9">
        <f t="shared" si="3"/>
        <v>12.790082486317841</v>
      </c>
    </row>
    <row r="10" spans="1:10">
      <c r="A10" s="5" t="s">
        <v>20</v>
      </c>
      <c r="B10" s="6">
        <v>115.3</v>
      </c>
      <c r="C10" s="6">
        <v>45.7</v>
      </c>
      <c r="E10" s="6">
        <v>115.3</v>
      </c>
      <c r="F10" s="6">
        <v>45.7</v>
      </c>
      <c r="G10" s="6">
        <f t="shared" si="0"/>
        <v>49.52898123157</v>
      </c>
      <c r="H10" s="8">
        <f t="shared" si="1"/>
        <v>7.0021301775147435</v>
      </c>
      <c r="I10">
        <f t="shared" si="2"/>
        <v>1.3990806236904312</v>
      </c>
      <c r="J10">
        <f t="shared" si="3"/>
        <v>14.661097271715295</v>
      </c>
    </row>
    <row r="11" spans="1:10">
      <c r="A11" s="5" t="s">
        <v>21</v>
      </c>
      <c r="B11" s="6">
        <v>65</v>
      </c>
      <c r="C11" s="6">
        <v>46.7</v>
      </c>
      <c r="E11" s="6">
        <v>65</v>
      </c>
      <c r="F11" s="6">
        <v>46.7</v>
      </c>
      <c r="G11" s="6">
        <f t="shared" si="0"/>
        <v>44.410180258500006</v>
      </c>
      <c r="H11" s="8">
        <f t="shared" si="1"/>
        <v>2.7098224852070696</v>
      </c>
      <c r="I11">
        <f t="shared" si="2"/>
        <v>15.491888082708591</v>
      </c>
      <c r="J11">
        <f t="shared" si="3"/>
        <v>5.2432744485631133</v>
      </c>
    </row>
    <row r="12" spans="1:10">
      <c r="A12" s="5" t="s">
        <v>22</v>
      </c>
      <c r="B12" s="6">
        <v>301.7</v>
      </c>
      <c r="C12" s="6">
        <v>65</v>
      </c>
      <c r="E12" s="6">
        <v>301.7</v>
      </c>
      <c r="F12" s="6">
        <v>65</v>
      </c>
      <c r="G12" s="6">
        <f t="shared" si="0"/>
        <v>68.498056805730002</v>
      </c>
      <c r="H12" s="8">
        <f t="shared" si="1"/>
        <v>277.35059171597658</v>
      </c>
      <c r="I12">
        <f t="shared" si="2"/>
        <v>406.09919289217447</v>
      </c>
      <c r="J12">
        <f t="shared" si="3"/>
        <v>12.236401416113985</v>
      </c>
    </row>
    <row r="13" spans="1:10">
      <c r="A13" s="5" t="s">
        <v>23</v>
      </c>
      <c r="B13" s="6">
        <v>145.30000000000001</v>
      </c>
      <c r="C13" s="6">
        <v>56.3</v>
      </c>
      <c r="E13" s="6">
        <v>145.30000000000001</v>
      </c>
      <c r="F13" s="6">
        <v>56.3</v>
      </c>
      <c r="G13" s="6">
        <f t="shared" si="0"/>
        <v>52.581944038570001</v>
      </c>
      <c r="H13" s="8">
        <f t="shared" si="1"/>
        <v>63.263668639053314</v>
      </c>
      <c r="I13">
        <f t="shared" si="2"/>
        <v>17.941918554168939</v>
      </c>
      <c r="J13">
        <f t="shared" si="3"/>
        <v>13.823940132325136</v>
      </c>
    </row>
    <row r="14" spans="1:10">
      <c r="A14" s="5" t="s">
        <v>24</v>
      </c>
      <c r="B14" s="6">
        <v>194.8</v>
      </c>
      <c r="C14" s="6">
        <v>58.3</v>
      </c>
      <c r="E14" s="6">
        <v>194.8</v>
      </c>
      <c r="F14" s="6">
        <v>58.3</v>
      </c>
      <c r="G14" s="6">
        <f t="shared" si="0"/>
        <v>57.619332670120002</v>
      </c>
      <c r="H14" s="8">
        <f t="shared" si="1"/>
        <v>99.079053254437937</v>
      </c>
      <c r="I14">
        <f t="shared" si="2"/>
        <v>85.99184550125446</v>
      </c>
      <c r="J14">
        <f t="shared" si="3"/>
        <v>0.46330801396596194</v>
      </c>
    </row>
    <row r="15" spans="1:10">
      <c r="A15" s="5" t="s">
        <v>25</v>
      </c>
      <c r="B15" s="6">
        <v>143</v>
      </c>
      <c r="C15" s="6">
        <v>55.9</v>
      </c>
      <c r="E15" s="6">
        <v>143</v>
      </c>
      <c r="F15" s="6">
        <v>55.9</v>
      </c>
      <c r="G15" s="6">
        <f t="shared" si="0"/>
        <v>52.347883556700005</v>
      </c>
      <c r="H15" s="8">
        <f t="shared" si="1"/>
        <v>57.060591715976408</v>
      </c>
      <c r="I15">
        <f t="shared" si="2"/>
        <v>16.013840676267893</v>
      </c>
      <c r="J15">
        <f t="shared" si="3"/>
        <v>12.617531226762198</v>
      </c>
    </row>
    <row r="16" spans="1:10">
      <c r="H16">
        <f>SUM(H3:H15)</f>
        <v>1339.0923076923077</v>
      </c>
      <c r="I16" s="8">
        <f>SUM(I3:I15)</f>
        <v>944.36014732273736</v>
      </c>
      <c r="J16" s="8">
        <f>SUM(J3:J15)</f>
        <v>394.73216103644273</v>
      </c>
    </row>
    <row r="17" spans="8:10">
      <c r="H17" t="s">
        <v>56</v>
      </c>
      <c r="I17" t="s">
        <v>57</v>
      </c>
      <c r="J17" t="s">
        <v>58</v>
      </c>
    </row>
    <row r="18" spans="8:10">
      <c r="I18" s="2"/>
      <c r="J18" s="2"/>
    </row>
    <row r="19" spans="8:10">
      <c r="H19" t="s">
        <v>59</v>
      </c>
      <c r="I19">
        <f>I16/H16</f>
        <v>0.70522408492524125</v>
      </c>
    </row>
    <row r="20" spans="8:10">
      <c r="I20" s="2"/>
    </row>
  </sheetData>
  <pageMargins left="0" right="0" top="0.39370078740157483" bottom="0.39370078740157483" header="0" footer="0"/>
  <headerFooter>
    <oddHeader>&amp;C&amp;A</oddHeader>
    <oddFooter>&amp;CPágina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RowHeight="12.75"/>
  <cols>
    <col min="1" max="1" width="8.8984375" customWidth="1"/>
    <col min="2" max="2" width="6.8984375" customWidth="1"/>
    <col min="3" max="3" width="9" customWidth="1"/>
    <col min="4" max="4" width="12" customWidth="1"/>
    <col min="5" max="5" width="14.09765625" customWidth="1"/>
    <col min="6" max="6" width="5.8984375" customWidth="1"/>
    <col min="7" max="7" width="5.69921875" style="8" customWidth="1"/>
    <col min="8" max="11" width="10.69921875" style="8" customWidth="1"/>
    <col min="12" max="12" width="10.69921875" customWidth="1"/>
  </cols>
  <sheetData>
    <row r="1" spans="1:12" ht="13.8"/>
    <row r="2" spans="1:12" ht="13.8">
      <c r="A2" s="14" t="s">
        <v>12</v>
      </c>
      <c r="B2" s="14" t="s">
        <v>60</v>
      </c>
      <c r="C2" s="14" t="s">
        <v>61</v>
      </c>
      <c r="D2" s="14" t="s">
        <v>62</v>
      </c>
      <c r="E2" s="14" t="s">
        <v>63</v>
      </c>
      <c r="F2" s="14" t="s">
        <v>64</v>
      </c>
    </row>
    <row r="3" spans="1:12" ht="13.8">
      <c r="A3" s="15" t="s">
        <v>13</v>
      </c>
      <c r="B3" s="6">
        <v>110.7</v>
      </c>
      <c r="C3" s="16">
        <f t="shared" ref="C3:C15" si="0">B3^2</f>
        <v>12254.49</v>
      </c>
      <c r="D3" s="16">
        <f t="shared" ref="D3:D15" si="1">B3^3</f>
        <v>1356572.0430000001</v>
      </c>
      <c r="E3" s="16">
        <f t="shared" ref="E3:E15" si="2">B3^4</f>
        <v>150172525.16009998</v>
      </c>
      <c r="F3" s="6">
        <v>50.4</v>
      </c>
      <c r="H3" s="8">
        <f t="array" ref="H3:L7">LINEST(F3:F15,B3:E15,1,1)</f>
        <v>-1.7216044112752891E-8</v>
      </c>
      <c r="I3" s="8">
        <v>7.6128377996892915E-6</v>
      </c>
      <c r="J3" s="8">
        <v>-8.5251583679358709E-4</v>
      </c>
      <c r="K3" s="8">
        <v>0.12855009462913933</v>
      </c>
      <c r="L3">
        <v>37.203758270315404</v>
      </c>
    </row>
    <row r="4" spans="1:12" ht="13.8">
      <c r="A4" s="15" t="s">
        <v>14</v>
      </c>
      <c r="B4" s="6">
        <v>26.9</v>
      </c>
      <c r="C4" s="16">
        <f t="shared" si="0"/>
        <v>723.6099999999999</v>
      </c>
      <c r="D4" s="16">
        <f t="shared" si="1"/>
        <v>19465.108999999997</v>
      </c>
      <c r="E4" s="16">
        <f t="shared" si="2"/>
        <v>523611.43209999986</v>
      </c>
      <c r="F4" s="6">
        <v>52.1</v>
      </c>
      <c r="H4" s="8">
        <v>5.9673870856199737E-8</v>
      </c>
      <c r="I4" s="8">
        <v>3.3434609696151671E-5</v>
      </c>
      <c r="J4" s="8">
        <v>5.7654235176153269E-3</v>
      </c>
      <c r="K4" s="8">
        <v>0.33964326459911293</v>
      </c>
      <c r="L4">
        <v>4.837186653183374</v>
      </c>
    </row>
    <row r="5" spans="1:12" ht="13.8">
      <c r="A5" s="15" t="s">
        <v>15</v>
      </c>
      <c r="B5" s="6">
        <v>159.5</v>
      </c>
      <c r="C5" s="16">
        <f t="shared" si="0"/>
        <v>25440.25</v>
      </c>
      <c r="D5" s="16">
        <f t="shared" si="1"/>
        <v>4057719.875</v>
      </c>
      <c r="E5" s="16">
        <f t="shared" si="2"/>
        <v>647206320.0625</v>
      </c>
      <c r="F5" s="6">
        <v>57.4</v>
      </c>
      <c r="H5" s="8">
        <v>0.73087939818118774</v>
      </c>
      <c r="I5" s="8">
        <v>6.7117185554176064</v>
      </c>
      <c r="J5" s="8" t="e">
        <v>#N/A</v>
      </c>
      <c r="K5" s="8" t="e">
        <v>#N/A</v>
      </c>
      <c r="L5" t="e">
        <v>#N/A</v>
      </c>
    </row>
    <row r="6" spans="1:12" ht="13.8">
      <c r="A6" s="15" t="s">
        <v>16</v>
      </c>
      <c r="B6" s="6">
        <v>3.8</v>
      </c>
      <c r="C6" s="16">
        <f t="shared" si="0"/>
        <v>14.44</v>
      </c>
      <c r="D6" s="16">
        <f t="shared" si="1"/>
        <v>54.871999999999993</v>
      </c>
      <c r="E6" s="16">
        <f t="shared" si="2"/>
        <v>208.5136</v>
      </c>
      <c r="F6" s="6">
        <v>39.9</v>
      </c>
      <c r="H6" s="8">
        <v>5.4316123941582024</v>
      </c>
      <c r="I6" s="8">
        <v>8</v>
      </c>
      <c r="J6" s="8" t="e">
        <v>#N/A</v>
      </c>
      <c r="K6" s="8" t="e">
        <v>#N/A</v>
      </c>
      <c r="L6" t="e">
        <v>#N/A</v>
      </c>
    </row>
    <row r="7" spans="1:12" ht="13.8">
      <c r="A7" s="15" t="s">
        <v>17</v>
      </c>
      <c r="B7" s="6">
        <v>0</v>
      </c>
      <c r="C7" s="16">
        <f t="shared" si="0"/>
        <v>0</v>
      </c>
      <c r="D7" s="16">
        <f t="shared" si="1"/>
        <v>0</v>
      </c>
      <c r="E7" s="16">
        <f t="shared" si="2"/>
        <v>0</v>
      </c>
      <c r="F7" s="6">
        <v>32.5</v>
      </c>
      <c r="H7" s="8">
        <v>978.71497995521167</v>
      </c>
      <c r="I7" s="8">
        <v>360.37732773709604</v>
      </c>
      <c r="J7" s="8" t="e">
        <v>#N/A</v>
      </c>
      <c r="K7" s="8" t="e">
        <v>#N/A</v>
      </c>
      <c r="L7" t="e">
        <v>#N/A</v>
      </c>
    </row>
    <row r="8" spans="1:12" ht="13.8">
      <c r="A8" s="15" t="s">
        <v>18</v>
      </c>
      <c r="B8" s="6">
        <v>64.3</v>
      </c>
      <c r="C8" s="16">
        <f t="shared" si="0"/>
        <v>4134.49</v>
      </c>
      <c r="D8" s="16">
        <f t="shared" si="1"/>
        <v>265847.70699999999</v>
      </c>
      <c r="E8" s="16">
        <f t="shared" si="2"/>
        <v>17094007.560099997</v>
      </c>
      <c r="F8" s="6">
        <v>32.299999999999997</v>
      </c>
    </row>
    <row r="9" spans="1:12" ht="13.8">
      <c r="A9" s="15" t="s">
        <v>19</v>
      </c>
      <c r="B9" s="6">
        <v>17.5</v>
      </c>
      <c r="C9" s="16">
        <f t="shared" si="0"/>
        <v>306.25</v>
      </c>
      <c r="D9" s="16">
        <f t="shared" si="1"/>
        <v>5359.375</v>
      </c>
      <c r="E9" s="16">
        <f t="shared" si="2"/>
        <v>93789.0625</v>
      </c>
      <c r="F9" s="6">
        <v>36</v>
      </c>
    </row>
    <row r="10" spans="1:12" ht="13.8">
      <c r="A10" s="15" t="s">
        <v>20</v>
      </c>
      <c r="B10" s="6">
        <v>115.3</v>
      </c>
      <c r="C10" s="16">
        <f t="shared" si="0"/>
        <v>13294.09</v>
      </c>
      <c r="D10" s="16">
        <f t="shared" si="1"/>
        <v>1532808.577</v>
      </c>
      <c r="E10" s="16">
        <f t="shared" si="2"/>
        <v>176732828.92809999</v>
      </c>
      <c r="F10" s="6">
        <v>45.7</v>
      </c>
      <c r="H10" s="8" t="s">
        <v>65</v>
      </c>
      <c r="I10" s="8" t="s">
        <v>66</v>
      </c>
      <c r="J10" s="8" t="s">
        <v>67</v>
      </c>
      <c r="K10" s="8" t="s">
        <v>49</v>
      </c>
      <c r="L10" t="s">
        <v>48</v>
      </c>
    </row>
    <row r="11" spans="1:12" ht="13.8">
      <c r="A11" s="15" t="s">
        <v>21</v>
      </c>
      <c r="B11" s="6">
        <v>65</v>
      </c>
      <c r="C11" s="16">
        <f t="shared" si="0"/>
        <v>4225</v>
      </c>
      <c r="D11" s="16">
        <f t="shared" si="1"/>
        <v>274625</v>
      </c>
      <c r="E11" s="16">
        <f t="shared" si="2"/>
        <v>17850625</v>
      </c>
      <c r="F11" s="6">
        <v>46.7</v>
      </c>
      <c r="H11" s="8" t="s">
        <v>68</v>
      </c>
      <c r="I11" s="8" t="s">
        <v>68</v>
      </c>
      <c r="J11" s="8" t="s">
        <v>68</v>
      </c>
      <c r="K11" s="8" t="s">
        <v>68</v>
      </c>
      <c r="L11" s="8" t="s">
        <v>68</v>
      </c>
    </row>
    <row r="12" spans="1:12" ht="13.8">
      <c r="A12" s="15" t="s">
        <v>22</v>
      </c>
      <c r="B12" s="6">
        <v>301.7</v>
      </c>
      <c r="C12" s="16">
        <f t="shared" si="0"/>
        <v>91022.89</v>
      </c>
      <c r="D12" s="16">
        <f t="shared" si="1"/>
        <v>27461605.912999999</v>
      </c>
      <c r="E12" s="16">
        <f t="shared" si="2"/>
        <v>8285166503.9520998</v>
      </c>
      <c r="F12" s="6">
        <v>65</v>
      </c>
      <c r="H12" s="17" t="s">
        <v>69</v>
      </c>
      <c r="I12" s="17" t="s">
        <v>70</v>
      </c>
    </row>
    <row r="13" spans="1:12" ht="13.8">
      <c r="A13" s="15" t="s">
        <v>23</v>
      </c>
      <c r="B13" s="6">
        <v>145.30000000000001</v>
      </c>
      <c r="C13" s="16">
        <f t="shared" si="0"/>
        <v>21112.090000000004</v>
      </c>
      <c r="D13" s="16">
        <f t="shared" si="1"/>
        <v>3067586.6770000006</v>
      </c>
      <c r="E13" s="16">
        <f t="shared" si="2"/>
        <v>445720344.16810018</v>
      </c>
      <c r="F13" s="6">
        <v>56.3</v>
      </c>
      <c r="H13" s="17" t="s">
        <v>71</v>
      </c>
      <c r="I13" s="17" t="s">
        <v>72</v>
      </c>
    </row>
    <row r="14" spans="1:12" ht="13.8">
      <c r="A14" s="15" t="s">
        <v>24</v>
      </c>
      <c r="B14" s="6">
        <v>194.8</v>
      </c>
      <c r="C14" s="16">
        <f t="shared" si="0"/>
        <v>37947.040000000001</v>
      </c>
      <c r="D14" s="16">
        <f t="shared" si="1"/>
        <v>7392083.3920000009</v>
      </c>
      <c r="E14" s="16">
        <f t="shared" si="2"/>
        <v>1439977844.7616</v>
      </c>
      <c r="F14" s="6">
        <v>58.3</v>
      </c>
      <c r="H14" s="17" t="s">
        <v>73</v>
      </c>
      <c r="I14" s="17" t="s">
        <v>74</v>
      </c>
    </row>
    <row r="15" spans="1:12" ht="13.8">
      <c r="A15" s="15" t="s">
        <v>25</v>
      </c>
      <c r="B15" s="6">
        <v>143</v>
      </c>
      <c r="C15" s="16">
        <f t="shared" si="0"/>
        <v>20449</v>
      </c>
      <c r="D15" s="16">
        <f t="shared" si="1"/>
        <v>2924207</v>
      </c>
      <c r="E15" s="16">
        <f t="shared" si="2"/>
        <v>418161601</v>
      </c>
      <c r="F15" s="6">
        <v>55.9</v>
      </c>
    </row>
  </sheetData>
  <pageMargins left="0" right="0" top="0.39370078740157483" bottom="0.39370078740157483" header="0" footer="0"/>
  <headerFooter>
    <oddHeader>&amp;C&amp;A</oddHeader>
    <oddFooter>&amp;CPágina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3.8"/>
  <cols>
    <col min="1" max="8" width="10.69921875" customWidth="1"/>
  </cols>
  <sheetData>
    <row r="1" spans="1:8">
      <c r="A1" s="7" t="s">
        <v>75</v>
      </c>
      <c r="B1" s="7" t="s">
        <v>76</v>
      </c>
      <c r="C1" s="7" t="s">
        <v>1</v>
      </c>
      <c r="E1" s="18"/>
      <c r="F1" s="7"/>
      <c r="G1" s="18"/>
      <c r="H1" s="18"/>
    </row>
    <row r="2" spans="1:8">
      <c r="A2" s="7">
        <v>4</v>
      </c>
      <c r="B2" s="7">
        <v>7</v>
      </c>
      <c r="C2" s="7">
        <v>100</v>
      </c>
      <c r="E2" s="18">
        <f t="array" ref="E2:G6">LINEST(C2:C8,A2:B8,1,1)</f>
        <v>4.1666666666666696</v>
      </c>
      <c r="F2" s="7">
        <v>-3.4761904761904816</v>
      </c>
      <c r="G2" s="7">
        <v>82.333333333333314</v>
      </c>
      <c r="H2" s="7"/>
    </row>
    <row r="3" spans="1:8">
      <c r="A3" s="7">
        <v>5</v>
      </c>
      <c r="B3" s="7">
        <v>9</v>
      </c>
      <c r="C3" s="7">
        <v>105</v>
      </c>
      <c r="E3" s="18">
        <v>5.4613541259369809</v>
      </c>
      <c r="F3" s="7">
        <v>10.964424666923657</v>
      </c>
      <c r="G3" s="7">
        <v>9.3460531946625025</v>
      </c>
      <c r="H3" s="7"/>
    </row>
    <row r="4" spans="1:8">
      <c r="A4" s="7">
        <v>6</v>
      </c>
      <c r="B4" s="7">
        <v>11</v>
      </c>
      <c r="C4" s="7">
        <v>104</v>
      </c>
      <c r="E4" s="18">
        <v>0.86850967425912318</v>
      </c>
      <c r="F4" s="7">
        <v>5.0562314217682118</v>
      </c>
      <c r="G4" s="7" t="e">
        <v>#N/A</v>
      </c>
      <c r="H4" s="7"/>
    </row>
    <row r="5" spans="1:8">
      <c r="A5" s="7">
        <v>7</v>
      </c>
      <c r="B5" s="7">
        <v>12</v>
      </c>
      <c r="C5" s="7">
        <v>108</v>
      </c>
      <c r="E5" s="18">
        <v>13.21024447031432</v>
      </c>
      <c r="F5" s="7">
        <v>4</v>
      </c>
      <c r="G5" s="7" t="e">
        <v>#N/A</v>
      </c>
      <c r="H5" s="7"/>
    </row>
    <row r="6" spans="1:8">
      <c r="A6" s="7">
        <v>8</v>
      </c>
      <c r="B6" s="7">
        <v>15</v>
      </c>
      <c r="C6" s="7">
        <v>111</v>
      </c>
      <c r="E6" s="18">
        <v>675.45238095238096</v>
      </c>
      <c r="F6" s="7">
        <v>102.26190476190476</v>
      </c>
      <c r="G6" s="7" t="e">
        <v>#N/A</v>
      </c>
      <c r="H6" s="7"/>
    </row>
    <row r="7" spans="1:8">
      <c r="A7" s="7">
        <v>9</v>
      </c>
      <c r="B7" s="7">
        <v>17</v>
      </c>
      <c r="C7" s="7">
        <v>120</v>
      </c>
      <c r="E7" s="18"/>
      <c r="F7" s="18"/>
      <c r="G7" s="18"/>
      <c r="H7" s="18"/>
    </row>
    <row r="8" spans="1:8">
      <c r="A8" s="7">
        <v>10</v>
      </c>
      <c r="B8" s="7">
        <v>19</v>
      </c>
      <c r="C8" s="7">
        <v>133</v>
      </c>
      <c r="E8" s="18"/>
      <c r="F8" s="18"/>
      <c r="G8" s="18"/>
      <c r="H8" s="18"/>
    </row>
    <row r="9" spans="1:8">
      <c r="A9" s="7"/>
    </row>
  </sheetData>
  <pageMargins left="0" right="0" top="0.39370078740157483" bottom="0.39370078740157483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Planilha1</vt:lpstr>
      <vt:lpstr>Planilha2</vt:lpstr>
      <vt:lpstr>Planilha4</vt:lpstr>
      <vt:lpstr>Planilha5</vt:lpstr>
      <vt:lpstr>Planilha6</vt:lpstr>
      <vt:lpstr>Planilha7</vt:lpstr>
      <vt:lpstr>Planilha8</vt:lpstr>
      <vt:lpstr>Planilha9</vt:lpstr>
      <vt:lpstr>Planilha10</vt:lpstr>
      <vt:lpstr>Planilha11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p4Nn</dc:creator>
  <cp:lastModifiedBy>Alan Rodrigo Panosso</cp:lastModifiedBy>
  <cp:revision>33</cp:revision>
  <dcterms:created xsi:type="dcterms:W3CDTF">2013-04-30T20:12:49Z</dcterms:created>
  <dcterms:modified xsi:type="dcterms:W3CDTF">2024-05-05T23:29:14Z</dcterms:modified>
</cp:coreProperties>
</file>