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5255" windowHeight="74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M18" i="1"/>
  <c r="B18" s="1"/>
  <c r="C18" s="1"/>
  <c r="M19"/>
  <c r="B19" s="1"/>
  <c r="C19" s="1"/>
  <c r="M20"/>
  <c r="B20" s="1"/>
  <c r="C20" s="1"/>
  <c r="M21"/>
  <c r="B21" s="1"/>
  <c r="C21" s="1"/>
  <c r="M22"/>
  <c r="B22" s="1"/>
  <c r="C22" s="1"/>
  <c r="M23"/>
  <c r="M24"/>
  <c r="B24" s="1"/>
  <c r="C24" s="1"/>
  <c r="M25"/>
  <c r="B25" s="1"/>
  <c r="C25" s="1"/>
  <c r="M26"/>
  <c r="B26" s="1"/>
  <c r="C26" s="1"/>
  <c r="M27"/>
  <c r="B27" s="1"/>
  <c r="C27" s="1"/>
  <c r="M28"/>
  <c r="B28" s="1"/>
  <c r="C28" s="1"/>
  <c r="M17"/>
  <c r="N25" l="1"/>
  <c r="B23"/>
  <c r="C23" s="1"/>
  <c r="N22"/>
  <c r="N28"/>
  <c r="C44" s="1"/>
  <c r="C47"/>
  <c r="M29"/>
  <c r="B30" s="1"/>
  <c r="B17"/>
  <c r="N19"/>
  <c r="C43" s="1"/>
  <c r="C46"/>
  <c r="C45" l="1"/>
  <c r="C48" s="1"/>
  <c r="C17"/>
  <c r="C29" s="1"/>
  <c r="B29"/>
</calcChain>
</file>

<file path=xl/sharedStrings.xml><?xml version="1.0" encoding="utf-8"?>
<sst xmlns="http://schemas.openxmlformats.org/spreadsheetml/2006/main" count="74" uniqueCount="39">
  <si>
    <t>Herbicida</t>
  </si>
  <si>
    <t>Dose</t>
  </si>
  <si>
    <t>Rep. 1</t>
  </si>
  <si>
    <t>Rep. 2</t>
  </si>
  <si>
    <t>A</t>
  </si>
  <si>
    <t>1.0</t>
  </si>
  <si>
    <t>D</t>
  </si>
  <si>
    <t>0. 7</t>
  </si>
  <si>
    <t>1.2</t>
  </si>
  <si>
    <t>0.8</t>
  </si>
  <si>
    <t>1.3</t>
  </si>
  <si>
    <t>0.9</t>
  </si>
  <si>
    <t>B</t>
  </si>
  <si>
    <t>0.4</t>
  </si>
  <si>
    <t>E</t>
  </si>
  <si>
    <t>0.5</t>
  </si>
  <si>
    <t>0.6</t>
  </si>
  <si>
    <t>HERB</t>
  </si>
  <si>
    <t>DOSE</t>
  </si>
  <si>
    <t>H/D</t>
  </si>
  <si>
    <t>X</t>
  </si>
  <si>
    <t>TOTAL</t>
  </si>
  <si>
    <t>MG</t>
  </si>
  <si>
    <t>MEDIA</t>
  </si>
  <si>
    <t>EP</t>
  </si>
  <si>
    <t>T_HER</t>
  </si>
  <si>
    <t>FV</t>
  </si>
  <si>
    <t>DOSE_A</t>
  </si>
  <si>
    <t>GL</t>
  </si>
  <si>
    <t>ERRO PURO</t>
  </si>
  <si>
    <t>SQ</t>
  </si>
  <si>
    <t>SQHER</t>
  </si>
  <si>
    <t>DOSE_B</t>
  </si>
  <si>
    <t>DOSE_D</t>
  </si>
  <si>
    <t>DOSE_E</t>
  </si>
  <si>
    <t>v</t>
  </si>
  <si>
    <t>A  INTERAÇÃO FICA CONFUNDIDA COM O EFEITO PRINCIPAL</t>
  </si>
  <si>
    <t>NÃO DÁ PARA SER ISOLADA</t>
  </si>
  <si>
    <t>ATENÇÃO: NO CASO  ANINHADO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</si>
</sst>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8"/>
  <sheetViews>
    <sheetView tabSelected="1" topLeftCell="A55" workbookViewId="0">
      <selection activeCell="H1" sqref="H1"/>
    </sheetView>
  </sheetViews>
  <sheetFormatPr defaultRowHeight="15"/>
  <cols>
    <col min="3" max="3" width="11" bestFit="1" customWidth="1"/>
  </cols>
  <sheetData>
    <row r="1" spans="1:14" ht="32.2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0</v>
      </c>
      <c r="F1" s="2" t="s">
        <v>1</v>
      </c>
      <c r="G1" s="2" t="s">
        <v>2</v>
      </c>
      <c r="H1" s="2" t="s">
        <v>3</v>
      </c>
    </row>
    <row r="2" spans="1:14" ht="16.5" thickBot="1">
      <c r="A2" s="4" t="s">
        <v>4</v>
      </c>
      <c r="B2" s="5" t="s">
        <v>5</v>
      </c>
      <c r="C2" s="5">
        <v>200</v>
      </c>
      <c r="D2" s="6">
        <v>210</v>
      </c>
      <c r="E2" s="5" t="s">
        <v>6</v>
      </c>
      <c r="F2" s="5" t="s">
        <v>7</v>
      </c>
      <c r="G2" s="5">
        <v>170</v>
      </c>
      <c r="H2" s="5">
        <v>172</v>
      </c>
    </row>
    <row r="3" spans="1:14" ht="16.5" thickBot="1">
      <c r="A3" s="4" t="s">
        <v>4</v>
      </c>
      <c r="B3" s="5" t="s">
        <v>8</v>
      </c>
      <c r="C3" s="5">
        <v>210</v>
      </c>
      <c r="D3" s="6">
        <v>205</v>
      </c>
      <c r="E3" s="5" t="s">
        <v>6</v>
      </c>
      <c r="F3" s="5" t="s">
        <v>9</v>
      </c>
      <c r="G3" s="5">
        <v>175</v>
      </c>
      <c r="H3" s="5">
        <v>180</v>
      </c>
    </row>
    <row r="4" spans="1:14" ht="16.5" thickBot="1">
      <c r="A4" s="4" t="s">
        <v>4</v>
      </c>
      <c r="B4" s="5" t="s">
        <v>10</v>
      </c>
      <c r="C4" s="5">
        <v>202</v>
      </c>
      <c r="D4" s="6">
        <v>207</v>
      </c>
      <c r="E4" s="5" t="s">
        <v>6</v>
      </c>
      <c r="F4" s="5" t="s">
        <v>11</v>
      </c>
      <c r="G4" s="5">
        <v>165</v>
      </c>
      <c r="H4" s="5">
        <v>170</v>
      </c>
    </row>
    <row r="5" spans="1:14" ht="16.5" thickBot="1">
      <c r="A5" s="4" t="s">
        <v>12</v>
      </c>
      <c r="B5" s="5" t="s">
        <v>13</v>
      </c>
      <c r="C5" s="5">
        <v>180</v>
      </c>
      <c r="D5" s="6">
        <v>192</v>
      </c>
      <c r="E5" s="5" t="s">
        <v>14</v>
      </c>
      <c r="F5" s="5" t="s">
        <v>9</v>
      </c>
      <c r="G5" s="5">
        <v>190</v>
      </c>
      <c r="H5" s="5">
        <v>195</v>
      </c>
    </row>
    <row r="6" spans="1:14" ht="16.5" thickBot="1">
      <c r="A6" s="4" t="s">
        <v>12</v>
      </c>
      <c r="B6" s="5" t="s">
        <v>15</v>
      </c>
      <c r="C6" s="5">
        <v>191</v>
      </c>
      <c r="D6" s="6">
        <v>202</v>
      </c>
      <c r="E6" s="5" t="s">
        <v>14</v>
      </c>
      <c r="F6" s="5" t="s">
        <v>5</v>
      </c>
      <c r="G6" s="5">
        <v>197</v>
      </c>
      <c r="H6" s="5">
        <v>192</v>
      </c>
    </row>
    <row r="7" spans="1:14" ht="16.5" thickBot="1">
      <c r="A7" s="4" t="s">
        <v>12</v>
      </c>
      <c r="B7" s="5" t="s">
        <v>16</v>
      </c>
      <c r="C7" s="5">
        <v>185</v>
      </c>
      <c r="D7" s="6">
        <v>190</v>
      </c>
      <c r="E7" s="5" t="s">
        <v>14</v>
      </c>
      <c r="F7" s="5" t="s">
        <v>8</v>
      </c>
      <c r="G7" s="5">
        <v>193</v>
      </c>
      <c r="H7" s="5">
        <v>198</v>
      </c>
    </row>
    <row r="8" spans="1:14" ht="10.5" customHeight="1"/>
    <row r="9" spans="1:14" ht="15.75">
      <c r="A9" s="7"/>
    </row>
    <row r="10" spans="1:14">
      <c r="A10" s="9" t="s">
        <v>19</v>
      </c>
      <c r="B10" s="9">
        <v>0.4</v>
      </c>
      <c r="C10" s="9">
        <v>0.5</v>
      </c>
      <c r="D10" s="9">
        <v>0.6</v>
      </c>
      <c r="E10" s="9">
        <v>0.7</v>
      </c>
      <c r="F10" s="9">
        <v>0.8</v>
      </c>
      <c r="G10" s="9">
        <v>0.9</v>
      </c>
      <c r="H10" s="9">
        <v>1</v>
      </c>
      <c r="I10" s="9">
        <v>1.2</v>
      </c>
      <c r="J10" s="11">
        <v>1.3</v>
      </c>
      <c r="K10" t="s">
        <v>38</v>
      </c>
    </row>
    <row r="11" spans="1:14">
      <c r="A11" s="8" t="s">
        <v>4</v>
      </c>
      <c r="B11" s="8"/>
      <c r="C11" s="8"/>
      <c r="D11" s="8"/>
      <c r="E11" s="8"/>
      <c r="F11" s="8"/>
      <c r="G11" s="8"/>
      <c r="H11" s="8" t="s">
        <v>20</v>
      </c>
      <c r="I11" s="8" t="s">
        <v>20</v>
      </c>
      <c r="J11" s="12" t="s">
        <v>20</v>
      </c>
    </row>
    <row r="12" spans="1:14">
      <c r="A12" s="8" t="s">
        <v>12</v>
      </c>
      <c r="B12" s="8" t="s">
        <v>20</v>
      </c>
      <c r="C12" s="8" t="s">
        <v>20</v>
      </c>
      <c r="D12" s="8" t="s">
        <v>20</v>
      </c>
      <c r="E12" s="8"/>
      <c r="F12" s="8"/>
      <c r="G12" s="8"/>
      <c r="H12" s="8"/>
      <c r="I12" s="8"/>
      <c r="J12" s="12"/>
      <c r="K12" t="s">
        <v>36</v>
      </c>
    </row>
    <row r="13" spans="1:14">
      <c r="A13" s="8" t="s">
        <v>6</v>
      </c>
      <c r="B13" s="8"/>
      <c r="C13" s="8"/>
      <c r="D13" s="8"/>
      <c r="E13" s="8" t="s">
        <v>20</v>
      </c>
      <c r="F13" s="8" t="s">
        <v>20</v>
      </c>
      <c r="G13" s="8" t="s">
        <v>20</v>
      </c>
      <c r="H13" s="8"/>
      <c r="I13" s="8"/>
      <c r="J13" s="12"/>
    </row>
    <row r="14" spans="1:14">
      <c r="A14" s="10" t="s">
        <v>14</v>
      </c>
      <c r="B14" s="10"/>
      <c r="C14" s="10"/>
      <c r="D14" s="10"/>
      <c r="E14" s="10"/>
      <c r="F14" s="10" t="s">
        <v>20</v>
      </c>
      <c r="G14" s="10"/>
      <c r="H14" s="10" t="s">
        <v>20</v>
      </c>
      <c r="I14" s="10" t="s">
        <v>20</v>
      </c>
      <c r="K14" s="13"/>
      <c r="L14" s="14" t="s">
        <v>37</v>
      </c>
    </row>
    <row r="16" spans="1:14" ht="15.75" thickBot="1">
      <c r="A16" s="8" t="s">
        <v>18</v>
      </c>
      <c r="B16" t="s">
        <v>23</v>
      </c>
      <c r="C16" s="8" t="s">
        <v>24</v>
      </c>
      <c r="M16" t="s">
        <v>21</v>
      </c>
      <c r="N16" t="s">
        <v>25</v>
      </c>
    </row>
    <row r="17" spans="1:14" ht="16.5" thickBot="1">
      <c r="A17" s="8">
        <v>0.4</v>
      </c>
      <c r="B17" s="8">
        <f t="shared" ref="B17:B28" si="0">M17/2</f>
        <v>186</v>
      </c>
      <c r="C17" s="8">
        <f>(D17-B17)*(D17-B17)+(E17-B17)*(E17-B17)</f>
        <v>72</v>
      </c>
      <c r="D17" s="1">
        <v>180</v>
      </c>
      <c r="E17" s="2">
        <v>192</v>
      </c>
      <c r="F17" s="8"/>
      <c r="G17" s="8"/>
      <c r="H17" s="8"/>
      <c r="I17" s="8"/>
      <c r="J17" s="8"/>
      <c r="M17">
        <f>SUM(D17:L17)</f>
        <v>372</v>
      </c>
    </row>
    <row r="18" spans="1:14" ht="16.5" thickBot="1">
      <c r="A18" s="8">
        <v>0.5</v>
      </c>
      <c r="B18" s="8">
        <f t="shared" si="0"/>
        <v>196.5</v>
      </c>
      <c r="C18" s="8">
        <f t="shared" ref="C18:C19" si="1">(D18-B18)*(D18-B18)+(E18-B18)*(E18-B18)</f>
        <v>60.5</v>
      </c>
      <c r="D18" s="4">
        <v>191</v>
      </c>
      <c r="E18" s="5">
        <v>202</v>
      </c>
      <c r="M18">
        <f t="shared" ref="M18:M28" si="2">SUM(D18:L18)</f>
        <v>393</v>
      </c>
    </row>
    <row r="19" spans="1:14" ht="16.5" thickBot="1">
      <c r="A19" s="8">
        <v>0.6</v>
      </c>
      <c r="B19" s="8">
        <f t="shared" si="0"/>
        <v>187.5</v>
      </c>
      <c r="C19" s="8">
        <f t="shared" si="1"/>
        <v>12.5</v>
      </c>
      <c r="D19" s="4">
        <v>185</v>
      </c>
      <c r="E19" s="5">
        <v>190</v>
      </c>
      <c r="M19">
        <f t="shared" si="2"/>
        <v>375</v>
      </c>
      <c r="N19">
        <f>M17+M18+M19</f>
        <v>1140</v>
      </c>
    </row>
    <row r="20" spans="1:14" ht="16.5" thickBot="1">
      <c r="A20" s="8">
        <v>0.7</v>
      </c>
      <c r="B20" s="8">
        <f t="shared" si="0"/>
        <v>171</v>
      </c>
      <c r="C20" s="8">
        <f>(F20-B20)*(F20-B20)+(F20-B20)*(F20-B20)</f>
        <v>2</v>
      </c>
      <c r="F20" s="1">
        <v>170</v>
      </c>
      <c r="G20" s="2">
        <v>172</v>
      </c>
      <c r="M20">
        <f t="shared" si="2"/>
        <v>342</v>
      </c>
    </row>
    <row r="21" spans="1:14" ht="16.5" thickBot="1">
      <c r="A21" s="8">
        <v>0.8</v>
      </c>
      <c r="B21" s="8">
        <f t="shared" si="0"/>
        <v>177.5</v>
      </c>
      <c r="C21" s="8">
        <f t="shared" ref="C21:C22" si="3">(F21-B21)*(F21-B21)+(F21-B21)*(F21-B21)</f>
        <v>12.5</v>
      </c>
      <c r="F21" s="4">
        <v>175</v>
      </c>
      <c r="G21" s="5">
        <v>180</v>
      </c>
      <c r="M21">
        <f t="shared" si="2"/>
        <v>355</v>
      </c>
    </row>
    <row r="22" spans="1:14" ht="16.5" thickBot="1">
      <c r="A22" s="8">
        <v>0.9</v>
      </c>
      <c r="B22" s="8">
        <f t="shared" si="0"/>
        <v>167.5</v>
      </c>
      <c r="C22" s="8">
        <f t="shared" si="3"/>
        <v>12.5</v>
      </c>
      <c r="F22" s="4">
        <v>165</v>
      </c>
      <c r="G22" s="5">
        <v>170</v>
      </c>
      <c r="M22">
        <f t="shared" si="2"/>
        <v>335</v>
      </c>
      <c r="N22">
        <f>M20+M21+M22</f>
        <v>1032</v>
      </c>
    </row>
    <row r="23" spans="1:14" ht="16.5" thickBot="1">
      <c r="A23" s="8">
        <v>0.8</v>
      </c>
      <c r="B23" s="8">
        <f t="shared" si="0"/>
        <v>192.5</v>
      </c>
      <c r="C23" s="8">
        <f>(H23-B23)*(H23-B23)+(H23-B23)*(H23-B23)</f>
        <v>12.5</v>
      </c>
      <c r="H23" s="1">
        <v>190</v>
      </c>
      <c r="I23" s="2">
        <v>195</v>
      </c>
      <c r="M23">
        <f t="shared" si="2"/>
        <v>385</v>
      </c>
    </row>
    <row r="24" spans="1:14" ht="16.5" thickBot="1">
      <c r="A24" s="8">
        <v>1</v>
      </c>
      <c r="B24" s="8">
        <f t="shared" si="0"/>
        <v>194.5</v>
      </c>
      <c r="C24" s="8">
        <f t="shared" ref="C24:C25" si="4">(H24-B24)*(H24-B24)+(H24-B24)*(H24-B24)</f>
        <v>12.5</v>
      </c>
      <c r="H24" s="4">
        <v>197</v>
      </c>
      <c r="I24" s="5">
        <v>192</v>
      </c>
      <c r="M24">
        <f t="shared" si="2"/>
        <v>389</v>
      </c>
    </row>
    <row r="25" spans="1:14" ht="16.5" thickBot="1">
      <c r="A25" s="8">
        <v>1.2</v>
      </c>
      <c r="B25" s="8">
        <f t="shared" si="0"/>
        <v>195.5</v>
      </c>
      <c r="C25" s="8">
        <f t="shared" si="4"/>
        <v>12.5</v>
      </c>
      <c r="H25" s="4">
        <v>193</v>
      </c>
      <c r="I25" s="5">
        <v>198</v>
      </c>
      <c r="M25">
        <f t="shared" si="2"/>
        <v>391</v>
      </c>
      <c r="N25">
        <f>M23+M24+M25</f>
        <v>1165</v>
      </c>
    </row>
    <row r="26" spans="1:14" ht="16.5" thickBot="1">
      <c r="A26" s="8">
        <v>1</v>
      </c>
      <c r="B26" s="8">
        <f t="shared" si="0"/>
        <v>205</v>
      </c>
      <c r="C26" s="8">
        <f>(J26-B26)*(J26-B26)+(J26-B26)*(J26-B26)</f>
        <v>50</v>
      </c>
      <c r="J26" s="1">
        <v>200</v>
      </c>
      <c r="K26" s="2">
        <v>210</v>
      </c>
      <c r="M26">
        <f t="shared" si="2"/>
        <v>410</v>
      </c>
    </row>
    <row r="27" spans="1:14" ht="16.5" thickBot="1">
      <c r="A27" s="8">
        <v>1.2</v>
      </c>
      <c r="B27" s="8">
        <f t="shared" si="0"/>
        <v>207.5</v>
      </c>
      <c r="C27" s="8">
        <f t="shared" ref="C27:C28" si="5">(J27-B27)*(J27-B27)+(J27-B27)*(J27-B27)</f>
        <v>12.5</v>
      </c>
      <c r="J27" s="4">
        <v>210</v>
      </c>
      <c r="K27" s="5">
        <v>205</v>
      </c>
      <c r="M27">
        <f t="shared" si="2"/>
        <v>415</v>
      </c>
    </row>
    <row r="28" spans="1:14" ht="16.5" thickBot="1">
      <c r="A28" s="8">
        <v>1.3</v>
      </c>
      <c r="B28" s="8">
        <f t="shared" si="0"/>
        <v>204.5</v>
      </c>
      <c r="C28" s="8">
        <f t="shared" si="5"/>
        <v>12.5</v>
      </c>
      <c r="J28" s="4">
        <v>202</v>
      </c>
      <c r="K28" s="5">
        <v>207</v>
      </c>
      <c r="M28">
        <f t="shared" si="2"/>
        <v>409</v>
      </c>
      <c r="N28">
        <f>M26+M27+M28</f>
        <v>1234</v>
      </c>
    </row>
    <row r="29" spans="1:14">
      <c r="B29" s="8">
        <f>AVERAGE(B17:B28)</f>
        <v>190.45833333333334</v>
      </c>
      <c r="C29" s="8">
        <f>SUM(C17:C28)</f>
        <v>284.5</v>
      </c>
      <c r="M29">
        <f>SUM(M17:M28)</f>
        <v>4571</v>
      </c>
    </row>
    <row r="30" spans="1:14">
      <c r="A30" t="s">
        <v>22</v>
      </c>
      <c r="B30" s="8">
        <f>M29/24</f>
        <v>190.45833333333334</v>
      </c>
      <c r="C30" s="8"/>
    </row>
    <row r="31" spans="1:14">
      <c r="C31" s="8"/>
    </row>
    <row r="32" spans="1:14">
      <c r="C32" s="8"/>
    </row>
    <row r="33" spans="1:25">
      <c r="A33" t="s">
        <v>26</v>
      </c>
      <c r="B33" t="s">
        <v>28</v>
      </c>
      <c r="C33" t="s">
        <v>30</v>
      </c>
    </row>
    <row r="34" spans="1:25">
      <c r="A34" t="s">
        <v>17</v>
      </c>
      <c r="B34">
        <v>3</v>
      </c>
      <c r="C34">
        <v>3515.8</v>
      </c>
    </row>
    <row r="35" spans="1:25">
      <c r="A35" t="s">
        <v>27</v>
      </c>
      <c r="B35">
        <v>2</v>
      </c>
      <c r="C35">
        <v>10.3</v>
      </c>
    </row>
    <row r="36" spans="1:25">
      <c r="A36" t="s">
        <v>32</v>
      </c>
      <c r="B36">
        <v>2</v>
      </c>
      <c r="C36">
        <v>129</v>
      </c>
    </row>
    <row r="37" spans="1:25">
      <c r="A37" t="s">
        <v>33</v>
      </c>
      <c r="B37">
        <v>2</v>
      </c>
      <c r="C37">
        <v>103</v>
      </c>
    </row>
    <row r="38" spans="1:25">
      <c r="A38" t="s">
        <v>34</v>
      </c>
      <c r="B38">
        <v>2</v>
      </c>
      <c r="C38">
        <v>9.3000000000000007</v>
      </c>
    </row>
    <row r="39" spans="1:25">
      <c r="A39" t="s">
        <v>29</v>
      </c>
      <c r="B39">
        <v>12</v>
      </c>
      <c r="C39">
        <v>284.5</v>
      </c>
    </row>
    <row r="40" spans="1:25">
      <c r="A40" t="s">
        <v>21</v>
      </c>
      <c r="B40">
        <v>23</v>
      </c>
    </row>
    <row r="43" spans="1:25">
      <c r="A43" t="s">
        <v>31</v>
      </c>
      <c r="C43">
        <f>N19*N19/6+N22*N22/6+N25*N25/6+N28*N28/6-M29*M29/24</f>
        <v>3515.7916666666279</v>
      </c>
    </row>
    <row r="44" spans="1:25">
      <c r="A44" t="s">
        <v>27</v>
      </c>
      <c r="C44">
        <f>M26*M26/2+M27*M27/2+M28*M28/2-N28*N28/6</f>
        <v>10.333333333343035</v>
      </c>
      <c r="Y44" t="s">
        <v>35</v>
      </c>
    </row>
    <row r="45" spans="1:25">
      <c r="A45" t="s">
        <v>32</v>
      </c>
      <c r="C45">
        <f>M17*M17/2+M18*M18/2+M19*M19/2-N19*N19/6</f>
        <v>129</v>
      </c>
    </row>
    <row r="46" spans="1:25">
      <c r="A46" t="s">
        <v>33</v>
      </c>
      <c r="C46">
        <f>M20*M20/2+M21*M21/2+M22*M22/2-N22*N22/6</f>
        <v>103</v>
      </c>
    </row>
    <row r="47" spans="1:25">
      <c r="A47" t="s">
        <v>34</v>
      </c>
      <c r="C47">
        <f>M23*M23/2+M24*M24/2+M25*M25/2-N25*N25/6</f>
        <v>9.3333333333430346</v>
      </c>
    </row>
    <row r="48" spans="1:25">
      <c r="C48">
        <f>C44+C45+C46+C47</f>
        <v>251.66666666668607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</dc:creator>
  <cp:lastModifiedBy>Dilermando</cp:lastModifiedBy>
  <dcterms:created xsi:type="dcterms:W3CDTF">2022-10-21T11:42:31Z</dcterms:created>
  <dcterms:modified xsi:type="dcterms:W3CDTF">2016-02-21T16:36:07Z</dcterms:modified>
</cp:coreProperties>
</file>