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5255" windowHeight="74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54" i="1"/>
  <c r="E54"/>
  <c r="C54"/>
  <c r="F51"/>
  <c r="F52"/>
  <c r="F53"/>
  <c r="F50"/>
  <c r="M18"/>
  <c r="B18" s="1"/>
  <c r="C18" s="1"/>
  <c r="M19"/>
  <c r="B19" s="1"/>
  <c r="C19" s="1"/>
  <c r="M20"/>
  <c r="B20" s="1"/>
  <c r="C20" s="1"/>
  <c r="M21"/>
  <c r="B21" s="1"/>
  <c r="C21" s="1"/>
  <c r="M22"/>
  <c r="B22" s="1"/>
  <c r="C22" s="1"/>
  <c r="M23"/>
  <c r="B23" s="1"/>
  <c r="C23" s="1"/>
  <c r="M24"/>
  <c r="B24" s="1"/>
  <c r="C24" s="1"/>
  <c r="M25"/>
  <c r="B25" s="1"/>
  <c r="C25" s="1"/>
  <c r="M26"/>
  <c r="B26" s="1"/>
  <c r="C26" s="1"/>
  <c r="M27"/>
  <c r="B27" s="1"/>
  <c r="C27" s="1"/>
  <c r="M28"/>
  <c r="B28" s="1"/>
  <c r="C28" s="1"/>
  <c r="M17"/>
  <c r="F54" l="1"/>
  <c r="N28"/>
  <c r="C44" s="1"/>
  <c r="N25"/>
  <c r="M29"/>
  <c r="B30" s="1"/>
  <c r="N22"/>
  <c r="B17"/>
  <c r="N19"/>
  <c r="C59" l="1"/>
  <c r="C60" s="1"/>
  <c r="C43"/>
  <c r="C17"/>
  <c r="C29" s="1"/>
  <c r="B29"/>
</calcChain>
</file>

<file path=xl/sharedStrings.xml><?xml version="1.0" encoding="utf-8"?>
<sst xmlns="http://schemas.openxmlformats.org/spreadsheetml/2006/main" count="100" uniqueCount="47">
  <si>
    <t>Rep. 1</t>
  </si>
  <si>
    <t>Rep. 2</t>
  </si>
  <si>
    <t>A</t>
  </si>
  <si>
    <t>D</t>
  </si>
  <si>
    <t>B</t>
  </si>
  <si>
    <t>X</t>
  </si>
  <si>
    <t>TOTAL</t>
  </si>
  <si>
    <t>MG</t>
  </si>
  <si>
    <t>MEDIA</t>
  </si>
  <si>
    <t>EP</t>
  </si>
  <si>
    <t>FV</t>
  </si>
  <si>
    <t>GL</t>
  </si>
  <si>
    <t>ERRO PURO</t>
  </si>
  <si>
    <t>SQ</t>
  </si>
  <si>
    <t>Cultivar</t>
  </si>
  <si>
    <t>Adubo</t>
  </si>
  <si>
    <t>C</t>
  </si>
  <si>
    <t>Y</t>
  </si>
  <si>
    <t>Z</t>
  </si>
  <si>
    <t>C/A</t>
  </si>
  <si>
    <t>SIM</t>
  </si>
  <si>
    <t>A_X</t>
  </si>
  <si>
    <t>A_Y</t>
  </si>
  <si>
    <t>A_Z</t>
  </si>
  <si>
    <t>B_X</t>
  </si>
  <si>
    <t>B_Y</t>
  </si>
  <si>
    <t>B_Z</t>
  </si>
  <si>
    <t>C_X</t>
  </si>
  <si>
    <t>D_X</t>
  </si>
  <si>
    <t>CULTIVAR</t>
  </si>
  <si>
    <t>AD_A</t>
  </si>
  <si>
    <t>AD_B</t>
  </si>
  <si>
    <t>AD_C</t>
  </si>
  <si>
    <t>AD_D</t>
  </si>
  <si>
    <t>C_Y</t>
  </si>
  <si>
    <t>C_Z</t>
  </si>
  <si>
    <t>CULT_AD</t>
  </si>
  <si>
    <t>D_Y</t>
  </si>
  <si>
    <t>D_Z</t>
  </si>
  <si>
    <t>SQCULTIVAR</t>
  </si>
  <si>
    <t>T_CULT</t>
  </si>
  <si>
    <t>SQAD_D</t>
  </si>
  <si>
    <t>ANALISE ISOLANDO A INTERAÇÃO</t>
  </si>
  <si>
    <t xml:space="preserve">TOTAIS </t>
  </si>
  <si>
    <t>"2"</t>
  </si>
  <si>
    <t>ADUBO</t>
  </si>
  <si>
    <t>interação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</si>
</sst>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1"/>
  <sheetViews>
    <sheetView tabSelected="1" workbookViewId="0">
      <selection activeCell="A67" sqref="A67:D91"/>
    </sheetView>
  </sheetViews>
  <sheetFormatPr defaultRowHeight="15"/>
  <cols>
    <col min="3" max="3" width="11" bestFit="1" customWidth="1"/>
  </cols>
  <sheetData>
    <row r="1" spans="1:14" ht="16.5" thickBot="1">
      <c r="A1" s="1" t="s">
        <v>14</v>
      </c>
      <c r="B1" s="2" t="s">
        <v>15</v>
      </c>
      <c r="C1" s="2" t="s">
        <v>0</v>
      </c>
      <c r="D1" s="3" t="s">
        <v>1</v>
      </c>
      <c r="E1" s="2" t="s">
        <v>14</v>
      </c>
      <c r="F1" s="2" t="s">
        <v>15</v>
      </c>
      <c r="G1" s="2" t="s">
        <v>0</v>
      </c>
      <c r="H1" s="2" t="s">
        <v>1</v>
      </c>
    </row>
    <row r="2" spans="1:14" ht="16.5" thickBot="1">
      <c r="A2" s="4" t="s">
        <v>2</v>
      </c>
      <c r="B2" s="5" t="s">
        <v>5</v>
      </c>
      <c r="C2" s="5">
        <v>100</v>
      </c>
      <c r="D2" s="6">
        <v>105</v>
      </c>
      <c r="E2" s="5" t="s">
        <v>16</v>
      </c>
      <c r="F2" s="5" t="s">
        <v>5</v>
      </c>
      <c r="G2" s="5">
        <v>140</v>
      </c>
      <c r="H2" s="5">
        <v>145</v>
      </c>
    </row>
    <row r="3" spans="1:14" ht="16.5" thickBot="1">
      <c r="A3" s="4" t="s">
        <v>2</v>
      </c>
      <c r="B3" s="5" t="s">
        <v>17</v>
      </c>
      <c r="C3" s="5">
        <v>120</v>
      </c>
      <c r="D3" s="6">
        <v>110</v>
      </c>
      <c r="E3" s="5" t="s">
        <v>16</v>
      </c>
      <c r="F3" s="5" t="s">
        <v>17</v>
      </c>
      <c r="G3" s="5">
        <v>150</v>
      </c>
      <c r="H3" s="5">
        <v>160</v>
      </c>
    </row>
    <row r="4" spans="1:14" ht="16.5" thickBot="1">
      <c r="A4" s="4" t="s">
        <v>2</v>
      </c>
      <c r="B4" s="5" t="s">
        <v>18</v>
      </c>
      <c r="C4" s="5">
        <v>140</v>
      </c>
      <c r="D4" s="6">
        <v>120</v>
      </c>
      <c r="E4" s="5" t="s">
        <v>16</v>
      </c>
      <c r="F4" s="5" t="s">
        <v>18</v>
      </c>
      <c r="G4" s="5">
        <v>160</v>
      </c>
      <c r="H4" s="5">
        <v>170</v>
      </c>
    </row>
    <row r="5" spans="1:14" ht="16.5" thickBot="1">
      <c r="A5" s="4" t="s">
        <v>4</v>
      </c>
      <c r="B5" s="5" t="s">
        <v>5</v>
      </c>
      <c r="C5" s="5">
        <v>70</v>
      </c>
      <c r="D5" s="6">
        <v>80</v>
      </c>
      <c r="E5" s="5" t="s">
        <v>3</v>
      </c>
      <c r="F5" s="5" t="s">
        <v>5</v>
      </c>
      <c r="G5" s="5">
        <v>120</v>
      </c>
      <c r="H5" s="5">
        <v>130</v>
      </c>
    </row>
    <row r="6" spans="1:14" ht="16.5" thickBot="1">
      <c r="A6" s="4" t="s">
        <v>4</v>
      </c>
      <c r="B6" s="5" t="s">
        <v>17</v>
      </c>
      <c r="C6" s="5">
        <v>80</v>
      </c>
      <c r="D6" s="6">
        <v>90</v>
      </c>
      <c r="E6" s="5" t="s">
        <v>3</v>
      </c>
      <c r="F6" s="5" t="s">
        <v>17</v>
      </c>
      <c r="G6" s="5">
        <v>130</v>
      </c>
      <c r="H6" s="5">
        <v>135</v>
      </c>
    </row>
    <row r="7" spans="1:14" ht="16.5" thickBot="1">
      <c r="A7" s="4" t="s">
        <v>4</v>
      </c>
      <c r="B7" s="5" t="s">
        <v>18</v>
      </c>
      <c r="C7" s="5">
        <v>90</v>
      </c>
      <c r="D7" s="6">
        <v>95</v>
      </c>
      <c r="E7" s="5" t="s">
        <v>3</v>
      </c>
      <c r="F7" s="5" t="s">
        <v>18</v>
      </c>
      <c r="G7" s="5">
        <v>140</v>
      </c>
      <c r="H7" s="5">
        <v>150</v>
      </c>
    </row>
    <row r="8" spans="1:14" ht="10.5" customHeight="1"/>
    <row r="9" spans="1:14" ht="15.75">
      <c r="A9" s="7"/>
    </row>
    <row r="10" spans="1:14">
      <c r="A10" s="9" t="s">
        <v>19</v>
      </c>
      <c r="B10" s="9" t="s">
        <v>5</v>
      </c>
      <c r="C10" s="9"/>
      <c r="D10" s="9"/>
      <c r="E10" s="9"/>
      <c r="F10" s="9" t="s">
        <v>17</v>
      </c>
      <c r="G10" s="9"/>
      <c r="H10" s="9"/>
      <c r="I10" s="9"/>
      <c r="J10" s="11" t="s">
        <v>18</v>
      </c>
    </row>
    <row r="11" spans="1:14">
      <c r="A11" s="8" t="s">
        <v>2</v>
      </c>
      <c r="B11" s="8" t="s">
        <v>20</v>
      </c>
      <c r="C11" s="8"/>
      <c r="D11" s="8"/>
      <c r="E11" s="8"/>
      <c r="F11" s="8" t="s">
        <v>20</v>
      </c>
      <c r="G11" s="8"/>
      <c r="H11" s="8"/>
      <c r="I11" s="8"/>
      <c r="J11" s="8" t="s">
        <v>20</v>
      </c>
    </row>
    <row r="12" spans="1:14">
      <c r="A12" s="8" t="s">
        <v>4</v>
      </c>
      <c r="B12" s="8" t="s">
        <v>20</v>
      </c>
      <c r="C12" s="8"/>
      <c r="D12" s="8"/>
      <c r="E12" s="8"/>
      <c r="F12" s="8" t="s">
        <v>20</v>
      </c>
      <c r="G12" s="8"/>
      <c r="H12" s="8"/>
      <c r="I12" s="8"/>
      <c r="J12" s="8" t="s">
        <v>20</v>
      </c>
    </row>
    <row r="13" spans="1:14">
      <c r="A13" s="8" t="s">
        <v>16</v>
      </c>
      <c r="B13" s="8" t="s">
        <v>20</v>
      </c>
      <c r="C13" s="8"/>
      <c r="D13" s="8"/>
      <c r="E13" s="8"/>
      <c r="F13" s="8" t="s">
        <v>20</v>
      </c>
      <c r="G13" s="8"/>
      <c r="H13" s="8"/>
      <c r="I13" s="8"/>
      <c r="J13" s="8" t="s">
        <v>20</v>
      </c>
    </row>
    <row r="14" spans="1:14">
      <c r="A14" s="10" t="s">
        <v>3</v>
      </c>
      <c r="B14" s="8" t="s">
        <v>20</v>
      </c>
      <c r="C14" s="10"/>
      <c r="D14" s="10"/>
      <c r="E14" s="10"/>
      <c r="F14" s="8" t="s">
        <v>20</v>
      </c>
      <c r="G14" s="10"/>
      <c r="H14" s="10"/>
      <c r="I14" s="10"/>
      <c r="J14" s="8" t="s">
        <v>20</v>
      </c>
    </row>
    <row r="16" spans="1:14">
      <c r="A16" s="8" t="s">
        <v>36</v>
      </c>
      <c r="B16" t="s">
        <v>8</v>
      </c>
      <c r="C16" s="8" t="s">
        <v>9</v>
      </c>
      <c r="M16" t="s">
        <v>6</v>
      </c>
      <c r="N16" t="s">
        <v>40</v>
      </c>
    </row>
    <row r="17" spans="1:14" ht="16.5" thickBot="1">
      <c r="A17" s="8" t="s">
        <v>21</v>
      </c>
      <c r="B17" s="8">
        <f t="shared" ref="B17:B28" si="0">M17/2</f>
        <v>102.5</v>
      </c>
      <c r="C17" s="8">
        <f>(D17-B17)*(D17-B17)+(E17-B17)*(E17-B17)</f>
        <v>12.5</v>
      </c>
      <c r="D17" s="5">
        <v>100</v>
      </c>
      <c r="E17" s="6">
        <v>105</v>
      </c>
      <c r="F17" s="8"/>
      <c r="G17" s="8"/>
      <c r="H17" s="8"/>
      <c r="I17" s="8"/>
      <c r="J17" s="8"/>
      <c r="M17">
        <f>SUM(D17:L17)</f>
        <v>205</v>
      </c>
    </row>
    <row r="18" spans="1:14" ht="16.5" thickBot="1">
      <c r="A18" s="8" t="s">
        <v>22</v>
      </c>
      <c r="B18" s="8">
        <f t="shared" si="0"/>
        <v>115</v>
      </c>
      <c r="C18" s="8">
        <f t="shared" ref="C18:C19" si="1">(D18-B18)*(D18-B18)+(E18-B18)*(E18-B18)</f>
        <v>50</v>
      </c>
      <c r="D18" s="5">
        <v>120</v>
      </c>
      <c r="E18" s="6">
        <v>110</v>
      </c>
      <c r="M18">
        <f t="shared" ref="M18:M28" si="2">SUM(D18:L18)</f>
        <v>230</v>
      </c>
    </row>
    <row r="19" spans="1:14" ht="16.5" thickBot="1">
      <c r="A19" s="8" t="s">
        <v>23</v>
      </c>
      <c r="B19" s="8">
        <f t="shared" si="0"/>
        <v>130</v>
      </c>
      <c r="C19" s="8">
        <f t="shared" si="1"/>
        <v>200</v>
      </c>
      <c r="D19" s="5">
        <v>140</v>
      </c>
      <c r="E19" s="6">
        <v>120</v>
      </c>
      <c r="M19">
        <f t="shared" si="2"/>
        <v>260</v>
      </c>
      <c r="N19">
        <f>M17+M18+M19</f>
        <v>695</v>
      </c>
    </row>
    <row r="20" spans="1:14" ht="16.5" thickBot="1">
      <c r="A20" s="8" t="s">
        <v>24</v>
      </c>
      <c r="B20" s="8">
        <f t="shared" si="0"/>
        <v>75</v>
      </c>
      <c r="C20" s="8">
        <f>(F20-B20)*(F20-B20)+(F20-B20)*(F20-B20)</f>
        <v>50</v>
      </c>
      <c r="F20" s="5">
        <v>70</v>
      </c>
      <c r="G20" s="6">
        <v>80</v>
      </c>
      <c r="M20">
        <f t="shared" si="2"/>
        <v>150</v>
      </c>
    </row>
    <row r="21" spans="1:14" ht="16.5" thickBot="1">
      <c r="A21" s="8" t="s">
        <v>25</v>
      </c>
      <c r="B21" s="8">
        <f t="shared" si="0"/>
        <v>85</v>
      </c>
      <c r="C21" s="8">
        <f t="shared" ref="C21:C22" si="3">(F21-B21)*(F21-B21)+(F21-B21)*(F21-B21)</f>
        <v>50</v>
      </c>
      <c r="F21" s="5">
        <v>80</v>
      </c>
      <c r="G21" s="6">
        <v>90</v>
      </c>
      <c r="M21">
        <f t="shared" si="2"/>
        <v>170</v>
      </c>
    </row>
    <row r="22" spans="1:14" ht="16.5" thickBot="1">
      <c r="A22" s="8" t="s">
        <v>26</v>
      </c>
      <c r="B22" s="8">
        <f t="shared" si="0"/>
        <v>92.5</v>
      </c>
      <c r="C22" s="8">
        <f t="shared" si="3"/>
        <v>12.5</v>
      </c>
      <c r="F22" s="5">
        <v>90</v>
      </c>
      <c r="G22" s="6">
        <v>95</v>
      </c>
      <c r="M22">
        <f t="shared" si="2"/>
        <v>185</v>
      </c>
      <c r="N22">
        <f>M20+M21+M22</f>
        <v>505</v>
      </c>
    </row>
    <row r="23" spans="1:14" ht="16.5" thickBot="1">
      <c r="A23" s="8" t="s">
        <v>27</v>
      </c>
      <c r="B23" s="8">
        <f t="shared" si="0"/>
        <v>142.5</v>
      </c>
      <c r="C23" s="8">
        <f>(H23-B23)*(H23-B23)+(H23-B23)*(H23-B23)</f>
        <v>12.5</v>
      </c>
      <c r="H23" s="5">
        <v>140</v>
      </c>
      <c r="I23" s="5">
        <v>145</v>
      </c>
      <c r="M23">
        <f t="shared" si="2"/>
        <v>285</v>
      </c>
    </row>
    <row r="24" spans="1:14" ht="16.5" thickBot="1">
      <c r="A24" s="8" t="s">
        <v>34</v>
      </c>
      <c r="B24" s="8">
        <f t="shared" si="0"/>
        <v>155</v>
      </c>
      <c r="C24" s="8">
        <f t="shared" ref="C24:C25" si="4">(H24-B24)*(H24-B24)+(H24-B24)*(H24-B24)</f>
        <v>50</v>
      </c>
      <c r="H24" s="5">
        <v>150</v>
      </c>
      <c r="I24" s="5">
        <v>160</v>
      </c>
      <c r="M24">
        <f t="shared" si="2"/>
        <v>310</v>
      </c>
    </row>
    <row r="25" spans="1:14" ht="16.5" thickBot="1">
      <c r="A25" s="8" t="s">
        <v>35</v>
      </c>
      <c r="B25" s="8">
        <f t="shared" si="0"/>
        <v>165</v>
      </c>
      <c r="C25" s="8">
        <f t="shared" si="4"/>
        <v>50</v>
      </c>
      <c r="H25" s="5">
        <v>160</v>
      </c>
      <c r="I25" s="5">
        <v>170</v>
      </c>
      <c r="M25">
        <f t="shared" si="2"/>
        <v>330</v>
      </c>
      <c r="N25">
        <f>M23+M24+M25</f>
        <v>925</v>
      </c>
    </row>
    <row r="26" spans="1:14" ht="16.5" thickBot="1">
      <c r="A26" s="8" t="s">
        <v>28</v>
      </c>
      <c r="B26" s="8">
        <f t="shared" si="0"/>
        <v>125</v>
      </c>
      <c r="C26" s="8">
        <f>(J26-B26)*(J26-B26)+(J26-B26)*(J26-B26)</f>
        <v>50</v>
      </c>
      <c r="J26" s="5">
        <v>120</v>
      </c>
      <c r="K26" s="5">
        <v>130</v>
      </c>
      <c r="M26">
        <f t="shared" si="2"/>
        <v>250</v>
      </c>
    </row>
    <row r="27" spans="1:14" ht="16.5" thickBot="1">
      <c r="A27" s="8" t="s">
        <v>37</v>
      </c>
      <c r="B27" s="8">
        <f t="shared" si="0"/>
        <v>132.5</v>
      </c>
      <c r="C27" s="8">
        <f t="shared" ref="C27:C28" si="5">(J27-B27)*(J27-B27)+(J27-B27)*(J27-B27)</f>
        <v>12.5</v>
      </c>
      <c r="J27" s="5">
        <v>130</v>
      </c>
      <c r="K27" s="5">
        <v>135</v>
      </c>
      <c r="M27">
        <f t="shared" si="2"/>
        <v>265</v>
      </c>
    </row>
    <row r="28" spans="1:14" ht="16.5" thickBot="1">
      <c r="A28" s="8" t="s">
        <v>38</v>
      </c>
      <c r="B28" s="8">
        <f t="shared" si="0"/>
        <v>145</v>
      </c>
      <c r="C28" s="8">
        <f t="shared" si="5"/>
        <v>50</v>
      </c>
      <c r="J28" s="5">
        <v>140</v>
      </c>
      <c r="K28" s="5">
        <v>150</v>
      </c>
      <c r="M28">
        <f t="shared" si="2"/>
        <v>290</v>
      </c>
      <c r="N28">
        <f>M26+M27+M28</f>
        <v>805</v>
      </c>
    </row>
    <row r="29" spans="1:14">
      <c r="B29" s="8">
        <f>AVERAGE(B17:B28)</f>
        <v>122.08333333333333</v>
      </c>
      <c r="C29" s="8">
        <f>SUM(C17:C28)</f>
        <v>600</v>
      </c>
      <c r="M29">
        <f>SUM(M17:M28)</f>
        <v>2930</v>
      </c>
    </row>
    <row r="30" spans="1:14">
      <c r="A30" t="s">
        <v>7</v>
      </c>
      <c r="B30" s="8">
        <f>M29/24</f>
        <v>122.08333333333333</v>
      </c>
      <c r="C30" s="8"/>
    </row>
    <row r="31" spans="1:14">
      <c r="C31" s="8"/>
    </row>
    <row r="32" spans="1:14">
      <c r="C32" s="8"/>
    </row>
    <row r="33" spans="1:3">
      <c r="A33" t="s">
        <v>10</v>
      </c>
      <c r="B33" t="s">
        <v>11</v>
      </c>
      <c r="C33" t="s">
        <v>13</v>
      </c>
    </row>
    <row r="34" spans="1:3">
      <c r="A34" t="s">
        <v>29</v>
      </c>
      <c r="B34">
        <v>3</v>
      </c>
      <c r="C34">
        <v>15912.5</v>
      </c>
    </row>
    <row r="35" spans="1:3">
      <c r="A35" t="s">
        <v>30</v>
      </c>
      <c r="B35">
        <v>2</v>
      </c>
    </row>
    <row r="36" spans="1:3">
      <c r="A36" t="s">
        <v>31</v>
      </c>
      <c r="B36">
        <v>2</v>
      </c>
    </row>
    <row r="37" spans="1:3">
      <c r="A37" t="s">
        <v>32</v>
      </c>
      <c r="B37">
        <v>2</v>
      </c>
    </row>
    <row r="38" spans="1:3">
      <c r="A38" t="s">
        <v>33</v>
      </c>
      <c r="B38">
        <v>2</v>
      </c>
      <c r="C38">
        <v>408.3</v>
      </c>
    </row>
    <row r="39" spans="1:3">
      <c r="A39" t="s">
        <v>12</v>
      </c>
      <c r="B39">
        <v>12</v>
      </c>
      <c r="C39">
        <v>600</v>
      </c>
    </row>
    <row r="40" spans="1:3">
      <c r="A40" t="s">
        <v>6</v>
      </c>
      <c r="B40">
        <v>23</v>
      </c>
    </row>
    <row r="43" spans="1:3">
      <c r="A43" t="s">
        <v>39</v>
      </c>
      <c r="C43">
        <f>N19*N19/6+N22*N22/6+N25*N25/6+N28*N28/6-M29*M29/24</f>
        <v>15912.5</v>
      </c>
    </row>
    <row r="44" spans="1:3">
      <c r="A44" t="s">
        <v>41</v>
      </c>
      <c r="C44">
        <f>M26*M26/2+M27*M27/2+M28*M28/2-N28*N28/6</f>
        <v>408.33333333332848</v>
      </c>
    </row>
    <row r="47" spans="1:3">
      <c r="A47" t="s">
        <v>42</v>
      </c>
    </row>
    <row r="49" spans="1:6">
      <c r="A49" t="s">
        <v>43</v>
      </c>
      <c r="B49" s="8" t="s">
        <v>44</v>
      </c>
      <c r="C49" s="8" t="s">
        <v>5</v>
      </c>
      <c r="D49" s="8" t="s">
        <v>17</v>
      </c>
      <c r="E49" s="8" t="s">
        <v>17</v>
      </c>
      <c r="F49" s="8"/>
    </row>
    <row r="50" spans="1:6">
      <c r="B50" s="8" t="s">
        <v>2</v>
      </c>
      <c r="C50" s="8">
        <v>205</v>
      </c>
      <c r="D50" s="8">
        <v>230</v>
      </c>
      <c r="E50" s="8">
        <v>260</v>
      </c>
      <c r="F50" s="8">
        <f>SUM(C50:E50)</f>
        <v>695</v>
      </c>
    </row>
    <row r="51" spans="1:6">
      <c r="B51" s="8" t="s">
        <v>4</v>
      </c>
      <c r="C51" s="8">
        <v>150</v>
      </c>
      <c r="D51" s="8">
        <v>170</v>
      </c>
      <c r="E51" s="8">
        <v>185</v>
      </c>
      <c r="F51" s="8">
        <f t="shared" ref="F51:F53" si="6">SUM(C51:E51)</f>
        <v>505</v>
      </c>
    </row>
    <row r="52" spans="1:6">
      <c r="B52" s="8" t="s">
        <v>16</v>
      </c>
      <c r="C52" s="8">
        <v>285</v>
      </c>
      <c r="D52" s="8">
        <v>310</v>
      </c>
      <c r="E52" s="8">
        <v>330</v>
      </c>
      <c r="F52" s="8">
        <f t="shared" si="6"/>
        <v>925</v>
      </c>
    </row>
    <row r="53" spans="1:6">
      <c r="B53" s="8" t="s">
        <v>3</v>
      </c>
      <c r="C53" s="8">
        <v>250</v>
      </c>
      <c r="D53" s="8">
        <v>265</v>
      </c>
      <c r="E53" s="8">
        <v>290</v>
      </c>
      <c r="F53" s="8">
        <f t="shared" si="6"/>
        <v>805</v>
      </c>
    </row>
    <row r="54" spans="1:6">
      <c r="B54" s="8"/>
      <c r="C54" s="8">
        <f>SUM(C50:C53)</f>
        <v>890</v>
      </c>
      <c r="D54" s="8">
        <f t="shared" ref="D54:F54" si="7">SUM(D50:D53)</f>
        <v>975</v>
      </c>
      <c r="E54" s="8">
        <f t="shared" si="7"/>
        <v>1065</v>
      </c>
      <c r="F54" s="8">
        <f t="shared" si="7"/>
        <v>2930</v>
      </c>
    </row>
    <row r="57" spans="1:6">
      <c r="A57" t="s">
        <v>10</v>
      </c>
      <c r="B57" t="s">
        <v>11</v>
      </c>
      <c r="C57" t="s">
        <v>13</v>
      </c>
    </row>
    <row r="58" spans="1:6">
      <c r="A58" t="s">
        <v>29</v>
      </c>
      <c r="B58">
        <v>3</v>
      </c>
      <c r="C58">
        <v>15912.5</v>
      </c>
    </row>
    <row r="59" spans="1:6">
      <c r="A59" t="s">
        <v>45</v>
      </c>
      <c r="B59">
        <v>2</v>
      </c>
      <c r="C59">
        <f>C54*C54/8+D54*D54/8+E54*E54/8-F54*F54/24</f>
        <v>1914.5833333333139</v>
      </c>
    </row>
    <row r="60" spans="1:6">
      <c r="A60" s="12" t="s">
        <v>46</v>
      </c>
      <c r="B60">
        <v>6</v>
      </c>
      <c r="C60">
        <f>C50*C50/2+D50*D50/2+E50*E50/2+C51*C51/2+D51*D51/2+E51*E51/2+C52*C52/2+D52*D52/2+E52*E52/2+C53*C53/2+D53*D53/2+E53*E53/2-F54*F54/24-C58-C59</f>
        <v>68.75</v>
      </c>
    </row>
    <row r="61" spans="1:6">
      <c r="A61" t="s">
        <v>12</v>
      </c>
      <c r="B61">
        <v>12</v>
      </c>
      <c r="C61">
        <v>600</v>
      </c>
    </row>
    <row r="62" spans="1:6">
      <c r="A62" t="s">
        <v>6</v>
      </c>
      <c r="B62">
        <v>23</v>
      </c>
    </row>
    <row r="67" spans="1:4">
      <c r="A67" s="8"/>
      <c r="C67" s="8"/>
    </row>
    <row r="68" spans="1:4" ht="16.5" thickBot="1">
      <c r="A68" s="8"/>
      <c r="B68" s="8"/>
      <c r="C68" s="8"/>
      <c r="D68" s="5"/>
    </row>
    <row r="69" spans="1:4" ht="16.5" thickBot="1">
      <c r="A69" s="8"/>
      <c r="B69" s="8"/>
      <c r="C69" s="8"/>
      <c r="D69" s="5"/>
    </row>
    <row r="70" spans="1:4" ht="16.5" thickBot="1">
      <c r="A70" s="8"/>
      <c r="B70" s="8"/>
      <c r="C70" s="8"/>
      <c r="D70" s="5"/>
    </row>
    <row r="71" spans="1:4" ht="16.5" thickBot="1">
      <c r="A71" s="8"/>
      <c r="B71" s="8"/>
      <c r="C71" s="8"/>
      <c r="D71" s="5"/>
    </row>
    <row r="72" spans="1:4" ht="16.5" thickBot="1">
      <c r="A72" s="8"/>
      <c r="B72" s="8"/>
      <c r="C72" s="8"/>
      <c r="D72" s="5"/>
    </row>
    <row r="73" spans="1:4" ht="16.5" thickBot="1">
      <c r="A73" s="8"/>
      <c r="B73" s="8"/>
      <c r="C73" s="8"/>
      <c r="D73" s="5"/>
    </row>
    <row r="74" spans="1:4" ht="16.5" thickBot="1">
      <c r="A74" s="8"/>
      <c r="B74" s="8"/>
      <c r="C74" s="8"/>
      <c r="D74" s="5"/>
    </row>
    <row r="75" spans="1:4" ht="16.5" thickBot="1">
      <c r="A75" s="8"/>
      <c r="B75" s="8"/>
      <c r="C75" s="8"/>
      <c r="D75" s="5"/>
    </row>
    <row r="76" spans="1:4" ht="16.5" thickBot="1">
      <c r="A76" s="8"/>
      <c r="B76" s="8"/>
      <c r="C76" s="8"/>
      <c r="D76" s="5"/>
    </row>
    <row r="77" spans="1:4" ht="16.5" thickBot="1">
      <c r="A77" s="8"/>
      <c r="B77" s="8"/>
      <c r="C77" s="8"/>
      <c r="D77" s="5"/>
    </row>
    <row r="78" spans="1:4" ht="16.5" thickBot="1">
      <c r="A78" s="8"/>
      <c r="B78" s="8"/>
      <c r="C78" s="8"/>
      <c r="D78" s="5"/>
    </row>
    <row r="79" spans="1:4" ht="16.5" thickBot="1">
      <c r="A79" s="8"/>
      <c r="B79" s="8"/>
      <c r="C79" s="8"/>
      <c r="D79" s="5"/>
    </row>
    <row r="80" spans="1:4" ht="16.5" thickBot="1">
      <c r="A80" s="8"/>
      <c r="B80" s="8"/>
      <c r="C80" s="8"/>
      <c r="D80" s="6"/>
    </row>
    <row r="81" spans="1:4" ht="16.5" thickBot="1">
      <c r="A81" s="8"/>
      <c r="B81" s="8"/>
      <c r="C81" s="8"/>
      <c r="D81" s="6"/>
    </row>
    <row r="82" spans="1:4" ht="16.5" thickBot="1">
      <c r="A82" s="8"/>
      <c r="B82" s="8"/>
      <c r="C82" s="8"/>
      <c r="D82" s="6"/>
    </row>
    <row r="83" spans="1:4" ht="16.5" thickBot="1">
      <c r="A83" s="8"/>
      <c r="B83" s="8"/>
      <c r="C83" s="8"/>
      <c r="D83" s="6"/>
    </row>
    <row r="84" spans="1:4" ht="16.5" thickBot="1">
      <c r="A84" s="8"/>
      <c r="B84" s="8"/>
      <c r="C84" s="8"/>
      <c r="D84" s="6"/>
    </row>
    <row r="85" spans="1:4" ht="16.5" thickBot="1">
      <c r="A85" s="8"/>
      <c r="B85" s="8"/>
      <c r="C85" s="8"/>
      <c r="D85" s="6"/>
    </row>
    <row r="86" spans="1:4" ht="16.5" thickBot="1">
      <c r="A86" s="8"/>
      <c r="B86" s="8"/>
      <c r="C86" s="8"/>
      <c r="D86" s="5"/>
    </row>
    <row r="87" spans="1:4" ht="16.5" thickBot="1">
      <c r="A87" s="8"/>
      <c r="B87" s="8"/>
      <c r="C87" s="8"/>
      <c r="D87" s="5"/>
    </row>
    <row r="88" spans="1:4" ht="16.5" thickBot="1">
      <c r="A88" s="8"/>
      <c r="B88" s="8"/>
      <c r="C88" s="8"/>
      <c r="D88" s="5"/>
    </row>
    <row r="89" spans="1:4" ht="16.5" thickBot="1">
      <c r="A89" s="8"/>
      <c r="B89" s="8"/>
      <c r="C89" s="8"/>
      <c r="D89" s="5"/>
    </row>
    <row r="90" spans="1:4" ht="16.5" thickBot="1">
      <c r="A90" s="8"/>
      <c r="B90" s="8"/>
      <c r="C90" s="8"/>
      <c r="D90" s="5"/>
    </row>
    <row r="91" spans="1:4" ht="16.5" thickBot="1">
      <c r="A91" s="8"/>
      <c r="B91" s="8"/>
      <c r="C91" s="8"/>
      <c r="D9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</dc:creator>
  <cp:lastModifiedBy>Dilermando</cp:lastModifiedBy>
  <dcterms:created xsi:type="dcterms:W3CDTF">2022-10-21T11:42:31Z</dcterms:created>
  <dcterms:modified xsi:type="dcterms:W3CDTF">2016-02-21T16:28:37Z</dcterms:modified>
</cp:coreProperties>
</file>