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osso\Desktop\ExpAgri062\"/>
    </mc:Choice>
  </mc:AlternateContent>
  <bookViews>
    <workbookView xWindow="0" yWindow="0" windowWidth="20490" windowHeight="7755" activeTab="2"/>
  </bookViews>
  <sheets>
    <sheet name="Plan1" sheetId="1" r:id="rId1"/>
    <sheet name="Plan2" sheetId="2" r:id="rId2"/>
    <sheet name="Plan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2" i="3"/>
  <c r="I3" i="3"/>
  <c r="I4" i="3"/>
  <c r="I5" i="3"/>
  <c r="I6" i="3"/>
  <c r="I7" i="3"/>
  <c r="I8" i="3"/>
  <c r="I9" i="3"/>
  <c r="I2" i="3"/>
  <c r="H10" i="3"/>
  <c r="G10" i="3"/>
  <c r="F10" i="3"/>
  <c r="E10" i="3"/>
  <c r="I10" i="3" l="1"/>
  <c r="AG18" i="1"/>
  <c r="AG19" i="1"/>
  <c r="AG20" i="1"/>
  <c r="AG21" i="1"/>
  <c r="AG22" i="1"/>
  <c r="AG23" i="1"/>
  <c r="AG17" i="1"/>
  <c r="Y18" i="1"/>
  <c r="Y19" i="1"/>
  <c r="Y20" i="1"/>
  <c r="Y21" i="1"/>
  <c r="Y22" i="1"/>
  <c r="Y23" i="1"/>
  <c r="Y17" i="1"/>
  <c r="AF23" i="1"/>
  <c r="AE23" i="1"/>
  <c r="AD23" i="1"/>
  <c r="AC23" i="1"/>
  <c r="AB23" i="1"/>
  <c r="AA23" i="1"/>
  <c r="Z23" i="1"/>
  <c r="AF22" i="1"/>
  <c r="AE22" i="1"/>
  <c r="AD22" i="1"/>
  <c r="AC22" i="1"/>
  <c r="AB22" i="1"/>
  <c r="AA22" i="1"/>
  <c r="Z22" i="1"/>
  <c r="AF21" i="1"/>
  <c r="AE21" i="1"/>
  <c r="AD21" i="1"/>
  <c r="AC21" i="1"/>
  <c r="AB21" i="1"/>
  <c r="AA21" i="1"/>
  <c r="Z21" i="1"/>
  <c r="AF20" i="1"/>
  <c r="AE20" i="1"/>
  <c r="AD20" i="1"/>
  <c r="AC20" i="1"/>
  <c r="AB20" i="1"/>
  <c r="AA20" i="1"/>
  <c r="Z20" i="1"/>
  <c r="AF19" i="1"/>
  <c r="AE19" i="1"/>
  <c r="AD19" i="1"/>
  <c r="AC19" i="1"/>
  <c r="AB19" i="1"/>
  <c r="AA19" i="1"/>
  <c r="Z19" i="1"/>
  <c r="AF18" i="1"/>
  <c r="AE18" i="1"/>
  <c r="AD18" i="1"/>
  <c r="AC18" i="1"/>
  <c r="AB18" i="1"/>
  <c r="AA18" i="1"/>
  <c r="Z18" i="1"/>
  <c r="AF17" i="1"/>
  <c r="AE17" i="1"/>
  <c r="AD17" i="1"/>
  <c r="AC17" i="1"/>
  <c r="AB17" i="1"/>
  <c r="AA17" i="1"/>
  <c r="Z17" i="1"/>
  <c r="AH16" i="1"/>
  <c r="M18" i="1"/>
  <c r="M19" i="1"/>
  <c r="M20" i="1"/>
  <c r="M21" i="1"/>
  <c r="M22" i="1"/>
  <c r="M23" i="1"/>
  <c r="M17" i="1"/>
  <c r="U18" i="1"/>
  <c r="U19" i="1"/>
  <c r="U20" i="1"/>
  <c r="U21" i="1"/>
  <c r="U22" i="1"/>
  <c r="U23" i="1"/>
  <c r="U17" i="1"/>
  <c r="N23" i="1"/>
  <c r="O23" i="1"/>
  <c r="P23" i="1"/>
  <c r="Q23" i="1"/>
  <c r="R23" i="1"/>
  <c r="S23" i="1"/>
  <c r="T23" i="1"/>
  <c r="N18" i="1"/>
  <c r="O18" i="1"/>
  <c r="P18" i="1"/>
  <c r="Q18" i="1"/>
  <c r="R18" i="1"/>
  <c r="S18" i="1"/>
  <c r="T18" i="1"/>
  <c r="N19" i="1"/>
  <c r="O19" i="1"/>
  <c r="P19" i="1"/>
  <c r="Q19" i="1"/>
  <c r="R19" i="1"/>
  <c r="S19" i="1"/>
  <c r="T19" i="1"/>
  <c r="N20" i="1"/>
  <c r="O20" i="1"/>
  <c r="P20" i="1"/>
  <c r="Q20" i="1"/>
  <c r="R20" i="1"/>
  <c r="S20" i="1"/>
  <c r="T20" i="1"/>
  <c r="N21" i="1"/>
  <c r="O21" i="1"/>
  <c r="P21" i="1"/>
  <c r="Q21" i="1"/>
  <c r="R21" i="1"/>
  <c r="S21" i="1"/>
  <c r="T21" i="1"/>
  <c r="N22" i="1"/>
  <c r="O22" i="1"/>
  <c r="P22" i="1"/>
  <c r="Q22" i="1"/>
  <c r="R22" i="1"/>
  <c r="S22" i="1"/>
  <c r="T22" i="1"/>
  <c r="O17" i="1"/>
  <c r="P17" i="1"/>
  <c r="Q17" i="1"/>
  <c r="R17" i="1"/>
  <c r="S17" i="1"/>
  <c r="T17" i="1"/>
  <c r="N17" i="1"/>
  <c r="V16" i="1"/>
  <c r="E17" i="1" l="1"/>
  <c r="F17" i="1"/>
  <c r="G17" i="1"/>
  <c r="H17" i="1"/>
  <c r="I17" i="1"/>
  <c r="J17" i="1"/>
  <c r="K17" i="1"/>
  <c r="E18" i="1"/>
  <c r="F18" i="1"/>
  <c r="G18" i="1"/>
  <c r="H18" i="1"/>
  <c r="I18" i="1"/>
  <c r="J18" i="1"/>
  <c r="K18" i="1"/>
  <c r="E19" i="1"/>
  <c r="F19" i="1"/>
  <c r="G19" i="1"/>
  <c r="H19" i="1"/>
  <c r="I19" i="1"/>
  <c r="J19" i="1"/>
  <c r="K19" i="1"/>
  <c r="E20" i="1"/>
  <c r="F20" i="1"/>
  <c r="G20" i="1"/>
  <c r="H20" i="1"/>
  <c r="I20" i="1"/>
  <c r="J20" i="1"/>
  <c r="K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J24" i="1"/>
  <c r="F16" i="1"/>
  <c r="G16" i="1"/>
  <c r="H16" i="1"/>
  <c r="I16" i="1"/>
  <c r="J16" i="1"/>
  <c r="E16" i="1"/>
  <c r="K3" i="1"/>
  <c r="K4" i="1"/>
  <c r="K5" i="1"/>
  <c r="K6" i="1"/>
  <c r="K7" i="1"/>
  <c r="K21" i="1" s="1"/>
  <c r="K8" i="1"/>
  <c r="K22" i="1" s="1"/>
  <c r="K9" i="1"/>
  <c r="K23" i="1" s="1"/>
  <c r="F10" i="1"/>
  <c r="F24" i="1" s="1"/>
  <c r="G10" i="1"/>
  <c r="G24" i="1" s="1"/>
  <c r="H10" i="1"/>
  <c r="H24" i="1" s="1"/>
  <c r="I10" i="1"/>
  <c r="I24" i="1" s="1"/>
  <c r="J10" i="1"/>
  <c r="E10" i="1"/>
  <c r="E24" i="1" s="1"/>
  <c r="K2" i="1"/>
  <c r="K16" i="1" s="1"/>
  <c r="D3" i="1"/>
  <c r="D4" i="1"/>
  <c r="D5" i="1"/>
  <c r="D6" i="1"/>
  <c r="D7" i="1"/>
  <c r="D8" i="1"/>
  <c r="D9" i="1"/>
  <c r="D2" i="1"/>
  <c r="K10" i="1" l="1"/>
  <c r="K24" i="1" s="1"/>
</calcChain>
</file>

<file path=xl/sharedStrings.xml><?xml version="1.0" encoding="utf-8"?>
<sst xmlns="http://schemas.openxmlformats.org/spreadsheetml/2006/main" count="185" uniqueCount="45">
  <si>
    <t>|Bloco 1</t>
  </si>
  <si>
    <t>|Bloco 2</t>
  </si>
  <si>
    <t>|Bloco 3</t>
  </si>
  <si>
    <t>|Bloco 4</t>
  </si>
  <si>
    <t>|Bloco 5</t>
  </si>
  <si>
    <t>|Bloco 6</t>
  </si>
  <si>
    <t>|Total|</t>
  </si>
  <si>
    <t>|Tratamentos|</t>
  </si>
  <si>
    <t>|N_0P_0K_0|</t>
  </si>
  <si>
    <t>|N_1P_0K_0|</t>
  </si>
  <si>
    <t>|N_0P_1K_0|</t>
  </si>
  <si>
    <t>|N_0P_0K_1|</t>
  </si>
  <si>
    <t>|N_1P_1K_0|</t>
  </si>
  <si>
    <t>|N_1P_0K_1|</t>
  </si>
  <si>
    <t>|N_0P_1K_1|</t>
  </si>
  <si>
    <t>|N_1P_1K_1|</t>
  </si>
  <si>
    <t>|---</t>
  </si>
  <si>
    <t>|---|</t>
  </si>
  <si>
    <t>N</t>
  </si>
  <si>
    <t>P</t>
  </si>
  <si>
    <t>K</t>
  </si>
  <si>
    <t>Bloco</t>
  </si>
  <si>
    <t>Y</t>
  </si>
  <si>
    <t>NP</t>
  </si>
  <si>
    <t>NK</t>
  </si>
  <si>
    <t>PK</t>
  </si>
  <si>
    <t>NPK</t>
  </si>
  <si>
    <t>-</t>
  </si>
  <si>
    <t>+</t>
  </si>
  <si>
    <t>T_{N_0P_0K_0}</t>
  </si>
  <si>
    <t>T_{N_1P_0K_0}</t>
  </si>
  <si>
    <t>T_{N_0P_1K_0}</t>
  </si>
  <si>
    <t>T_{N_0P_0K_1}</t>
  </si>
  <si>
    <t>T_{N_1P_1K_0}</t>
  </si>
  <si>
    <t>T_{N_1P_0K_1}</t>
  </si>
  <si>
    <t>T_{N_0P_1K_1}</t>
  </si>
  <si>
    <t>T_{N_1P_1K_1}</t>
  </si>
  <si>
    <t>F</t>
  </si>
  <si>
    <t>T</t>
  </si>
  <si>
    <t>Total</t>
  </si>
  <si>
    <t>Rep.1</t>
  </si>
  <si>
    <t>Rep.2</t>
  </si>
  <si>
    <t>Rep.3</t>
  </si>
  <si>
    <t>Rep.4</t>
  </si>
  <si>
    <t>Tratamentos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</si>
</sst>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topLeftCell="V7" workbookViewId="0">
      <selection activeCell="AG23" sqref="Y17:AG23"/>
    </sheetView>
  </sheetViews>
  <sheetFormatPr defaultRowHeight="15" x14ac:dyDescent="0.25"/>
  <cols>
    <col min="4" max="4" width="12.7109375" bestFit="1" customWidth="1"/>
    <col min="13" max="13" width="14" bestFit="1" customWidth="1"/>
    <col min="26" max="32" width="15.28515625" bestFit="1" customWidth="1"/>
    <col min="33" max="33" width="16.28515625" bestFit="1" customWidth="1"/>
  </cols>
  <sheetData>
    <row r="1" spans="1:34" x14ac:dyDescent="0.25">
      <c r="D1" t="s">
        <v>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34" x14ac:dyDescent="0.25">
      <c r="A2">
        <v>0</v>
      </c>
      <c r="B2">
        <v>0</v>
      </c>
      <c r="C2">
        <v>0</v>
      </c>
      <c r="D2" t="str">
        <f>"|N_"&amp;A2&amp;"P_"&amp;B2&amp;"K_"&amp;C2&amp;"|"</f>
        <v>|N_0P_0K_0|</v>
      </c>
      <c r="E2">
        <v>31.8</v>
      </c>
      <c r="F2">
        <v>40.5</v>
      </c>
      <c r="G2">
        <v>25.7</v>
      </c>
      <c r="H2">
        <v>25.7</v>
      </c>
      <c r="I2">
        <v>37.200000000000003</v>
      </c>
      <c r="J2">
        <v>45.3</v>
      </c>
      <c r="K2">
        <f>SUM(E2:J2)</f>
        <v>206.2</v>
      </c>
    </row>
    <row r="3" spans="1:34" x14ac:dyDescent="0.25">
      <c r="A3">
        <v>1</v>
      </c>
      <c r="B3">
        <v>0</v>
      </c>
      <c r="C3">
        <v>0</v>
      </c>
      <c r="D3" t="str">
        <f t="shared" ref="D3:D9" si="0">"|N_"&amp;A3&amp;"P_"&amp;B3&amp;"K_"&amp;C3&amp;"|"</f>
        <v>|N_1P_0K_0|</v>
      </c>
      <c r="E3">
        <v>35.299999999999997</v>
      </c>
      <c r="F3">
        <v>39</v>
      </c>
      <c r="G3">
        <v>36</v>
      </c>
      <c r="H3">
        <v>33.5</v>
      </c>
      <c r="I3">
        <v>28.2</v>
      </c>
      <c r="J3">
        <v>42.4</v>
      </c>
      <c r="K3">
        <f t="shared" ref="K3:K9" si="1">SUM(E3:J3)</f>
        <v>214.4</v>
      </c>
    </row>
    <row r="4" spans="1:34" x14ac:dyDescent="0.25">
      <c r="A4">
        <v>0</v>
      </c>
      <c r="B4">
        <v>1</v>
      </c>
      <c r="C4">
        <v>0</v>
      </c>
      <c r="D4" t="str">
        <f t="shared" si="0"/>
        <v>|N_0P_1K_0|</v>
      </c>
      <c r="E4">
        <v>36.200000000000003</v>
      </c>
      <c r="F4">
        <v>37.799999999999997</v>
      </c>
      <c r="G4">
        <v>40.9</v>
      </c>
      <c r="H4">
        <v>44.8</v>
      </c>
      <c r="I4">
        <v>32.4</v>
      </c>
      <c r="J4">
        <v>38.4</v>
      </c>
      <c r="K4">
        <f t="shared" si="1"/>
        <v>230.5</v>
      </c>
    </row>
    <row r="5" spans="1:34" x14ac:dyDescent="0.25">
      <c r="A5">
        <v>0</v>
      </c>
      <c r="B5">
        <v>0</v>
      </c>
      <c r="C5">
        <v>1</v>
      </c>
      <c r="D5" t="str">
        <f t="shared" si="0"/>
        <v>|N_0P_0K_1|</v>
      </c>
      <c r="E5">
        <v>25.6</v>
      </c>
      <c r="F5">
        <v>32.4</v>
      </c>
      <c r="G5">
        <v>39.6</v>
      </c>
      <c r="H5">
        <v>48.9</v>
      </c>
      <c r="I5">
        <v>20.6</v>
      </c>
      <c r="J5">
        <v>33.700000000000003</v>
      </c>
      <c r="K5">
        <f t="shared" si="1"/>
        <v>200.8</v>
      </c>
    </row>
    <row r="6" spans="1:34" x14ac:dyDescent="0.25">
      <c r="A6">
        <v>1</v>
      </c>
      <c r="B6">
        <v>1</v>
      </c>
      <c r="C6">
        <v>0</v>
      </c>
      <c r="D6" t="str">
        <f t="shared" si="0"/>
        <v>|N_1P_1K_0|</v>
      </c>
      <c r="E6">
        <v>43.8</v>
      </c>
      <c r="F6">
        <v>32.700000000000003</v>
      </c>
      <c r="G6">
        <v>43.3</v>
      </c>
      <c r="H6">
        <v>41.8</v>
      </c>
      <c r="I6">
        <v>31.9</v>
      </c>
      <c r="J6">
        <v>37.700000000000003</v>
      </c>
      <c r="K6">
        <f t="shared" si="1"/>
        <v>231.2</v>
      </c>
    </row>
    <row r="7" spans="1:34" x14ac:dyDescent="0.25">
      <c r="A7">
        <v>1</v>
      </c>
      <c r="B7">
        <v>0</v>
      </c>
      <c r="C7">
        <v>1</v>
      </c>
      <c r="D7" t="str">
        <f t="shared" si="0"/>
        <v>|N_1P_0K_1|</v>
      </c>
      <c r="E7">
        <v>51.5</v>
      </c>
      <c r="F7">
        <v>66.099999999999994</v>
      </c>
      <c r="G7">
        <v>51.7</v>
      </c>
      <c r="H7">
        <v>52</v>
      </c>
      <c r="I7">
        <v>56.5</v>
      </c>
      <c r="J7">
        <v>58.2</v>
      </c>
      <c r="K7">
        <f t="shared" si="1"/>
        <v>336</v>
      </c>
    </row>
    <row r="8" spans="1:34" x14ac:dyDescent="0.25">
      <c r="A8">
        <v>0</v>
      </c>
      <c r="B8">
        <v>1</v>
      </c>
      <c r="C8">
        <v>1</v>
      </c>
      <c r="D8" t="str">
        <f t="shared" si="0"/>
        <v>|N_0P_1K_1|</v>
      </c>
      <c r="E8">
        <v>37.1</v>
      </c>
      <c r="F8">
        <v>53</v>
      </c>
      <c r="G8">
        <v>36.4</v>
      </c>
      <c r="H8">
        <v>43</v>
      </c>
      <c r="I8">
        <v>19.7</v>
      </c>
      <c r="J8">
        <v>30.4</v>
      </c>
      <c r="K8">
        <f t="shared" si="1"/>
        <v>219.6</v>
      </c>
      <c r="N8">
        <v>206.2</v>
      </c>
      <c r="O8">
        <v>214.4</v>
      </c>
      <c r="P8">
        <v>230.5</v>
      </c>
      <c r="Q8">
        <v>200.8</v>
      </c>
      <c r="R8">
        <v>231.2</v>
      </c>
      <c r="S8">
        <v>336</v>
      </c>
      <c r="T8">
        <v>219.6</v>
      </c>
      <c r="U8">
        <v>308.20000000000005</v>
      </c>
      <c r="V8" t="s">
        <v>22</v>
      </c>
      <c r="Z8" t="s">
        <v>29</v>
      </c>
      <c r="AA8" t="s">
        <v>30</v>
      </c>
      <c r="AB8" t="s">
        <v>31</v>
      </c>
      <c r="AC8" t="s">
        <v>32</v>
      </c>
      <c r="AD8" t="s">
        <v>33</v>
      </c>
      <c r="AE8" t="s">
        <v>34</v>
      </c>
      <c r="AF8" t="s">
        <v>35</v>
      </c>
      <c r="AG8" t="s">
        <v>36</v>
      </c>
      <c r="AH8" t="s">
        <v>22</v>
      </c>
    </row>
    <row r="9" spans="1:34" x14ac:dyDescent="0.25">
      <c r="A9">
        <v>1</v>
      </c>
      <c r="B9">
        <v>1</v>
      </c>
      <c r="C9">
        <v>1</v>
      </c>
      <c r="D9" t="str">
        <f t="shared" si="0"/>
        <v>|N_1P_1K_1|</v>
      </c>
      <c r="E9">
        <v>47</v>
      </c>
      <c r="F9">
        <v>49.9</v>
      </c>
      <c r="G9">
        <v>50.9</v>
      </c>
      <c r="H9">
        <v>49.1</v>
      </c>
      <c r="I9">
        <v>71.7</v>
      </c>
      <c r="J9">
        <v>39.6</v>
      </c>
      <c r="K9">
        <f t="shared" si="1"/>
        <v>308.20000000000005</v>
      </c>
      <c r="M9" t="s">
        <v>18</v>
      </c>
      <c r="N9" s="1" t="s">
        <v>27</v>
      </c>
      <c r="O9" s="1" t="s">
        <v>28</v>
      </c>
      <c r="P9" s="1" t="s">
        <v>27</v>
      </c>
      <c r="Q9" s="1" t="s">
        <v>27</v>
      </c>
      <c r="R9" s="1" t="s">
        <v>28</v>
      </c>
      <c r="S9" s="1" t="s">
        <v>28</v>
      </c>
      <c r="T9" s="1" t="s">
        <v>27</v>
      </c>
      <c r="U9" s="1" t="s">
        <v>28</v>
      </c>
      <c r="V9">
        <v>232.70000000000002</v>
      </c>
      <c r="Y9" t="s">
        <v>18</v>
      </c>
      <c r="Z9" s="1" t="s">
        <v>27</v>
      </c>
      <c r="AA9" s="1" t="s">
        <v>28</v>
      </c>
      <c r="AB9" s="1" t="s">
        <v>27</v>
      </c>
      <c r="AC9" s="1" t="s">
        <v>27</v>
      </c>
      <c r="AD9" s="1" t="s">
        <v>28</v>
      </c>
      <c r="AE9" s="1" t="s">
        <v>28</v>
      </c>
      <c r="AF9" s="1" t="s">
        <v>27</v>
      </c>
      <c r="AG9" s="1" t="s">
        <v>28</v>
      </c>
      <c r="AH9">
        <v>232.70000000000002</v>
      </c>
    </row>
    <row r="10" spans="1:34" x14ac:dyDescent="0.25">
      <c r="D10" t="s">
        <v>6</v>
      </c>
      <c r="E10">
        <f>SUM(E2:E9)</f>
        <v>308.3</v>
      </c>
      <c r="F10">
        <f t="shared" ref="F10:K10" si="2">SUM(F2:F9)</f>
        <v>351.4</v>
      </c>
      <c r="G10">
        <f t="shared" si="2"/>
        <v>324.49999999999994</v>
      </c>
      <c r="H10">
        <f t="shared" si="2"/>
        <v>338.8</v>
      </c>
      <c r="I10">
        <f t="shared" si="2"/>
        <v>298.2</v>
      </c>
      <c r="J10">
        <f t="shared" si="2"/>
        <v>325.7</v>
      </c>
      <c r="K10">
        <f t="shared" si="2"/>
        <v>1946.9</v>
      </c>
      <c r="M10" t="s">
        <v>19</v>
      </c>
      <c r="N10" s="1" t="s">
        <v>27</v>
      </c>
      <c r="O10" s="1" t="s">
        <v>27</v>
      </c>
      <c r="P10" s="2" t="s">
        <v>28</v>
      </c>
      <c r="Q10" s="2" t="s">
        <v>27</v>
      </c>
      <c r="R10" s="2" t="s">
        <v>28</v>
      </c>
      <c r="S10" s="2" t="s">
        <v>27</v>
      </c>
      <c r="T10" s="2" t="s">
        <v>28</v>
      </c>
      <c r="U10" s="2" t="s">
        <v>28</v>
      </c>
      <c r="V10">
        <v>32.100000000000023</v>
      </c>
      <c r="Y10" t="s">
        <v>19</v>
      </c>
      <c r="Z10" s="1" t="s">
        <v>27</v>
      </c>
      <c r="AA10" s="1" t="s">
        <v>27</v>
      </c>
      <c r="AB10" s="2" t="s">
        <v>28</v>
      </c>
      <c r="AC10" s="2" t="s">
        <v>27</v>
      </c>
      <c r="AD10" s="2" t="s">
        <v>28</v>
      </c>
      <c r="AE10" s="2" t="s">
        <v>27</v>
      </c>
      <c r="AF10" s="2" t="s">
        <v>28</v>
      </c>
      <c r="AG10" s="2" t="s">
        <v>28</v>
      </c>
      <c r="AH10">
        <v>32.100000000000023</v>
      </c>
    </row>
    <row r="11" spans="1:34" x14ac:dyDescent="0.25">
      <c r="M11" t="s">
        <v>20</v>
      </c>
      <c r="N11" s="1" t="s">
        <v>27</v>
      </c>
      <c r="O11" s="1" t="s">
        <v>27</v>
      </c>
      <c r="P11" s="1" t="s">
        <v>27</v>
      </c>
      <c r="Q11" s="2" t="s">
        <v>28</v>
      </c>
      <c r="R11" s="2" t="s">
        <v>27</v>
      </c>
      <c r="S11" s="2" t="s">
        <v>28</v>
      </c>
      <c r="T11" s="2" t="s">
        <v>28</v>
      </c>
      <c r="U11" s="2" t="s">
        <v>28</v>
      </c>
      <c r="V11">
        <v>182.30000000000004</v>
      </c>
      <c r="Y11" t="s">
        <v>20</v>
      </c>
      <c r="Z11" s="1" t="s">
        <v>27</v>
      </c>
      <c r="AA11" s="1" t="s">
        <v>27</v>
      </c>
      <c r="AB11" s="1" t="s">
        <v>27</v>
      </c>
      <c r="AC11" s="2" t="s">
        <v>28</v>
      </c>
      <c r="AD11" s="2" t="s">
        <v>27</v>
      </c>
      <c r="AE11" s="2" t="s">
        <v>28</v>
      </c>
      <c r="AF11" s="2" t="s">
        <v>28</v>
      </c>
      <c r="AG11" s="2" t="s">
        <v>28</v>
      </c>
      <c r="AH11">
        <v>182.30000000000004</v>
      </c>
    </row>
    <row r="12" spans="1:34" x14ac:dyDescent="0.25">
      <c r="M12" t="s">
        <v>23</v>
      </c>
      <c r="N12" s="1" t="s">
        <v>28</v>
      </c>
      <c r="O12" s="1" t="s">
        <v>27</v>
      </c>
      <c r="P12" s="1" t="s">
        <v>27</v>
      </c>
      <c r="Q12" s="1" t="s">
        <v>28</v>
      </c>
      <c r="R12" s="1" t="s">
        <v>28</v>
      </c>
      <c r="S12" s="1" t="s">
        <v>27</v>
      </c>
      <c r="T12" s="1" t="s">
        <v>27</v>
      </c>
      <c r="U12" s="1" t="s">
        <v>28</v>
      </c>
      <c r="V12">
        <v>-54.099999999999966</v>
      </c>
      <c r="Y12" t="s">
        <v>23</v>
      </c>
      <c r="Z12" s="1" t="s">
        <v>28</v>
      </c>
      <c r="AA12" s="1" t="s">
        <v>27</v>
      </c>
      <c r="AB12" s="1" t="s">
        <v>27</v>
      </c>
      <c r="AC12" s="1" t="s">
        <v>28</v>
      </c>
      <c r="AD12" s="1" t="s">
        <v>28</v>
      </c>
      <c r="AE12" s="1" t="s">
        <v>27</v>
      </c>
      <c r="AF12" s="1" t="s">
        <v>27</v>
      </c>
      <c r="AG12" s="1" t="s">
        <v>28</v>
      </c>
      <c r="AH12">
        <v>-54.099999999999966</v>
      </c>
    </row>
    <row r="13" spans="1:34" x14ac:dyDescent="0.25">
      <c r="M13" t="s">
        <v>24</v>
      </c>
      <c r="N13" s="1" t="s">
        <v>28</v>
      </c>
      <c r="O13" s="1" t="s">
        <v>27</v>
      </c>
      <c r="P13" s="1" t="s">
        <v>28</v>
      </c>
      <c r="Q13" s="1" t="s">
        <v>27</v>
      </c>
      <c r="R13" s="1" t="s">
        <v>27</v>
      </c>
      <c r="S13" s="1" t="s">
        <v>28</v>
      </c>
      <c r="T13" s="1" t="s">
        <v>27</v>
      </c>
      <c r="U13" s="1" t="s">
        <v>28</v>
      </c>
      <c r="V13">
        <v>214.90000000000003</v>
      </c>
      <c r="Y13" t="s">
        <v>24</v>
      </c>
      <c r="Z13" s="1" t="s">
        <v>28</v>
      </c>
      <c r="AA13" s="1" t="s">
        <v>27</v>
      </c>
      <c r="AB13" s="1" t="s">
        <v>28</v>
      </c>
      <c r="AC13" s="1" t="s">
        <v>27</v>
      </c>
      <c r="AD13" s="1" t="s">
        <v>27</v>
      </c>
      <c r="AE13" s="1" t="s">
        <v>28</v>
      </c>
      <c r="AF13" s="1" t="s">
        <v>27</v>
      </c>
      <c r="AG13" s="1" t="s">
        <v>28</v>
      </c>
      <c r="AH13">
        <v>214.90000000000003</v>
      </c>
    </row>
    <row r="14" spans="1:34" x14ac:dyDescent="0.25">
      <c r="D14" t="s">
        <v>7</v>
      </c>
      <c r="E14" t="s">
        <v>0</v>
      </c>
      <c r="F14" t="s">
        <v>1</v>
      </c>
      <c r="G14" t="s">
        <v>2</v>
      </c>
      <c r="H14" t="s">
        <v>3</v>
      </c>
      <c r="I14" t="s">
        <v>4</v>
      </c>
      <c r="J14" t="s">
        <v>5</v>
      </c>
      <c r="K14" t="s">
        <v>6</v>
      </c>
      <c r="M14" t="s">
        <v>25</v>
      </c>
      <c r="N14" s="1" t="s">
        <v>28</v>
      </c>
      <c r="O14" s="1" t="s">
        <v>28</v>
      </c>
      <c r="P14" s="1" t="s">
        <v>27</v>
      </c>
      <c r="Q14" s="1" t="s">
        <v>27</v>
      </c>
      <c r="R14" s="1" t="s">
        <v>27</v>
      </c>
      <c r="S14" s="1" t="s">
        <v>27</v>
      </c>
      <c r="T14" s="1" t="s">
        <v>28</v>
      </c>
      <c r="U14" s="1" t="s">
        <v>28</v>
      </c>
      <c r="V14">
        <v>-50.099999999999909</v>
      </c>
      <c r="Y14" t="s">
        <v>25</v>
      </c>
      <c r="Z14" s="1" t="s">
        <v>28</v>
      </c>
      <c r="AA14" s="1" t="s">
        <v>28</v>
      </c>
      <c r="AB14" s="1" t="s">
        <v>27</v>
      </c>
      <c r="AC14" s="1" t="s">
        <v>27</v>
      </c>
      <c r="AD14" s="1" t="s">
        <v>27</v>
      </c>
      <c r="AE14" s="1" t="s">
        <v>27</v>
      </c>
      <c r="AF14" s="1" t="s">
        <v>28</v>
      </c>
      <c r="AG14" s="1" t="s">
        <v>28</v>
      </c>
      <c r="AH14">
        <v>-50.099999999999909</v>
      </c>
    </row>
    <row r="15" spans="1:34" x14ac:dyDescent="0.25">
      <c r="D15" t="s">
        <v>16</v>
      </c>
      <c r="E15" t="s">
        <v>16</v>
      </c>
      <c r="F15" t="s">
        <v>16</v>
      </c>
      <c r="G15" t="s">
        <v>16</v>
      </c>
      <c r="H15" t="s">
        <v>16</v>
      </c>
      <c r="I15" t="s">
        <v>16</v>
      </c>
      <c r="J15" t="s">
        <v>16</v>
      </c>
      <c r="K15" t="s">
        <v>17</v>
      </c>
      <c r="M15" t="s">
        <v>26</v>
      </c>
      <c r="N15" s="1" t="s">
        <v>27</v>
      </c>
      <c r="O15" s="1" t="s">
        <v>28</v>
      </c>
      <c r="P15" s="1" t="s">
        <v>28</v>
      </c>
      <c r="Q15" s="1" t="s">
        <v>28</v>
      </c>
      <c r="R15" s="1" t="s">
        <v>27</v>
      </c>
      <c r="S15" s="1" t="s">
        <v>27</v>
      </c>
      <c r="T15" s="1" t="s">
        <v>27</v>
      </c>
      <c r="U15" s="1" t="s">
        <v>28</v>
      </c>
      <c r="V15">
        <v>-39.099999999999909</v>
      </c>
      <c r="Y15" t="s">
        <v>26</v>
      </c>
      <c r="Z15" s="1" t="s">
        <v>27</v>
      </c>
      <c r="AA15" s="1" t="s">
        <v>28</v>
      </c>
      <c r="AB15" s="1" t="s">
        <v>28</v>
      </c>
      <c r="AC15" s="1" t="s">
        <v>28</v>
      </c>
      <c r="AD15" s="1" t="s">
        <v>27</v>
      </c>
      <c r="AE15" s="1" t="s">
        <v>27</v>
      </c>
      <c r="AF15" s="1" t="s">
        <v>27</v>
      </c>
      <c r="AG15" s="1" t="s">
        <v>28</v>
      </c>
      <c r="AH15">
        <v>-39.099999999999909</v>
      </c>
    </row>
    <row r="16" spans="1:34" x14ac:dyDescent="0.25">
      <c r="D16" t="s">
        <v>8</v>
      </c>
      <c r="E16" t="str">
        <f>FIXED(E2,1)&amp;"|"</f>
        <v>31.8|</v>
      </c>
      <c r="F16" t="str">
        <f t="shared" ref="F16:K16" si="3">FIXED(F2,1)&amp;"|"</f>
        <v>40.5|</v>
      </c>
      <c r="G16" t="str">
        <f t="shared" si="3"/>
        <v>25.7|</v>
      </c>
      <c r="H16" t="str">
        <f t="shared" si="3"/>
        <v>25.7|</v>
      </c>
      <c r="I16" t="str">
        <f t="shared" si="3"/>
        <v>37.2|</v>
      </c>
      <c r="J16" t="str">
        <f t="shared" si="3"/>
        <v>45.3|</v>
      </c>
      <c r="K16" t="str">
        <f t="shared" si="3"/>
        <v>206.2|</v>
      </c>
      <c r="V16">
        <f t="shared" ref="V16" si="4">SUMPRODUCT(N16:U16,$N$8:$U$8)</f>
        <v>0</v>
      </c>
      <c r="AH16">
        <f t="shared" ref="AH16" si="5">SUMPRODUCT(Z16:AG16,$N$8:$U$8)</f>
        <v>0</v>
      </c>
    </row>
    <row r="17" spans="4:34" x14ac:dyDescent="0.25">
      <c r="D17" t="s">
        <v>9</v>
      </c>
      <c r="E17" t="str">
        <f t="shared" ref="E17:K17" si="6">FIXED(E3,1)&amp;"|"</f>
        <v>35.3|</v>
      </c>
      <c r="F17" t="str">
        <f t="shared" si="6"/>
        <v>39.0|</v>
      </c>
      <c r="G17" t="str">
        <f t="shared" si="6"/>
        <v>36.0|</v>
      </c>
      <c r="H17" t="str">
        <f t="shared" si="6"/>
        <v>33.5|</v>
      </c>
      <c r="I17" t="str">
        <f t="shared" si="6"/>
        <v>28.2|</v>
      </c>
      <c r="J17" t="str">
        <f t="shared" si="6"/>
        <v>42.4|</v>
      </c>
      <c r="K17" t="str">
        <f t="shared" si="6"/>
        <v>214.4|</v>
      </c>
      <c r="M17" t="str">
        <f>"$\hat{Y_"&amp;M9&amp;"}="</f>
        <v>$\hat{Y_N}=</v>
      </c>
      <c r="N17" t="str">
        <f>N9&amp;N$8</f>
        <v>-206.2</v>
      </c>
      <c r="O17" t="str">
        <f t="shared" ref="O17:T17" si="7">O9&amp;O$8</f>
        <v>+214.4</v>
      </c>
      <c r="P17" t="str">
        <f t="shared" si="7"/>
        <v>-230.5</v>
      </c>
      <c r="Q17" t="str">
        <f t="shared" si="7"/>
        <v>-200.8</v>
      </c>
      <c r="R17" t="str">
        <f t="shared" si="7"/>
        <v>+231.2</v>
      </c>
      <c r="S17" t="str">
        <f t="shared" si="7"/>
        <v>+336</v>
      </c>
      <c r="T17" t="str">
        <f t="shared" si="7"/>
        <v>-219.6</v>
      </c>
      <c r="U17" t="str">
        <f>U9&amp;U$8&amp;"="</f>
        <v>+308.2=</v>
      </c>
      <c r="V17">
        <v>232.70000000000002</v>
      </c>
      <c r="Y17" t="str">
        <f>"$\hat{Y}_{"&amp;Y9&amp;"}="</f>
        <v>$\hat{Y}_{N}=</v>
      </c>
      <c r="Z17" t="str">
        <f>Z9&amp;Z$8</f>
        <v>-T_{N_0P_0K_0}</v>
      </c>
      <c r="AA17" t="str">
        <f t="shared" ref="AA17:AF17" si="8">AA9&amp;AA$8</f>
        <v>+T_{N_1P_0K_0}</v>
      </c>
      <c r="AB17" t="str">
        <f t="shared" si="8"/>
        <v>-T_{N_0P_1K_0}</v>
      </c>
      <c r="AC17" t="str">
        <f t="shared" si="8"/>
        <v>-T_{N_0P_0K_1}</v>
      </c>
      <c r="AD17" t="str">
        <f t="shared" si="8"/>
        <v>+T_{N_1P_1K_0}</v>
      </c>
      <c r="AE17" t="str">
        <f t="shared" si="8"/>
        <v>+T_{N_1P_0K_1}</v>
      </c>
      <c r="AF17" t="str">
        <f t="shared" si="8"/>
        <v>-T_{N_0P_1K_1}</v>
      </c>
      <c r="AG17" t="str">
        <f>AG9&amp;AG$8&amp;"$"</f>
        <v>+T_{N_1P_1K_1}$</v>
      </c>
      <c r="AH17">
        <v>232.70000000000002</v>
      </c>
    </row>
    <row r="18" spans="4:34" x14ac:dyDescent="0.25">
      <c r="D18" t="s">
        <v>10</v>
      </c>
      <c r="E18" t="str">
        <f t="shared" ref="E18:K18" si="9">FIXED(E4,1)&amp;"|"</f>
        <v>36.2|</v>
      </c>
      <c r="F18" t="str">
        <f t="shared" si="9"/>
        <v>37.8|</v>
      </c>
      <c r="G18" t="str">
        <f t="shared" si="9"/>
        <v>40.9|</v>
      </c>
      <c r="H18" t="str">
        <f t="shared" si="9"/>
        <v>44.8|</v>
      </c>
      <c r="I18" t="str">
        <f t="shared" si="9"/>
        <v>32.4|</v>
      </c>
      <c r="J18" t="str">
        <f t="shared" si="9"/>
        <v>38.4|</v>
      </c>
      <c r="K18" t="str">
        <f t="shared" si="9"/>
        <v>230.5|</v>
      </c>
      <c r="M18" t="str">
        <f t="shared" ref="M18:M23" si="10">"$\hat{Y_"&amp;M10&amp;"}="</f>
        <v>$\hat{Y_P}=</v>
      </c>
      <c r="N18" t="str">
        <f t="shared" ref="N18:T18" si="11">N10&amp;N$8</f>
        <v>-206.2</v>
      </c>
      <c r="O18" t="str">
        <f t="shared" si="11"/>
        <v>-214.4</v>
      </c>
      <c r="P18" t="str">
        <f t="shared" si="11"/>
        <v>+230.5</v>
      </c>
      <c r="Q18" t="str">
        <f t="shared" si="11"/>
        <v>-200.8</v>
      </c>
      <c r="R18" t="str">
        <f t="shared" si="11"/>
        <v>+231.2</v>
      </c>
      <c r="S18" t="str">
        <f t="shared" si="11"/>
        <v>-336</v>
      </c>
      <c r="T18" t="str">
        <f t="shared" si="11"/>
        <v>+219.6</v>
      </c>
      <c r="U18" t="str">
        <f t="shared" ref="U18:U23" si="12">U10&amp;U$8&amp;"="</f>
        <v>+308.2=</v>
      </c>
      <c r="V18">
        <v>32.100000000000023</v>
      </c>
      <c r="Y18" t="str">
        <f t="shared" ref="Y18:Y23" si="13">"$\hat{Y}_{"&amp;Y10&amp;"}="</f>
        <v>$\hat{Y}_{P}=</v>
      </c>
      <c r="Z18" t="str">
        <f t="shared" ref="Z18:AF18" si="14">Z10&amp;Z$8</f>
        <v>-T_{N_0P_0K_0}</v>
      </c>
      <c r="AA18" t="str">
        <f t="shared" si="14"/>
        <v>-T_{N_1P_0K_0}</v>
      </c>
      <c r="AB18" t="str">
        <f t="shared" si="14"/>
        <v>+T_{N_0P_1K_0}</v>
      </c>
      <c r="AC18" t="str">
        <f t="shared" si="14"/>
        <v>-T_{N_0P_0K_1}</v>
      </c>
      <c r="AD18" t="str">
        <f t="shared" si="14"/>
        <v>+T_{N_1P_1K_0}</v>
      </c>
      <c r="AE18" t="str">
        <f t="shared" si="14"/>
        <v>-T_{N_1P_0K_1}</v>
      </c>
      <c r="AF18" t="str">
        <f t="shared" si="14"/>
        <v>+T_{N_0P_1K_1}</v>
      </c>
      <c r="AG18" t="str">
        <f t="shared" ref="AG18:AG23" si="15">AG10&amp;AG$8&amp;"$"</f>
        <v>+T_{N_1P_1K_1}$</v>
      </c>
      <c r="AH18">
        <v>32.100000000000023</v>
      </c>
    </row>
    <row r="19" spans="4:34" x14ac:dyDescent="0.25">
      <c r="D19" t="s">
        <v>11</v>
      </c>
      <c r="E19" t="str">
        <f t="shared" ref="E19:K19" si="16">FIXED(E5,1)&amp;"|"</f>
        <v>25.6|</v>
      </c>
      <c r="F19" t="str">
        <f t="shared" si="16"/>
        <v>32.4|</v>
      </c>
      <c r="G19" t="str">
        <f t="shared" si="16"/>
        <v>39.6|</v>
      </c>
      <c r="H19" t="str">
        <f t="shared" si="16"/>
        <v>48.9|</v>
      </c>
      <c r="I19" t="str">
        <f t="shared" si="16"/>
        <v>20.6|</v>
      </c>
      <c r="J19" t="str">
        <f t="shared" si="16"/>
        <v>33.7|</v>
      </c>
      <c r="K19" t="str">
        <f t="shared" si="16"/>
        <v>200.8|</v>
      </c>
      <c r="M19" t="str">
        <f t="shared" si="10"/>
        <v>$\hat{Y_K}=</v>
      </c>
      <c r="N19" t="str">
        <f t="shared" ref="N19:T19" si="17">N11&amp;N$8</f>
        <v>-206.2</v>
      </c>
      <c r="O19" t="str">
        <f t="shared" si="17"/>
        <v>-214.4</v>
      </c>
      <c r="P19" t="str">
        <f t="shared" si="17"/>
        <v>-230.5</v>
      </c>
      <c r="Q19" t="str">
        <f t="shared" si="17"/>
        <v>+200.8</v>
      </c>
      <c r="R19" t="str">
        <f t="shared" si="17"/>
        <v>-231.2</v>
      </c>
      <c r="S19" t="str">
        <f t="shared" si="17"/>
        <v>+336</v>
      </c>
      <c r="T19" t="str">
        <f t="shared" si="17"/>
        <v>+219.6</v>
      </c>
      <c r="U19" t="str">
        <f t="shared" si="12"/>
        <v>+308.2=</v>
      </c>
      <c r="V19">
        <v>182.30000000000004</v>
      </c>
      <c r="Y19" t="str">
        <f t="shared" si="13"/>
        <v>$\hat{Y}_{K}=</v>
      </c>
      <c r="Z19" t="str">
        <f t="shared" ref="Z19:AF19" si="18">Z11&amp;Z$8</f>
        <v>-T_{N_0P_0K_0}</v>
      </c>
      <c r="AA19" t="str">
        <f t="shared" si="18"/>
        <v>-T_{N_1P_0K_0}</v>
      </c>
      <c r="AB19" t="str">
        <f t="shared" si="18"/>
        <v>-T_{N_0P_1K_0}</v>
      </c>
      <c r="AC19" t="str">
        <f t="shared" si="18"/>
        <v>+T_{N_0P_0K_1}</v>
      </c>
      <c r="AD19" t="str">
        <f t="shared" si="18"/>
        <v>-T_{N_1P_1K_0}</v>
      </c>
      <c r="AE19" t="str">
        <f t="shared" si="18"/>
        <v>+T_{N_1P_0K_1}</v>
      </c>
      <c r="AF19" t="str">
        <f t="shared" si="18"/>
        <v>+T_{N_0P_1K_1}</v>
      </c>
      <c r="AG19" t="str">
        <f t="shared" si="15"/>
        <v>+T_{N_1P_1K_1}$</v>
      </c>
      <c r="AH19">
        <v>182.30000000000004</v>
      </c>
    </row>
    <row r="20" spans="4:34" x14ac:dyDescent="0.25">
      <c r="D20" t="s">
        <v>12</v>
      </c>
      <c r="E20" t="str">
        <f t="shared" ref="E20:K20" si="19">FIXED(E6,1)&amp;"|"</f>
        <v>43.8|</v>
      </c>
      <c r="F20" t="str">
        <f t="shared" si="19"/>
        <v>32.7|</v>
      </c>
      <c r="G20" t="str">
        <f t="shared" si="19"/>
        <v>43.3|</v>
      </c>
      <c r="H20" t="str">
        <f t="shared" si="19"/>
        <v>41.8|</v>
      </c>
      <c r="I20" t="str">
        <f t="shared" si="19"/>
        <v>31.9|</v>
      </c>
      <c r="J20" t="str">
        <f t="shared" si="19"/>
        <v>37.7|</v>
      </c>
      <c r="K20" t="str">
        <f t="shared" si="19"/>
        <v>231.2|</v>
      </c>
      <c r="M20" t="str">
        <f t="shared" si="10"/>
        <v>$\hat{Y_NP}=</v>
      </c>
      <c r="N20" t="str">
        <f t="shared" ref="N20:T20" si="20">N12&amp;N$8</f>
        <v>+206.2</v>
      </c>
      <c r="O20" t="str">
        <f t="shared" si="20"/>
        <v>-214.4</v>
      </c>
      <c r="P20" t="str">
        <f t="shared" si="20"/>
        <v>-230.5</v>
      </c>
      <c r="Q20" t="str">
        <f t="shared" si="20"/>
        <v>+200.8</v>
      </c>
      <c r="R20" t="str">
        <f t="shared" si="20"/>
        <v>+231.2</v>
      </c>
      <c r="S20" t="str">
        <f t="shared" si="20"/>
        <v>-336</v>
      </c>
      <c r="T20" t="str">
        <f t="shared" si="20"/>
        <v>-219.6</v>
      </c>
      <c r="U20" t="str">
        <f t="shared" si="12"/>
        <v>+308.2=</v>
      </c>
      <c r="V20">
        <v>-54.099999999999966</v>
      </c>
      <c r="Y20" t="str">
        <f t="shared" si="13"/>
        <v>$\hat{Y}_{NP}=</v>
      </c>
      <c r="Z20" t="str">
        <f t="shared" ref="Z20:AF20" si="21">Z12&amp;Z$8</f>
        <v>+T_{N_0P_0K_0}</v>
      </c>
      <c r="AA20" t="str">
        <f t="shared" si="21"/>
        <v>-T_{N_1P_0K_0}</v>
      </c>
      <c r="AB20" t="str">
        <f t="shared" si="21"/>
        <v>-T_{N_0P_1K_0}</v>
      </c>
      <c r="AC20" t="str">
        <f t="shared" si="21"/>
        <v>+T_{N_0P_0K_1}</v>
      </c>
      <c r="AD20" t="str">
        <f t="shared" si="21"/>
        <v>+T_{N_1P_1K_0}</v>
      </c>
      <c r="AE20" t="str">
        <f t="shared" si="21"/>
        <v>-T_{N_1P_0K_1}</v>
      </c>
      <c r="AF20" t="str">
        <f t="shared" si="21"/>
        <v>-T_{N_0P_1K_1}</v>
      </c>
      <c r="AG20" t="str">
        <f t="shared" si="15"/>
        <v>+T_{N_1P_1K_1}$</v>
      </c>
      <c r="AH20">
        <v>-54.099999999999966</v>
      </c>
    </row>
    <row r="21" spans="4:34" x14ac:dyDescent="0.25">
      <c r="D21" t="s">
        <v>13</v>
      </c>
      <c r="E21" t="str">
        <f t="shared" ref="E21:K21" si="22">FIXED(E7,1)&amp;"|"</f>
        <v>51.5|</v>
      </c>
      <c r="F21" t="str">
        <f t="shared" si="22"/>
        <v>66.1|</v>
      </c>
      <c r="G21" t="str">
        <f t="shared" si="22"/>
        <v>51.7|</v>
      </c>
      <c r="H21" t="str">
        <f t="shared" si="22"/>
        <v>52.0|</v>
      </c>
      <c r="I21" t="str">
        <f t="shared" si="22"/>
        <v>56.5|</v>
      </c>
      <c r="J21" t="str">
        <f t="shared" si="22"/>
        <v>58.2|</v>
      </c>
      <c r="K21" t="str">
        <f t="shared" si="22"/>
        <v>336.0|</v>
      </c>
      <c r="M21" t="str">
        <f t="shared" si="10"/>
        <v>$\hat{Y_NK}=</v>
      </c>
      <c r="N21" t="str">
        <f t="shared" ref="N21:T21" si="23">N13&amp;N$8</f>
        <v>+206.2</v>
      </c>
      <c r="O21" t="str">
        <f t="shared" si="23"/>
        <v>-214.4</v>
      </c>
      <c r="P21" t="str">
        <f t="shared" si="23"/>
        <v>+230.5</v>
      </c>
      <c r="Q21" t="str">
        <f t="shared" si="23"/>
        <v>-200.8</v>
      </c>
      <c r="R21" t="str">
        <f t="shared" si="23"/>
        <v>-231.2</v>
      </c>
      <c r="S21" t="str">
        <f t="shared" si="23"/>
        <v>+336</v>
      </c>
      <c r="T21" t="str">
        <f t="shared" si="23"/>
        <v>-219.6</v>
      </c>
      <c r="U21" t="str">
        <f t="shared" si="12"/>
        <v>+308.2=</v>
      </c>
      <c r="V21">
        <v>214.90000000000003</v>
      </c>
      <c r="Y21" t="str">
        <f t="shared" si="13"/>
        <v>$\hat{Y}_{NK}=</v>
      </c>
      <c r="Z21" t="str">
        <f t="shared" ref="Z21:AF21" si="24">Z13&amp;Z$8</f>
        <v>+T_{N_0P_0K_0}</v>
      </c>
      <c r="AA21" t="str">
        <f t="shared" si="24"/>
        <v>-T_{N_1P_0K_0}</v>
      </c>
      <c r="AB21" t="str">
        <f t="shared" si="24"/>
        <v>+T_{N_0P_1K_0}</v>
      </c>
      <c r="AC21" t="str">
        <f t="shared" si="24"/>
        <v>-T_{N_0P_0K_1}</v>
      </c>
      <c r="AD21" t="str">
        <f t="shared" si="24"/>
        <v>-T_{N_1P_1K_0}</v>
      </c>
      <c r="AE21" t="str">
        <f t="shared" si="24"/>
        <v>+T_{N_1P_0K_1}</v>
      </c>
      <c r="AF21" t="str">
        <f t="shared" si="24"/>
        <v>-T_{N_0P_1K_1}</v>
      </c>
      <c r="AG21" t="str">
        <f t="shared" si="15"/>
        <v>+T_{N_1P_1K_1}$</v>
      </c>
      <c r="AH21">
        <v>214.90000000000003</v>
      </c>
    </row>
    <row r="22" spans="4:34" x14ac:dyDescent="0.25">
      <c r="D22" t="s">
        <v>14</v>
      </c>
      <c r="E22" t="str">
        <f t="shared" ref="E22:K22" si="25">FIXED(E8,1)&amp;"|"</f>
        <v>37.1|</v>
      </c>
      <c r="F22" t="str">
        <f t="shared" si="25"/>
        <v>53.0|</v>
      </c>
      <c r="G22" t="str">
        <f t="shared" si="25"/>
        <v>36.4|</v>
      </c>
      <c r="H22" t="str">
        <f t="shared" si="25"/>
        <v>43.0|</v>
      </c>
      <c r="I22" t="str">
        <f t="shared" si="25"/>
        <v>19.7|</v>
      </c>
      <c r="J22" t="str">
        <f t="shared" si="25"/>
        <v>30.4|</v>
      </c>
      <c r="K22" t="str">
        <f t="shared" si="25"/>
        <v>219.6|</v>
      </c>
      <c r="M22" t="str">
        <f t="shared" si="10"/>
        <v>$\hat{Y_PK}=</v>
      </c>
      <c r="N22" t="str">
        <f t="shared" ref="N22:T23" si="26">N14&amp;N$8</f>
        <v>+206.2</v>
      </c>
      <c r="O22" t="str">
        <f t="shared" si="26"/>
        <v>+214.4</v>
      </c>
      <c r="P22" t="str">
        <f t="shared" si="26"/>
        <v>-230.5</v>
      </c>
      <c r="Q22" t="str">
        <f t="shared" si="26"/>
        <v>-200.8</v>
      </c>
      <c r="R22" t="str">
        <f t="shared" si="26"/>
        <v>-231.2</v>
      </c>
      <c r="S22" t="str">
        <f t="shared" si="26"/>
        <v>-336</v>
      </c>
      <c r="T22" t="str">
        <f t="shared" si="26"/>
        <v>+219.6</v>
      </c>
      <c r="U22" t="str">
        <f t="shared" si="12"/>
        <v>+308.2=</v>
      </c>
      <c r="V22">
        <v>-50.099999999999909</v>
      </c>
      <c r="Y22" t="str">
        <f t="shared" si="13"/>
        <v>$\hat{Y}_{PK}=</v>
      </c>
      <c r="Z22" t="str">
        <f t="shared" ref="Z22:AF22" si="27">Z14&amp;Z$8</f>
        <v>+T_{N_0P_0K_0}</v>
      </c>
      <c r="AA22" t="str">
        <f t="shared" si="27"/>
        <v>+T_{N_1P_0K_0}</v>
      </c>
      <c r="AB22" t="str">
        <f t="shared" si="27"/>
        <v>-T_{N_0P_1K_0}</v>
      </c>
      <c r="AC22" t="str">
        <f t="shared" si="27"/>
        <v>-T_{N_0P_0K_1}</v>
      </c>
      <c r="AD22" t="str">
        <f t="shared" si="27"/>
        <v>-T_{N_1P_1K_0}</v>
      </c>
      <c r="AE22" t="str">
        <f t="shared" si="27"/>
        <v>-T_{N_1P_0K_1}</v>
      </c>
      <c r="AF22" t="str">
        <f t="shared" si="27"/>
        <v>+T_{N_0P_1K_1}</v>
      </c>
      <c r="AG22" t="str">
        <f t="shared" si="15"/>
        <v>+T_{N_1P_1K_1}$</v>
      </c>
      <c r="AH22">
        <v>-50.099999999999909</v>
      </c>
    </row>
    <row r="23" spans="4:34" x14ac:dyDescent="0.25">
      <c r="D23" t="s">
        <v>15</v>
      </c>
      <c r="E23" t="str">
        <f t="shared" ref="E23:K23" si="28">FIXED(E9,1)&amp;"|"</f>
        <v>47.0|</v>
      </c>
      <c r="F23" t="str">
        <f t="shared" si="28"/>
        <v>49.9|</v>
      </c>
      <c r="G23" t="str">
        <f t="shared" si="28"/>
        <v>50.9|</v>
      </c>
      <c r="H23" t="str">
        <f t="shared" si="28"/>
        <v>49.1|</v>
      </c>
      <c r="I23" t="str">
        <f t="shared" si="28"/>
        <v>71.7|</v>
      </c>
      <c r="J23" t="str">
        <f t="shared" si="28"/>
        <v>39.6|</v>
      </c>
      <c r="K23" t="str">
        <f t="shared" si="28"/>
        <v>308.2|</v>
      </c>
      <c r="M23" t="str">
        <f t="shared" si="10"/>
        <v>$\hat{Y_NPK}=</v>
      </c>
      <c r="N23" t="str">
        <f>N15&amp;N$8</f>
        <v>-206.2</v>
      </c>
      <c r="O23" t="str">
        <f t="shared" si="26"/>
        <v>+214.4</v>
      </c>
      <c r="P23" t="str">
        <f t="shared" si="26"/>
        <v>+230.5</v>
      </c>
      <c r="Q23" t="str">
        <f t="shared" si="26"/>
        <v>+200.8</v>
      </c>
      <c r="R23" t="str">
        <f t="shared" si="26"/>
        <v>-231.2</v>
      </c>
      <c r="S23" t="str">
        <f t="shared" si="26"/>
        <v>-336</v>
      </c>
      <c r="T23" t="str">
        <f t="shared" si="26"/>
        <v>-219.6</v>
      </c>
      <c r="U23" t="str">
        <f t="shared" si="12"/>
        <v>+308.2=</v>
      </c>
      <c r="V23">
        <v>-39.099999999999909</v>
      </c>
      <c r="Y23" t="str">
        <f t="shared" si="13"/>
        <v>$\hat{Y}_{NPK}=</v>
      </c>
      <c r="Z23" t="str">
        <f>Z15&amp;Z$8</f>
        <v>-T_{N_0P_0K_0}</v>
      </c>
      <c r="AA23" t="str">
        <f t="shared" ref="AA23:AF23" si="29">AA15&amp;AA$8</f>
        <v>+T_{N_1P_0K_0}</v>
      </c>
      <c r="AB23" t="str">
        <f t="shared" si="29"/>
        <v>+T_{N_0P_1K_0}</v>
      </c>
      <c r="AC23" t="str">
        <f t="shared" si="29"/>
        <v>+T_{N_0P_0K_1}</v>
      </c>
      <c r="AD23" t="str">
        <f t="shared" si="29"/>
        <v>-T_{N_1P_1K_0}</v>
      </c>
      <c r="AE23" t="str">
        <f t="shared" si="29"/>
        <v>-T_{N_1P_0K_1}</v>
      </c>
      <c r="AF23" t="str">
        <f t="shared" si="29"/>
        <v>-T_{N_0P_1K_1}</v>
      </c>
      <c r="AG23" t="str">
        <f t="shared" si="15"/>
        <v>+T_{N_1P_1K_1}$</v>
      </c>
      <c r="AH23">
        <v>-39.099999999999909</v>
      </c>
    </row>
    <row r="24" spans="4:34" x14ac:dyDescent="0.25">
      <c r="D24" t="s">
        <v>6</v>
      </c>
      <c r="E24" t="str">
        <f t="shared" ref="E24:K24" si="30">FIXED(E10,1)&amp;"|"</f>
        <v>308.3|</v>
      </c>
      <c r="F24" t="str">
        <f t="shared" si="30"/>
        <v>351.4|</v>
      </c>
      <c r="G24" t="str">
        <f t="shared" si="30"/>
        <v>324.5|</v>
      </c>
      <c r="H24" t="str">
        <f t="shared" si="30"/>
        <v>338.8|</v>
      </c>
      <c r="I24" t="str">
        <f t="shared" si="30"/>
        <v>298.2|</v>
      </c>
      <c r="J24" t="str">
        <f t="shared" si="30"/>
        <v>325.7|</v>
      </c>
      <c r="K24" t="str">
        <f t="shared" si="30"/>
        <v>1,946.9|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27" workbookViewId="0">
      <selection sqref="A1:E49"/>
    </sheetView>
  </sheetViews>
  <sheetFormatPr defaultRowHeight="15" x14ac:dyDescent="0.25"/>
  <sheetData>
    <row r="1" spans="1: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>
        <v>0</v>
      </c>
      <c r="B2">
        <v>0</v>
      </c>
      <c r="C2">
        <v>0</v>
      </c>
      <c r="D2">
        <v>1</v>
      </c>
      <c r="E2">
        <v>31.8</v>
      </c>
    </row>
    <row r="3" spans="1:5" x14ac:dyDescent="0.25">
      <c r="A3">
        <v>1</v>
      </c>
      <c r="B3">
        <v>0</v>
      </c>
      <c r="C3">
        <v>0</v>
      </c>
      <c r="D3">
        <v>1</v>
      </c>
      <c r="E3">
        <v>35.299999999999997</v>
      </c>
    </row>
    <row r="4" spans="1:5" x14ac:dyDescent="0.25">
      <c r="A4">
        <v>0</v>
      </c>
      <c r="B4">
        <v>1</v>
      </c>
      <c r="C4">
        <v>0</v>
      </c>
      <c r="D4">
        <v>1</v>
      </c>
      <c r="E4">
        <v>36.200000000000003</v>
      </c>
    </row>
    <row r="5" spans="1:5" x14ac:dyDescent="0.25">
      <c r="A5">
        <v>0</v>
      </c>
      <c r="B5">
        <v>0</v>
      </c>
      <c r="C5">
        <v>1</v>
      </c>
      <c r="D5">
        <v>1</v>
      </c>
      <c r="E5">
        <v>25.6</v>
      </c>
    </row>
    <row r="6" spans="1:5" x14ac:dyDescent="0.25">
      <c r="A6">
        <v>1</v>
      </c>
      <c r="B6">
        <v>1</v>
      </c>
      <c r="C6">
        <v>0</v>
      </c>
      <c r="D6">
        <v>1</v>
      </c>
      <c r="E6">
        <v>43.8</v>
      </c>
    </row>
    <row r="7" spans="1:5" x14ac:dyDescent="0.25">
      <c r="A7">
        <v>1</v>
      </c>
      <c r="B7">
        <v>0</v>
      </c>
      <c r="C7">
        <v>1</v>
      </c>
      <c r="D7">
        <v>1</v>
      </c>
      <c r="E7">
        <v>51.5</v>
      </c>
    </row>
    <row r="8" spans="1:5" x14ac:dyDescent="0.25">
      <c r="A8">
        <v>0</v>
      </c>
      <c r="B8">
        <v>1</v>
      </c>
      <c r="C8">
        <v>1</v>
      </c>
      <c r="D8">
        <v>1</v>
      </c>
      <c r="E8">
        <v>37.1</v>
      </c>
    </row>
    <row r="9" spans="1:5" x14ac:dyDescent="0.25">
      <c r="A9">
        <v>1</v>
      </c>
      <c r="B9">
        <v>1</v>
      </c>
      <c r="C9">
        <v>1</v>
      </c>
      <c r="D9">
        <v>1</v>
      </c>
      <c r="E9">
        <v>47</v>
      </c>
    </row>
    <row r="10" spans="1:5" x14ac:dyDescent="0.25">
      <c r="A10">
        <v>0</v>
      </c>
      <c r="B10">
        <v>0</v>
      </c>
      <c r="C10">
        <v>0</v>
      </c>
      <c r="D10">
        <v>2</v>
      </c>
      <c r="E10">
        <v>40.5</v>
      </c>
    </row>
    <row r="11" spans="1:5" x14ac:dyDescent="0.25">
      <c r="A11">
        <v>1</v>
      </c>
      <c r="B11">
        <v>0</v>
      </c>
      <c r="C11">
        <v>0</v>
      </c>
      <c r="D11">
        <v>2</v>
      </c>
      <c r="E11">
        <v>39</v>
      </c>
    </row>
    <row r="12" spans="1:5" x14ac:dyDescent="0.25">
      <c r="A12">
        <v>0</v>
      </c>
      <c r="B12">
        <v>1</v>
      </c>
      <c r="C12">
        <v>0</v>
      </c>
      <c r="D12">
        <v>2</v>
      </c>
      <c r="E12">
        <v>37.799999999999997</v>
      </c>
    </row>
    <row r="13" spans="1:5" x14ac:dyDescent="0.25">
      <c r="A13">
        <v>0</v>
      </c>
      <c r="B13">
        <v>0</v>
      </c>
      <c r="C13">
        <v>1</v>
      </c>
      <c r="D13">
        <v>2</v>
      </c>
      <c r="E13">
        <v>32.4</v>
      </c>
    </row>
    <row r="14" spans="1:5" x14ac:dyDescent="0.25">
      <c r="A14">
        <v>1</v>
      </c>
      <c r="B14">
        <v>1</v>
      </c>
      <c r="C14">
        <v>0</v>
      </c>
      <c r="D14">
        <v>2</v>
      </c>
      <c r="E14">
        <v>32.700000000000003</v>
      </c>
    </row>
    <row r="15" spans="1:5" x14ac:dyDescent="0.25">
      <c r="A15">
        <v>1</v>
      </c>
      <c r="B15">
        <v>0</v>
      </c>
      <c r="C15">
        <v>1</v>
      </c>
      <c r="D15">
        <v>2</v>
      </c>
      <c r="E15">
        <v>66.099999999999994</v>
      </c>
    </row>
    <row r="16" spans="1:5" x14ac:dyDescent="0.25">
      <c r="A16">
        <v>0</v>
      </c>
      <c r="B16">
        <v>1</v>
      </c>
      <c r="C16">
        <v>1</v>
      </c>
      <c r="D16">
        <v>2</v>
      </c>
      <c r="E16">
        <v>53</v>
      </c>
    </row>
    <row r="17" spans="1:5" x14ac:dyDescent="0.25">
      <c r="A17">
        <v>1</v>
      </c>
      <c r="B17">
        <v>1</v>
      </c>
      <c r="C17">
        <v>1</v>
      </c>
      <c r="D17">
        <v>2</v>
      </c>
      <c r="E17">
        <v>49.9</v>
      </c>
    </row>
    <row r="18" spans="1:5" x14ac:dyDescent="0.25">
      <c r="A18">
        <v>0</v>
      </c>
      <c r="B18">
        <v>0</v>
      </c>
      <c r="C18">
        <v>0</v>
      </c>
      <c r="D18">
        <v>3</v>
      </c>
      <c r="E18">
        <v>25.7</v>
      </c>
    </row>
    <row r="19" spans="1:5" x14ac:dyDescent="0.25">
      <c r="A19">
        <v>1</v>
      </c>
      <c r="B19">
        <v>0</v>
      </c>
      <c r="C19">
        <v>0</v>
      </c>
      <c r="D19">
        <v>3</v>
      </c>
      <c r="E19">
        <v>36</v>
      </c>
    </row>
    <row r="20" spans="1:5" x14ac:dyDescent="0.25">
      <c r="A20">
        <v>0</v>
      </c>
      <c r="B20">
        <v>1</v>
      </c>
      <c r="C20">
        <v>0</v>
      </c>
      <c r="D20">
        <v>3</v>
      </c>
      <c r="E20">
        <v>40.9</v>
      </c>
    </row>
    <row r="21" spans="1:5" x14ac:dyDescent="0.25">
      <c r="A21">
        <v>0</v>
      </c>
      <c r="B21">
        <v>0</v>
      </c>
      <c r="C21">
        <v>1</v>
      </c>
      <c r="D21">
        <v>3</v>
      </c>
      <c r="E21">
        <v>39.6</v>
      </c>
    </row>
    <row r="22" spans="1:5" x14ac:dyDescent="0.25">
      <c r="A22">
        <v>1</v>
      </c>
      <c r="B22">
        <v>1</v>
      </c>
      <c r="C22">
        <v>0</v>
      </c>
      <c r="D22">
        <v>3</v>
      </c>
      <c r="E22">
        <v>43.3</v>
      </c>
    </row>
    <row r="23" spans="1:5" x14ac:dyDescent="0.25">
      <c r="A23">
        <v>1</v>
      </c>
      <c r="B23">
        <v>0</v>
      </c>
      <c r="C23">
        <v>1</v>
      </c>
      <c r="D23">
        <v>3</v>
      </c>
      <c r="E23">
        <v>51.7</v>
      </c>
    </row>
    <row r="24" spans="1:5" x14ac:dyDescent="0.25">
      <c r="A24">
        <v>0</v>
      </c>
      <c r="B24">
        <v>1</v>
      </c>
      <c r="C24">
        <v>1</v>
      </c>
      <c r="D24">
        <v>3</v>
      </c>
      <c r="E24">
        <v>36.4</v>
      </c>
    </row>
    <row r="25" spans="1:5" x14ac:dyDescent="0.25">
      <c r="A25">
        <v>1</v>
      </c>
      <c r="B25">
        <v>1</v>
      </c>
      <c r="C25">
        <v>1</v>
      </c>
      <c r="D25">
        <v>3</v>
      </c>
      <c r="E25">
        <v>50.9</v>
      </c>
    </row>
    <row r="26" spans="1:5" x14ac:dyDescent="0.25">
      <c r="A26">
        <v>0</v>
      </c>
      <c r="B26">
        <v>0</v>
      </c>
      <c r="C26">
        <v>0</v>
      </c>
      <c r="D26">
        <v>4</v>
      </c>
      <c r="E26">
        <v>25.7</v>
      </c>
    </row>
    <row r="27" spans="1:5" x14ac:dyDescent="0.25">
      <c r="A27">
        <v>1</v>
      </c>
      <c r="B27">
        <v>0</v>
      </c>
      <c r="C27">
        <v>0</v>
      </c>
      <c r="D27">
        <v>4</v>
      </c>
      <c r="E27">
        <v>33.5</v>
      </c>
    </row>
    <row r="28" spans="1:5" x14ac:dyDescent="0.25">
      <c r="A28">
        <v>0</v>
      </c>
      <c r="B28">
        <v>1</v>
      </c>
      <c r="C28">
        <v>0</v>
      </c>
      <c r="D28">
        <v>4</v>
      </c>
      <c r="E28">
        <v>44.8</v>
      </c>
    </row>
    <row r="29" spans="1:5" x14ac:dyDescent="0.25">
      <c r="A29">
        <v>0</v>
      </c>
      <c r="B29">
        <v>0</v>
      </c>
      <c r="C29">
        <v>1</v>
      </c>
      <c r="D29">
        <v>4</v>
      </c>
      <c r="E29">
        <v>48.9</v>
      </c>
    </row>
    <row r="30" spans="1:5" x14ac:dyDescent="0.25">
      <c r="A30">
        <v>1</v>
      </c>
      <c r="B30">
        <v>1</v>
      </c>
      <c r="C30">
        <v>0</v>
      </c>
      <c r="D30">
        <v>4</v>
      </c>
      <c r="E30">
        <v>41.8</v>
      </c>
    </row>
    <row r="31" spans="1:5" x14ac:dyDescent="0.25">
      <c r="A31">
        <v>1</v>
      </c>
      <c r="B31">
        <v>0</v>
      </c>
      <c r="C31">
        <v>1</v>
      </c>
      <c r="D31">
        <v>4</v>
      </c>
      <c r="E31">
        <v>52</v>
      </c>
    </row>
    <row r="32" spans="1:5" x14ac:dyDescent="0.25">
      <c r="A32">
        <v>0</v>
      </c>
      <c r="B32">
        <v>1</v>
      </c>
      <c r="C32">
        <v>1</v>
      </c>
      <c r="D32">
        <v>4</v>
      </c>
      <c r="E32">
        <v>43</v>
      </c>
    </row>
    <row r="33" spans="1:5" x14ac:dyDescent="0.25">
      <c r="A33">
        <v>1</v>
      </c>
      <c r="B33">
        <v>1</v>
      </c>
      <c r="C33">
        <v>1</v>
      </c>
      <c r="D33">
        <v>4</v>
      </c>
      <c r="E33">
        <v>49.1</v>
      </c>
    </row>
    <row r="34" spans="1:5" x14ac:dyDescent="0.25">
      <c r="A34">
        <v>0</v>
      </c>
      <c r="B34">
        <v>0</v>
      </c>
      <c r="C34">
        <v>0</v>
      </c>
      <c r="D34">
        <v>5</v>
      </c>
      <c r="E34">
        <v>37.200000000000003</v>
      </c>
    </row>
    <row r="35" spans="1:5" x14ac:dyDescent="0.25">
      <c r="A35">
        <v>1</v>
      </c>
      <c r="B35">
        <v>0</v>
      </c>
      <c r="C35">
        <v>0</v>
      </c>
      <c r="D35">
        <v>5</v>
      </c>
      <c r="E35">
        <v>28.2</v>
      </c>
    </row>
    <row r="36" spans="1:5" x14ac:dyDescent="0.25">
      <c r="A36">
        <v>0</v>
      </c>
      <c r="B36">
        <v>1</v>
      </c>
      <c r="C36">
        <v>0</v>
      </c>
      <c r="D36">
        <v>5</v>
      </c>
      <c r="E36">
        <v>32.4</v>
      </c>
    </row>
    <row r="37" spans="1:5" x14ac:dyDescent="0.25">
      <c r="A37">
        <v>0</v>
      </c>
      <c r="B37">
        <v>0</v>
      </c>
      <c r="C37">
        <v>1</v>
      </c>
      <c r="D37">
        <v>5</v>
      </c>
      <c r="E37">
        <v>20.6</v>
      </c>
    </row>
    <row r="38" spans="1:5" x14ac:dyDescent="0.25">
      <c r="A38">
        <v>1</v>
      </c>
      <c r="B38">
        <v>1</v>
      </c>
      <c r="C38">
        <v>0</v>
      </c>
      <c r="D38">
        <v>5</v>
      </c>
      <c r="E38">
        <v>31.9</v>
      </c>
    </row>
    <row r="39" spans="1:5" x14ac:dyDescent="0.25">
      <c r="A39">
        <v>1</v>
      </c>
      <c r="B39">
        <v>0</v>
      </c>
      <c r="C39">
        <v>1</v>
      </c>
      <c r="D39">
        <v>5</v>
      </c>
      <c r="E39">
        <v>56.5</v>
      </c>
    </row>
    <row r="40" spans="1:5" x14ac:dyDescent="0.25">
      <c r="A40">
        <v>0</v>
      </c>
      <c r="B40">
        <v>1</v>
      </c>
      <c r="C40">
        <v>1</v>
      </c>
      <c r="D40">
        <v>5</v>
      </c>
      <c r="E40">
        <v>19.7</v>
      </c>
    </row>
    <row r="41" spans="1:5" x14ac:dyDescent="0.25">
      <c r="A41">
        <v>1</v>
      </c>
      <c r="B41">
        <v>1</v>
      </c>
      <c r="C41">
        <v>1</v>
      </c>
      <c r="D41">
        <v>5</v>
      </c>
      <c r="E41">
        <v>71.7</v>
      </c>
    </row>
    <row r="42" spans="1:5" x14ac:dyDescent="0.25">
      <c r="A42">
        <v>0</v>
      </c>
      <c r="B42">
        <v>0</v>
      </c>
      <c r="C42">
        <v>0</v>
      </c>
      <c r="D42">
        <v>6</v>
      </c>
      <c r="E42">
        <v>45.3</v>
      </c>
    </row>
    <row r="43" spans="1:5" x14ac:dyDescent="0.25">
      <c r="A43">
        <v>1</v>
      </c>
      <c r="B43">
        <v>0</v>
      </c>
      <c r="C43">
        <v>0</v>
      </c>
      <c r="D43">
        <v>6</v>
      </c>
      <c r="E43">
        <v>42.4</v>
      </c>
    </row>
    <row r="44" spans="1:5" x14ac:dyDescent="0.25">
      <c r="A44">
        <v>0</v>
      </c>
      <c r="B44">
        <v>1</v>
      </c>
      <c r="C44">
        <v>0</v>
      </c>
      <c r="D44">
        <v>6</v>
      </c>
      <c r="E44">
        <v>38.4</v>
      </c>
    </row>
    <row r="45" spans="1:5" x14ac:dyDescent="0.25">
      <c r="A45">
        <v>0</v>
      </c>
      <c r="B45">
        <v>0</v>
      </c>
      <c r="C45">
        <v>1</v>
      </c>
      <c r="D45">
        <v>6</v>
      </c>
      <c r="E45">
        <v>33.700000000000003</v>
      </c>
    </row>
    <row r="46" spans="1:5" x14ac:dyDescent="0.25">
      <c r="A46">
        <v>1</v>
      </c>
      <c r="B46">
        <v>1</v>
      </c>
      <c r="C46">
        <v>0</v>
      </c>
      <c r="D46">
        <v>6</v>
      </c>
      <c r="E46">
        <v>37.700000000000003</v>
      </c>
    </row>
    <row r="47" spans="1:5" x14ac:dyDescent="0.25">
      <c r="A47">
        <v>1</v>
      </c>
      <c r="B47">
        <v>0</v>
      </c>
      <c r="C47">
        <v>1</v>
      </c>
      <c r="D47">
        <v>6</v>
      </c>
      <c r="E47">
        <v>58.2</v>
      </c>
    </row>
    <row r="48" spans="1:5" x14ac:dyDescent="0.25">
      <c r="A48">
        <v>0</v>
      </c>
      <c r="B48">
        <v>1</v>
      </c>
      <c r="C48">
        <v>1</v>
      </c>
      <c r="D48">
        <v>6</v>
      </c>
      <c r="E48">
        <v>30.4</v>
      </c>
    </row>
    <row r="49" spans="1:5" x14ac:dyDescent="0.25">
      <c r="A49">
        <v>1</v>
      </c>
      <c r="B49">
        <v>1</v>
      </c>
      <c r="C49">
        <v>1</v>
      </c>
      <c r="D49">
        <v>6</v>
      </c>
      <c r="E49">
        <v>39.6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I10" sqref="D1:I10"/>
    </sheetView>
  </sheetViews>
  <sheetFormatPr defaultRowHeight="15" x14ac:dyDescent="0.25"/>
  <sheetData>
    <row r="1" spans="1:9" x14ac:dyDescent="0.25">
      <c r="A1" t="s">
        <v>37</v>
      </c>
      <c r="B1" t="s">
        <v>38</v>
      </c>
      <c r="C1" t="s">
        <v>19</v>
      </c>
      <c r="D1" t="s">
        <v>44</v>
      </c>
      <c r="E1" t="s">
        <v>40</v>
      </c>
      <c r="F1" t="s">
        <v>41</v>
      </c>
      <c r="G1" t="s">
        <v>42</v>
      </c>
      <c r="H1" t="s">
        <v>43</v>
      </c>
      <c r="I1" t="s">
        <v>39</v>
      </c>
    </row>
    <row r="2" spans="1:9" x14ac:dyDescent="0.25">
      <c r="A2">
        <v>0</v>
      </c>
      <c r="B2">
        <v>0</v>
      </c>
      <c r="C2">
        <v>0</v>
      </c>
      <c r="D2" t="str">
        <f>$A$1&amp;A2&amp;$B$1&amp;B2&amp;$C$1&amp;C2</f>
        <v>F0T0P0</v>
      </c>
      <c r="E2">
        <v>321</v>
      </c>
      <c r="F2">
        <v>328</v>
      </c>
      <c r="G2">
        <v>274</v>
      </c>
      <c r="H2">
        <v>292</v>
      </c>
      <c r="I2">
        <f>SUM(E2:H2)</f>
        <v>1215</v>
      </c>
    </row>
    <row r="3" spans="1:9" x14ac:dyDescent="0.25">
      <c r="A3">
        <v>0</v>
      </c>
      <c r="B3">
        <v>0</v>
      </c>
      <c r="C3">
        <v>1</v>
      </c>
      <c r="D3" t="str">
        <f t="shared" ref="D3:D9" si="0">$A$1&amp;A3&amp;$B$1&amp;B3&amp;$C$1&amp;C3</f>
        <v>F0T0P1</v>
      </c>
      <c r="E3">
        <v>351</v>
      </c>
      <c r="F3">
        <v>268</v>
      </c>
      <c r="G3">
        <v>314</v>
      </c>
      <c r="H3">
        <v>346</v>
      </c>
      <c r="I3">
        <f t="shared" ref="I3:I10" si="1">SUM(E3:H3)</f>
        <v>1279</v>
      </c>
    </row>
    <row r="4" spans="1:9" x14ac:dyDescent="0.25">
      <c r="A4">
        <v>0</v>
      </c>
      <c r="B4">
        <v>1</v>
      </c>
      <c r="C4">
        <v>0</v>
      </c>
      <c r="D4" t="str">
        <f t="shared" si="0"/>
        <v>F0T1P0</v>
      </c>
      <c r="E4">
        <v>225</v>
      </c>
      <c r="F4">
        <v>201</v>
      </c>
      <c r="G4">
        <v>177</v>
      </c>
      <c r="H4">
        <v>153</v>
      </c>
      <c r="I4">
        <f t="shared" si="1"/>
        <v>756</v>
      </c>
    </row>
    <row r="5" spans="1:9" x14ac:dyDescent="0.25">
      <c r="A5">
        <v>0</v>
      </c>
      <c r="B5">
        <v>1</v>
      </c>
      <c r="C5">
        <v>1</v>
      </c>
      <c r="D5" t="str">
        <f t="shared" si="0"/>
        <v>F0T1P1</v>
      </c>
      <c r="E5">
        <v>284</v>
      </c>
      <c r="F5">
        <v>260</v>
      </c>
      <c r="G5">
        <v>340</v>
      </c>
      <c r="H5">
        <v>267</v>
      </c>
      <c r="I5">
        <f t="shared" si="1"/>
        <v>1151</v>
      </c>
    </row>
    <row r="6" spans="1:9" x14ac:dyDescent="0.25">
      <c r="A6">
        <v>1</v>
      </c>
      <c r="B6">
        <v>0</v>
      </c>
      <c r="C6">
        <v>0</v>
      </c>
      <c r="D6" t="str">
        <f t="shared" si="0"/>
        <v>F1T0P0</v>
      </c>
      <c r="E6">
        <v>368</v>
      </c>
      <c r="F6">
        <v>300</v>
      </c>
      <c r="G6">
        <v>319</v>
      </c>
      <c r="H6">
        <v>325</v>
      </c>
      <c r="I6">
        <f t="shared" si="1"/>
        <v>1312</v>
      </c>
    </row>
    <row r="7" spans="1:9" x14ac:dyDescent="0.25">
      <c r="A7">
        <v>1</v>
      </c>
      <c r="B7">
        <v>0</v>
      </c>
      <c r="C7">
        <v>1</v>
      </c>
      <c r="D7" t="str">
        <f t="shared" si="0"/>
        <v>F1T0P1</v>
      </c>
      <c r="E7">
        <v>332</v>
      </c>
      <c r="F7">
        <v>392</v>
      </c>
      <c r="G7">
        <v>314</v>
      </c>
      <c r="H7">
        <v>314</v>
      </c>
      <c r="I7">
        <f t="shared" si="1"/>
        <v>1352</v>
      </c>
    </row>
    <row r="8" spans="1:9" x14ac:dyDescent="0.25">
      <c r="A8">
        <v>1</v>
      </c>
      <c r="B8">
        <v>1</v>
      </c>
      <c r="C8">
        <v>0</v>
      </c>
      <c r="D8" t="str">
        <f t="shared" si="0"/>
        <v>F1T1P0</v>
      </c>
      <c r="E8">
        <v>254</v>
      </c>
      <c r="F8">
        <v>268</v>
      </c>
      <c r="G8">
        <v>352</v>
      </c>
      <c r="H8">
        <v>304</v>
      </c>
      <c r="I8">
        <f t="shared" si="1"/>
        <v>1178</v>
      </c>
    </row>
    <row r="9" spans="1:9" x14ac:dyDescent="0.25">
      <c r="A9">
        <v>1</v>
      </c>
      <c r="B9">
        <v>1</v>
      </c>
      <c r="C9">
        <v>1</v>
      </c>
      <c r="D9" t="str">
        <f t="shared" si="0"/>
        <v>F1T1P1</v>
      </c>
      <c r="E9">
        <v>254</v>
      </c>
      <c r="F9">
        <v>179</v>
      </c>
      <c r="G9">
        <v>328</v>
      </c>
      <c r="H9">
        <v>336</v>
      </c>
      <c r="I9">
        <f t="shared" si="1"/>
        <v>1097</v>
      </c>
    </row>
    <row r="10" spans="1:9" x14ac:dyDescent="0.25">
      <c r="D10" t="s">
        <v>39</v>
      </c>
      <c r="E10">
        <f>SUM(E2:E9)</f>
        <v>2389</v>
      </c>
      <c r="F10">
        <f>SUM(F2:F9)</f>
        <v>2196</v>
      </c>
      <c r="G10">
        <f>SUM(G2:G9)</f>
        <v>2418</v>
      </c>
      <c r="H10">
        <f>SUM(H2:H9)</f>
        <v>2337</v>
      </c>
      <c r="I10">
        <f t="shared" si="1"/>
        <v>9340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Panosso</dc:creator>
  <cp:lastModifiedBy>Panosso</cp:lastModifiedBy>
  <dcterms:created xsi:type="dcterms:W3CDTF">2019-11-04T23:04:38Z</dcterms:created>
  <dcterms:modified xsi:type="dcterms:W3CDTF">2019-11-07T00:59:31Z</dcterms:modified>
</cp:coreProperties>
</file>