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0490" windowHeight="9045"/>
  </bookViews>
  <sheets>
    <sheet name="Ex01" sheetId="1" r:id="rId1"/>
    <sheet name="Ex02" sheetId="2" r:id="rId2"/>
    <sheet name="Ex03" sheetId="3" r:id="rId3"/>
    <sheet name="Ex0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D28" i="4" l="1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6" i="4"/>
  <c r="C32" i="4"/>
  <c r="C31" i="4"/>
  <c r="C28" i="4"/>
  <c r="C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28" i="4"/>
  <c r="F19" i="4"/>
  <c r="E19" i="4"/>
  <c r="F16" i="4"/>
  <c r="B19" i="4"/>
  <c r="B16" i="4"/>
  <c r="C8" i="4"/>
  <c r="C9" i="4"/>
  <c r="C10" i="4"/>
  <c r="C11" i="4"/>
  <c r="B11" i="4"/>
  <c r="B10" i="4"/>
  <c r="B9" i="4"/>
  <c r="B8" i="4"/>
  <c r="B27" i="4"/>
  <c r="F23" i="3"/>
  <c r="E23" i="3"/>
  <c r="I31" i="3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30" i="3"/>
  <c r="D32" i="3"/>
  <c r="C35" i="3"/>
  <c r="C36" i="3"/>
  <c r="B23" i="3"/>
  <c r="L27" i="4" l="1"/>
  <c r="L28" i="4"/>
  <c r="M27" i="4"/>
  <c r="I27" i="4"/>
  <c r="F17" i="4"/>
  <c r="I32" i="3"/>
  <c r="J31" i="3"/>
  <c r="I32" i="4" l="1"/>
  <c r="I31" i="4"/>
  <c r="J27" i="4"/>
  <c r="I28" i="4"/>
  <c r="F21" i="3" l="1"/>
  <c r="F20" i="3"/>
  <c r="B2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C31" i="3"/>
  <c r="C32" i="3" s="1"/>
  <c r="C14" i="3"/>
  <c r="C15" i="3"/>
  <c r="B15" i="3"/>
  <c r="B14" i="3"/>
  <c r="C13" i="3"/>
  <c r="C12" i="3"/>
  <c r="B13" i="3"/>
  <c r="B12" i="3"/>
  <c r="L31" i="3" l="1"/>
  <c r="E18" i="2"/>
  <c r="I26" i="2" s="1"/>
  <c r="F18" i="2"/>
  <c r="L26" i="2" s="1"/>
  <c r="I31" i="2"/>
  <c r="I30" i="2"/>
  <c r="F21" i="1"/>
  <c r="E21" i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5" i="2"/>
  <c r="F16" i="2"/>
  <c r="F15" i="2"/>
  <c r="C27" i="2"/>
  <c r="C26" i="2"/>
  <c r="B18" i="2"/>
  <c r="I36" i="3" l="1"/>
  <c r="I35" i="3"/>
  <c r="L32" i="3"/>
  <c r="M31" i="3"/>
  <c r="I27" i="2"/>
  <c r="J26" i="2"/>
  <c r="M26" i="2"/>
  <c r="L27" i="2"/>
  <c r="D27" i="2" l="1"/>
  <c r="C31" i="2"/>
  <c r="C30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27" i="2"/>
  <c r="B26" i="2"/>
  <c r="C10" i="2"/>
  <c r="B10" i="2"/>
  <c r="C9" i="2"/>
  <c r="B9" i="2"/>
  <c r="C8" i="2"/>
  <c r="B8" i="2"/>
  <c r="C7" i="2"/>
  <c r="B7" i="2"/>
  <c r="I33" i="1" l="1"/>
  <c r="I34" i="1"/>
  <c r="M29" i="1"/>
  <c r="I29" i="1"/>
  <c r="J29" i="1" s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9" i="1"/>
  <c r="G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46" i="1"/>
  <c r="B47" i="1"/>
  <c r="B48" i="1"/>
  <c r="B49" i="1"/>
  <c r="B50" i="1"/>
  <c r="B51" i="1"/>
  <c r="B52" i="1"/>
  <c r="B53" i="1"/>
  <c r="B54" i="1"/>
  <c r="B55" i="1"/>
  <c r="B56" i="1"/>
  <c r="B29" i="1"/>
  <c r="C13" i="1" l="1"/>
  <c r="C12" i="1"/>
  <c r="C11" i="1"/>
  <c r="C10" i="1"/>
  <c r="B13" i="1"/>
  <c r="B12" i="1"/>
  <c r="B11" i="1"/>
  <c r="B18" i="1" s="1"/>
  <c r="B10" i="1"/>
  <c r="B21" i="1" l="1"/>
  <c r="F18" i="1"/>
  <c r="F19" i="1" s="1"/>
</calcChain>
</file>

<file path=xl/sharedStrings.xml><?xml version="1.0" encoding="utf-8"?>
<sst xmlns="http://schemas.openxmlformats.org/spreadsheetml/2006/main" count="128" uniqueCount="34">
  <si>
    <t>R1</t>
  </si>
  <si>
    <t>R2</t>
  </si>
  <si>
    <t>Média</t>
  </si>
  <si>
    <t>Variância</t>
  </si>
  <si>
    <t>Desvio Padrão</t>
  </si>
  <si>
    <t>n</t>
  </si>
  <si>
    <t>Teste F</t>
  </si>
  <si>
    <t>Estatística do Teste</t>
  </si>
  <si>
    <t>Região Crítica do Teste</t>
  </si>
  <si>
    <t>Conclusão</t>
  </si>
  <si>
    <t>F</t>
  </si>
  <si>
    <t xml:space="preserve">Não Rejeitamos H0 </t>
  </si>
  <si>
    <t>as variâncias são iguais</t>
  </si>
  <si>
    <t>dF</t>
  </si>
  <si>
    <t>RC</t>
  </si>
  <si>
    <t>Fobs</t>
  </si>
  <si>
    <t>Teste t-Student</t>
  </si>
  <si>
    <t>Sp</t>
  </si>
  <si>
    <t>tobs</t>
  </si>
  <si>
    <t>Fc</t>
  </si>
  <si>
    <t>Rejeitamos Ho</t>
  </si>
  <si>
    <t>as médias são diferentes</t>
  </si>
  <si>
    <t>t</t>
  </si>
  <si>
    <t>Dt</t>
  </si>
  <si>
    <t>tc</t>
  </si>
  <si>
    <t>dtc</t>
  </si>
  <si>
    <t>A</t>
  </si>
  <si>
    <t>B</t>
  </si>
  <si>
    <t>Não rejeitamos Ho</t>
  </si>
  <si>
    <t>as médias são iguais</t>
  </si>
  <si>
    <t>MA:</t>
  </si>
  <si>
    <t>MB:</t>
  </si>
  <si>
    <t>TA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</si>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</sst>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Font="1" applyBorder="1" applyAlignment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'Ex01'!$B$28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'Ex01'!$A$29:$A$186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'Ex01'!$B$29:$B$186</c:f>
              <c:numCache>
                <c:formatCode>General</c:formatCode>
                <c:ptCount val="158"/>
                <c:pt idx="0">
                  <c:v>0</c:v>
                </c:pt>
                <c:pt idx="1">
                  <c:v>0.32545155163108008</c:v>
                </c:pt>
                <c:pt idx="2">
                  <c:v>0.42722829723526795</c:v>
                </c:pt>
                <c:pt idx="3">
                  <c:v>0.51212944953738482</c:v>
                </c:pt>
                <c:pt idx="4">
                  <c:v>0.57811443175904109</c:v>
                </c:pt>
                <c:pt idx="5">
                  <c:v>0.62579747742370062</c:v>
                </c:pt>
                <c:pt idx="6">
                  <c:v>0.65710587241227691</c:v>
                </c:pt>
                <c:pt idx="7">
                  <c:v>0.67447565267114906</c:v>
                </c:pt>
                <c:pt idx="8">
                  <c:v>0.68040095757470798</c:v>
                </c:pt>
                <c:pt idx="9">
                  <c:v>0.6772021480167838</c:v>
                </c:pt>
                <c:pt idx="10">
                  <c:v>0.66692325590289891</c:v>
                </c:pt>
                <c:pt idx="11">
                  <c:v>0.65130247720062528</c:v>
                </c:pt>
                <c:pt idx="12">
                  <c:v>0.63178148932262312</c:v>
                </c:pt>
                <c:pt idx="13">
                  <c:v>0.609533404426572</c:v>
                </c:pt>
                <c:pt idx="14">
                  <c:v>0.58549783709922087</c:v>
                </c:pt>
                <c:pt idx="15">
                  <c:v>0.56041680075462041</c:v>
                </c:pt>
                <c:pt idx="16">
                  <c:v>0.53486824326774629</c:v>
                </c:pt>
                <c:pt idx="17">
                  <c:v>0.50929581789406519</c:v>
                </c:pt>
                <c:pt idx="18">
                  <c:v>0.48403448039730673</c:v>
                </c:pt>
                <c:pt idx="19">
                  <c:v>0.45933202873562684</c:v>
                </c:pt>
                <c:pt idx="20">
                  <c:v>0.43536695372299544</c:v>
                </c:pt>
                <c:pt idx="21">
                  <c:v>0.41226306617950537</c:v>
                </c:pt>
                <c:pt idx="22">
                  <c:v>0.390101378833006</c:v>
                </c:pt>
                <c:pt idx="23">
                  <c:v>0.36892969112206875</c:v>
                </c:pt>
                <c:pt idx="24">
                  <c:v>0.34877027593645255</c:v>
                </c:pt>
                <c:pt idx="25">
                  <c:v>0.32962601251078988</c:v>
                </c:pt>
                <c:pt idx="26">
                  <c:v>0.31148525619897333</c:v>
                </c:pt>
                <c:pt idx="27">
                  <c:v>0.29432568709814533</c:v>
                </c:pt>
                <c:pt idx="28">
                  <c:v>0.27811733679203876</c:v>
                </c:pt>
                <c:pt idx="29">
                  <c:v>0.26282495604475092</c:v>
                </c:pt>
                <c:pt idx="30">
                  <c:v>0.24840985572213234</c:v>
                </c:pt>
                <c:pt idx="31">
                  <c:v>0.23483132791475739</c:v>
                </c:pt>
                <c:pt idx="32">
                  <c:v>0.22204773346931711</c:v>
                </c:pt>
                <c:pt idx="33">
                  <c:v>0.21001732520387392</c:v>
                </c:pt>
                <c:pt idx="34">
                  <c:v>0.19869886234680192</c:v>
                </c:pt>
                <c:pt idx="35">
                  <c:v>0.18805206063794108</c:v>
                </c:pt>
                <c:pt idx="36">
                  <c:v>0.17803791358416093</c:v>
                </c:pt>
                <c:pt idx="37">
                  <c:v>0.16861891316778727</c:v>
                </c:pt>
                <c:pt idx="38">
                  <c:v>0.15975919253203791</c:v>
                </c:pt>
                <c:pt idx="39">
                  <c:v>0.15142460853914255</c:v>
                </c:pt>
                <c:pt idx="40">
                  <c:v>0.14358277839118272</c:v>
                </c:pt>
                <c:pt idx="41">
                  <c:v>0.13620308153991806</c:v>
                </c:pt>
                <c:pt idx="42">
                  <c:v>0.12925663574369139</c:v>
                </c:pt>
                <c:pt idx="43">
                  <c:v>0.12271625423900098</c:v>
                </c:pt>
                <c:pt idx="44">
                  <c:v>0.11655638948665593</c:v>
                </c:pt>
                <c:pt idx="45">
                  <c:v>0.1107530677513458</c:v>
                </c:pt>
                <c:pt idx="46">
                  <c:v>0.10528381781783691</c:v>
                </c:pt>
                <c:pt idx="47">
                  <c:v>0.10012759638779221</c:v>
                </c:pt>
                <c:pt idx="48">
                  <c:v>9.5264712099088558E-2</c:v>
                </c:pt>
                <c:pt idx="49">
                  <c:v>9.067674963301145E-2</c:v>
                </c:pt>
                <c:pt idx="50">
                  <c:v>8.6346494998559939E-2</c:v>
                </c:pt>
                <c:pt idx="51">
                  <c:v>8.2257862787128433E-2</c:v>
                </c:pt>
                <c:pt idx="52">
                  <c:v>7.8395825958834181E-2</c:v>
                </c:pt>
                <c:pt idx="53">
                  <c:v>7.474634854076008E-2</c:v>
                </c:pt>
                <c:pt idx="54">
                  <c:v>7.1296321477017657E-2</c:v>
                </c:pt>
                <c:pt idx="55">
                  <c:v>6.8033501762458648E-2</c:v>
                </c:pt>
                <c:pt idx="56">
                  <c:v>6.4946454909442092E-2</c:v>
                </c:pt>
                <c:pt idx="57">
                  <c:v>6.2024500734951589E-2</c:v>
                </c:pt>
                <c:pt idx="58">
                  <c:v>5.9257662409290951E-2</c:v>
                </c:pt>
                <c:pt idx="59">
                  <c:v>5.6636618674160359E-2</c:v>
                </c:pt>
                <c:pt idx="60">
                  <c:v>5.4152659114396214E-2</c:v>
                </c:pt>
                <c:pt idx="61">
                  <c:v>5.1797642351873827E-2</c:v>
                </c:pt>
                <c:pt idx="62">
                  <c:v>4.9563957020282767E-2</c:v>
                </c:pt>
                <c:pt idx="63">
                  <c:v>4.7444485374317176E-2</c:v>
                </c:pt>
                <c:pt idx="64">
                  <c:v>4.5432569385162068E-2</c:v>
                </c:pt>
                <c:pt idx="65">
                  <c:v>4.3521979175153179E-2</c:v>
                </c:pt>
                <c:pt idx="66">
                  <c:v>4.1706883647429291E-2</c:v>
                </c:pt>
                <c:pt idx="67">
                  <c:v>3.9981823170761786E-2</c:v>
                </c:pt>
                <c:pt idx="68">
                  <c:v>3.8341684185091846E-2</c:v>
                </c:pt>
                <c:pt idx="69">
                  <c:v>3.6781675599312204E-2</c:v>
                </c:pt>
                <c:pt idx="70">
                  <c:v>3.5297306859233504E-2</c:v>
                </c:pt>
                <c:pt idx="71">
                  <c:v>3.3884367570276783E-2</c:v>
                </c:pt>
                <c:pt idx="72">
                  <c:v>3.2538908566087252E-2</c:v>
                </c:pt>
                <c:pt idx="73">
                  <c:v>3.1257224320849722E-2</c:v>
                </c:pt>
                <c:pt idx="74">
                  <c:v>3.0035836609528556E-2</c:v>
                </c:pt>
                <c:pt idx="75">
                  <c:v>2.8871479326485022E-2</c:v>
                </c:pt>
                <c:pt idx="76">
                  <c:v>2.7761084378908441E-2</c:v>
                </c:pt>
                <c:pt idx="77">
                  <c:v>2.6701768577204375E-2</c:v>
                </c:pt>
                <c:pt idx="78">
                  <c:v>2.5690821449894742E-2</c:v>
                </c:pt>
                <c:pt idx="79">
                  <c:v>2.4725693915700453E-2</c:v>
                </c:pt>
                <c:pt idx="80">
                  <c:v>2.3803987750285922E-2</c:v>
                </c:pt>
                <c:pt idx="81">
                  <c:v>2.2923445789662031E-2</c:v>
                </c:pt>
                <c:pt idx="82">
                  <c:v>2.2081942816465701E-2</c:v>
                </c:pt>
                <c:pt idx="83">
                  <c:v>2.1277477079280155E-2</c:v>
                </c:pt>
                <c:pt idx="84">
                  <c:v>2.0508162398833771E-2</c:v>
                </c:pt>
                <c:pt idx="85">
                  <c:v>1.9772220818336076E-2</c:v>
                </c:pt>
                <c:pt idx="86">
                  <c:v>1.9067975758386757E-2</c:v>
                </c:pt>
                <c:pt idx="87">
                  <c:v>1.8393845639842133E-2</c:v>
                </c:pt>
                <c:pt idx="88">
                  <c:v>1.7748337940758627E-2</c:v>
                </c:pt>
                <c:pt idx="89">
                  <c:v>1.7130043656065519E-2</c:v>
                </c:pt>
                <c:pt idx="90">
                  <c:v>1.6537632130964406E-2</c:v>
                </c:pt>
                <c:pt idx="91">
                  <c:v>1.5969846241223582E-2</c:v>
                </c:pt>
                <c:pt idx="92">
                  <c:v>1.5425497895540692E-2</c:v>
                </c:pt>
                <c:pt idx="93">
                  <c:v>1.4903463837004301E-2</c:v>
                </c:pt>
                <c:pt idx="94">
                  <c:v>1.4402681722397488E-2</c:v>
                </c:pt>
                <c:pt idx="95">
                  <c:v>1.3922146459672291E-2</c:v>
                </c:pt>
                <c:pt idx="96">
                  <c:v>1.3460906785386174E-2</c:v>
                </c:pt>
                <c:pt idx="97">
                  <c:v>1.3018062065243304E-2</c:v>
                </c:pt>
                <c:pt idx="98">
                  <c:v>1.2592759302132581E-2</c:v>
                </c:pt>
                <c:pt idx="99">
                  <c:v>1.2184190337206332E-2</c:v>
                </c:pt>
                <c:pt idx="100">
                  <c:v>1.1791589230608746E-2</c:v>
                </c:pt>
                <c:pt idx="101">
                  <c:v>1.1414229809446242E-2</c:v>
                </c:pt>
                <c:pt idx="102">
                  <c:v>1.1051423371500838E-2</c:v>
                </c:pt>
                <c:pt idx="103">
                  <c:v>1.0702516534025763E-2</c:v>
                </c:pt>
                <c:pt idx="104">
                  <c:v>1.0366889217738279E-2</c:v>
                </c:pt>
                <c:pt idx="105">
                  <c:v>1.0043952756840733E-2</c:v>
                </c:pt>
                <c:pt idx="106">
                  <c:v>9.7331481265625734E-3</c:v>
                </c:pt>
                <c:pt idx="107">
                  <c:v>9.4339442803279255E-3</c:v>
                </c:pt>
                <c:pt idx="108">
                  <c:v>9.1458365892189662E-3</c:v>
                </c:pt>
                <c:pt idx="109">
                  <c:v>8.8683453769280874E-3</c:v>
                </c:pt>
                <c:pt idx="110">
                  <c:v>8.6010145438756638E-3</c:v>
                </c:pt>
                <c:pt idx="111">
                  <c:v>8.3434102746176766E-3</c:v>
                </c:pt>
                <c:pt idx="112">
                  <c:v>8.095119823081422E-3</c:v>
                </c:pt>
                <c:pt idx="113">
                  <c:v>7.855750370550859E-3</c:v>
                </c:pt>
                <c:pt idx="114">
                  <c:v>7.6249279516779466E-3</c:v>
                </c:pt>
                <c:pt idx="115">
                  <c:v>7.402296444124822E-3</c:v>
                </c:pt>
                <c:pt idx="116">
                  <c:v>7.1875166177460597E-3</c:v>
                </c:pt>
                <c:pt idx="117">
                  <c:v>6.98026523950255E-3</c:v>
                </c:pt>
                <c:pt idx="118">
                  <c:v>6.7802342305595086E-3</c:v>
                </c:pt>
                <c:pt idx="119">
                  <c:v>6.587129872263898E-3</c:v>
                </c:pt>
                <c:pt idx="120">
                  <c:v>6.4006720579211467E-3</c:v>
                </c:pt>
                <c:pt idx="121">
                  <c:v>6.2205935874996504E-3</c:v>
                </c:pt>
                <c:pt idx="122">
                  <c:v>6.0466395025850009E-3</c:v>
                </c:pt>
                <c:pt idx="123">
                  <c:v>5.8785664590856861E-3</c:v>
                </c:pt>
                <c:pt idx="124">
                  <c:v>5.716142135358749E-3</c:v>
                </c:pt>
                <c:pt idx="125">
                  <c:v>5.5591446735787095E-3</c:v>
                </c:pt>
                <c:pt idx="126">
                  <c:v>5.4073621523174908E-3</c:v>
                </c:pt>
                <c:pt idx="127">
                  <c:v>5.260592088436193E-3</c:v>
                </c:pt>
                <c:pt idx="128">
                  <c:v>5.1186409665150302E-3</c:v>
                </c:pt>
                <c:pt idx="129">
                  <c:v>4.9813237941621876E-3</c:v>
                </c:pt>
                <c:pt idx="130">
                  <c:v>4.848463681651238E-3</c:v>
                </c:pt>
                <c:pt idx="131">
                  <c:v>4.7198914444365201E-3</c:v>
                </c:pt>
                <c:pt idx="132">
                  <c:v>4.5954452271885762E-3</c:v>
                </c:pt>
                <c:pt idx="133">
                  <c:v>4.4749701480798123E-3</c:v>
                </c:pt>
                <c:pt idx="134">
                  <c:v>4.3583179621303723E-3</c:v>
                </c:pt>
                <c:pt idx="135">
                  <c:v>4.2453467425003829E-3</c:v>
                </c:pt>
                <c:pt idx="136">
                  <c:v>4.1359205786849745E-3</c:v>
                </c:pt>
                <c:pt idx="137">
                  <c:v>4.0299092906331511E-3</c:v>
                </c:pt>
                <c:pt idx="138">
                  <c:v>3.9271881578742448E-3</c:v>
                </c:pt>
                <c:pt idx="139">
                  <c:v>3.8276376627915036E-3</c:v>
                </c:pt>
                <c:pt idx="140">
                  <c:v>3.7311432472360039E-3</c:v>
                </c:pt>
                <c:pt idx="141">
                  <c:v>3.6375950817243811E-3</c:v>
                </c:pt>
                <c:pt idx="142">
                  <c:v>3.5468878465090082E-3</c:v>
                </c:pt>
                <c:pt idx="143">
                  <c:v>3.4589205238541839E-3</c:v>
                </c:pt>
                <c:pt idx="144">
                  <c:v>3.3735962008912732E-3</c:v>
                </c:pt>
                <c:pt idx="145">
                  <c:v>3.2908218824641549E-3</c:v>
                </c:pt>
                <c:pt idx="146">
                  <c:v>3.2105083134117717E-3</c:v>
                </c:pt>
                <c:pt idx="147">
                  <c:v>3.132569809767572E-3</c:v>
                </c:pt>
                <c:pt idx="148">
                  <c:v>3.0569240983867609E-3</c:v>
                </c:pt>
                <c:pt idx="149">
                  <c:v>2.9834921645413913E-3</c:v>
                </c:pt>
                <c:pt idx="150">
                  <c:v>2.9121981070502696E-3</c:v>
                </c:pt>
                <c:pt idx="151">
                  <c:v>2.842969000536395E-3</c:v>
                </c:pt>
                <c:pt idx="152">
                  <c:v>2.7757347644283953E-3</c:v>
                </c:pt>
                <c:pt idx="153">
                  <c:v>2.7104280383446269E-3</c:v>
                </c:pt>
                <c:pt idx="154">
                  <c:v>2.6469840635198975E-3</c:v>
                </c:pt>
                <c:pt idx="155">
                  <c:v>2.5853405699540529E-3</c:v>
                </c:pt>
                <c:pt idx="156">
                  <c:v>2.5254376689803903E-3</c:v>
                </c:pt>
                <c:pt idx="157">
                  <c:v>2.4672177509689869E-3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'Ex01'!$D$28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'Ex01'!$C$29:$C$30</c:f>
              <c:numCache>
                <c:formatCode>General</c:formatCode>
                <c:ptCount val="2"/>
                <c:pt idx="0">
                  <c:v>3.7870435399280673</c:v>
                </c:pt>
                <c:pt idx="1">
                  <c:v>3.7870435399280673</c:v>
                </c:pt>
              </c:numCache>
            </c:numRef>
          </c:xVal>
          <c:yVal>
            <c:numRef>
              <c:f>'Ex01'!$D$29:$D$30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'Ex01'!$D$32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'Ex01'!$C$33:$C$34</c:f>
              <c:numCache>
                <c:formatCode>General</c:formatCode>
                <c:ptCount val="2"/>
                <c:pt idx="0">
                  <c:v>1.2245433665098981</c:v>
                </c:pt>
                <c:pt idx="1">
                  <c:v>1.2245433665098981</c:v>
                </c:pt>
              </c:numCache>
            </c:numRef>
          </c:xVal>
          <c:yVal>
            <c:numRef>
              <c:f>'Ex01'!$D$33:$D$34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205408"/>
        <c:axId val="-1556205952"/>
      </c:scatterChart>
      <c:valAx>
        <c:axId val="-15562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5952"/>
        <c:crosses val="autoZero"/>
        <c:crossBetween val="midCat"/>
      </c:valAx>
      <c:valAx>
        <c:axId val="-15562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'Ex01'!$G$27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'Ex01'!$F$28:$F$231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'Ex01'!$G$28:$G$231</c:f>
              <c:numCache>
                <c:formatCode>General</c:formatCode>
                <c:ptCount val="204"/>
                <c:pt idx="0">
                  <c:v>1.8035869195642983E-4</c:v>
                </c:pt>
                <c:pt idx="1">
                  <c:v>1.9858875729525171E-4</c:v>
                </c:pt>
                <c:pt idx="2">
                  <c:v>2.1871955197675028E-4</c:v>
                </c:pt>
                <c:pt idx="3">
                  <c:v>2.4095357961501142E-4</c:v>
                </c:pt>
                <c:pt idx="4">
                  <c:v>2.6551514271407116E-4</c:v>
                </c:pt>
                <c:pt idx="5">
                  <c:v>2.926526789061364E-4</c:v>
                </c:pt>
                <c:pt idx="6">
                  <c:v>3.226413410945592E-4</c:v>
                </c:pt>
                <c:pt idx="7">
                  <c:v>3.5578584538510378E-4</c:v>
                </c:pt>
                <c:pt idx="8">
                  <c:v>3.9242361270411377E-4</c:v>
                </c:pt>
                <c:pt idx="9">
                  <c:v>4.3292823212333321E-4</c:v>
                </c:pt>
                <c:pt idx="10">
                  <c:v>4.777132761302145E-4</c:v>
                </c:pt>
                <c:pt idx="11">
                  <c:v>5.2723650038753712E-4</c:v>
                </c:pt>
                <c:pt idx="12">
                  <c:v>5.8200446290048065E-4</c:v>
                </c:pt>
                <c:pt idx="13">
                  <c:v>6.4257759993049935E-4</c:v>
                </c:pt>
                <c:pt idx="14">
                  <c:v>7.0957579843469742E-4</c:v>
                </c:pt>
                <c:pt idx="15">
                  <c:v>7.8368450722999074E-4</c:v>
                </c:pt>
                <c:pt idx="16">
                  <c:v>8.6566143143735881E-4</c:v>
                </c:pt>
                <c:pt idx="17">
                  <c:v>9.5634385699654785E-4</c:v>
                </c:pt>
                <c:pt idx="18">
                  <c:v>1.0566566540868045E-3</c:v>
                </c:pt>
                <c:pt idx="19">
                  <c:v>1.1676210100621536E-3</c:v>
                </c:pt>
                <c:pt idx="20">
                  <c:v>1.2903639439119025E-3</c:v>
                </c:pt>
                <c:pt idx="21">
                  <c:v>1.4261286551718606E-3</c:v>
                </c:pt>
                <c:pt idx="22">
                  <c:v>1.5762857605033306E-3</c:v>
                </c:pt>
                <c:pt idx="23">
                  <c:v>1.7423454706663496E-3</c:v>
                </c:pt>
                <c:pt idx="24">
                  <c:v>1.9259707591586766E-3</c:v>
                </c:pt>
                <c:pt idx="25">
                  <c:v>2.1289915711630203E-3</c:v>
                </c:pt>
                <c:pt idx="26">
                  <c:v>2.3534201174049397E-3</c:v>
                </c:pt>
                <c:pt idx="27">
                  <c:v>2.6014672918048955E-3</c:v>
                </c:pt>
                <c:pt idx="28">
                  <c:v>2.8755602441113072E-3</c:v>
                </c:pt>
                <c:pt idx="29">
                  <c:v>3.1783611286964699E-3</c:v>
                </c:pt>
                <c:pt idx="30">
                  <c:v>3.5127870380211004E-3</c:v>
                </c:pt>
                <c:pt idx="31">
                  <c:v>3.8820311135307974E-3</c:v>
                </c:pt>
                <c:pt idx="32">
                  <c:v>4.2895848075218271E-3</c:v>
                </c:pt>
                <c:pt idx="33">
                  <c:v>4.7392612463500079E-3</c:v>
                </c:pt>
                <c:pt idx="34">
                  <c:v>5.235219617798938E-3</c:v>
                </c:pt>
                <c:pt idx="35">
                  <c:v>5.7819904729925981E-3</c:v>
                </c:pt>
                <c:pt idx="36">
                  <c:v>6.3845017954615273E-3</c:v>
                </c:pt>
                <c:pt idx="37">
                  <c:v>7.0481056463957319E-3</c:v>
                </c:pt>
                <c:pt idx="38">
                  <c:v>7.7786051453177284E-3</c:v>
                </c:pt>
                <c:pt idx="39">
                  <c:v>8.5822814890217369E-3</c:v>
                </c:pt>
                <c:pt idx="40">
                  <c:v>9.4659206483708631E-3</c:v>
                </c:pt>
                <c:pt idx="41">
                  <c:v>1.0436839312257109E-2</c:v>
                </c:pt>
                <c:pt idx="42">
                  <c:v>1.1502909570702526E-2</c:v>
                </c:pt>
                <c:pt idx="43">
                  <c:v>1.2672581744899469E-2</c:v>
                </c:pt>
                <c:pt idx="44">
                  <c:v>1.3954904681385917E-2</c:v>
                </c:pt>
                <c:pt idx="45">
                  <c:v>1.5359542731258365E-2</c:v>
                </c:pt>
                <c:pt idx="46">
                  <c:v>1.6896788534420962E-2</c:v>
                </c:pt>
                <c:pt idx="47">
                  <c:v>1.8577570624850607E-2</c:v>
                </c:pt>
                <c:pt idx="48">
                  <c:v>2.0413454767691408E-2</c:v>
                </c:pt>
                <c:pt idx="49">
                  <c:v>2.2416637835171119E-2</c:v>
                </c:pt>
                <c:pt idx="50">
                  <c:v>2.4599932928940058E-2</c:v>
                </c:pt>
                <c:pt idx="51">
                  <c:v>2.697674436517071E-2</c:v>
                </c:pt>
                <c:pt idx="52">
                  <c:v>2.9561031059990417E-2</c:v>
                </c:pt>
                <c:pt idx="53">
                  <c:v>3.2367256791583414E-2</c:v>
                </c:pt>
                <c:pt idx="54">
                  <c:v>3.5410325777279171E-2</c:v>
                </c:pt>
                <c:pt idx="55">
                  <c:v>3.8705501995453459E-2</c:v>
                </c:pt>
                <c:pt idx="56">
                  <c:v>4.2268310709932116E-2</c:v>
                </c:pt>
                <c:pt idx="57">
                  <c:v>4.6114420726052527E-2</c:v>
                </c:pt>
                <c:pt idx="58">
                  <c:v>5.025950603005995E-2</c:v>
                </c:pt>
                <c:pt idx="59">
                  <c:v>5.4719085644543392E-2</c:v>
                </c:pt>
                <c:pt idx="60">
                  <c:v>5.9508340779288016E-2</c:v>
                </c:pt>
                <c:pt idx="61">
                  <c:v>6.4641908675692E-2</c:v>
                </c:pt>
                <c:pt idx="62">
                  <c:v>7.0133652939134802E-2</c:v>
                </c:pt>
                <c:pt idx="63">
                  <c:v>7.5996410631173419E-2</c:v>
                </c:pt>
                <c:pt idx="64">
                  <c:v>8.2241716953867228E-2</c:v>
                </c:pt>
                <c:pt idx="65">
                  <c:v>8.8879509000919024E-2</c:v>
                </c:pt>
                <c:pt idx="66">
                  <c:v>9.5917810770479506E-2</c:v>
                </c:pt>
                <c:pt idx="67">
                  <c:v>0.10336240242443873</c:v>
                </c:pt>
                <c:pt idx="68">
                  <c:v>0.11121647762663252</c:v>
                </c:pt>
                <c:pt idx="69">
                  <c:v>0.11948029368079578</c:v>
                </c:pt>
                <c:pt idx="70">
                  <c:v>0.12815082009658668</c:v>
                </c:pt>
                <c:pt idx="71">
                  <c:v>0.13722139211196224</c:v>
                </c:pt>
                <c:pt idx="72">
                  <c:v>0.14668137656118901</c:v>
                </c:pt>
                <c:pt idx="73">
                  <c:v>0.15651585826415096</c:v>
                </c:pt>
                <c:pt idx="74">
                  <c:v>0.16670535578513646</c:v>
                </c:pt>
                <c:pt idx="75">
                  <c:v>0.17722557592633126</c:v>
                </c:pt>
                <c:pt idx="76">
                  <c:v>0.18804721664023252</c:v>
                </c:pt>
                <c:pt idx="77">
                  <c:v>0.19913582812438621</c:v>
                </c:pt>
                <c:pt idx="78">
                  <c:v>0.21045174166242323</c:v>
                </c:pt>
                <c:pt idx="79">
                  <c:v>0.22195007526373048</c:v>
                </c:pt>
                <c:pt idx="80">
                  <c:v>0.23358082430431085</c:v>
                </c:pt>
                <c:pt idx="81">
                  <c:v>0.24528904416763633</c:v>
                </c:pt>
                <c:pt idx="82">
                  <c:v>0.25701513032316525</c:v>
                </c:pt>
                <c:pt idx="83">
                  <c:v>0.26869519937264519</c:v>
                </c:pt>
                <c:pt idx="84">
                  <c:v>0.28026157236728383</c:v>
                </c:pt>
                <c:pt idx="85">
                  <c:v>0.29164335919601292</c:v>
                </c:pt>
                <c:pt idx="86">
                  <c:v>0.30276714012700262</c:v>
                </c:pt>
                <c:pt idx="87">
                  <c:v>0.31355773772780282</c:v>
                </c:pt>
                <c:pt idx="88">
                  <c:v>0.32393906948499207</c:v>
                </c:pt>
                <c:pt idx="89">
                  <c:v>0.33383506859383</c:v>
                </c:pt>
                <c:pt idx="90">
                  <c:v>0.34317065770214339</c:v>
                </c:pt>
                <c:pt idx="91">
                  <c:v>0.35187275798291445</c:v>
                </c:pt>
                <c:pt idx="92">
                  <c:v>0.35987131388717164</c:v>
                </c:pt>
                <c:pt idx="93">
                  <c:v>0.36710031239506802</c:v>
                </c:pt>
                <c:pt idx="94">
                  <c:v>0.37349877462716341</c:v>
                </c:pt>
                <c:pt idx="95">
                  <c:v>0.37901169736956236</c:v>
                </c:pt>
                <c:pt idx="96">
                  <c:v>0.38359092245166321</c:v>
                </c:pt>
                <c:pt idx="97">
                  <c:v>0.38719591301242684</c:v>
                </c:pt>
                <c:pt idx="98">
                  <c:v>0.38979441748908505</c:v>
                </c:pt>
                <c:pt idx="99">
                  <c:v>0.39136300461930545</c:v>
                </c:pt>
                <c:pt idx="100">
                  <c:v>0.39188745579248563</c:v>
                </c:pt>
                <c:pt idx="101">
                  <c:v>0.39136300461930618</c:v>
                </c:pt>
                <c:pt idx="102">
                  <c:v>0.38979441748908666</c:v>
                </c:pt>
                <c:pt idx="103">
                  <c:v>0.38719591301242928</c:v>
                </c:pt>
                <c:pt idx="104">
                  <c:v>0.38359092245166648</c:v>
                </c:pt>
                <c:pt idx="105">
                  <c:v>0.37901169736956641</c:v>
                </c:pt>
                <c:pt idx="106">
                  <c:v>0.37349877462716824</c:v>
                </c:pt>
                <c:pt idx="107">
                  <c:v>0.36710031239507357</c:v>
                </c:pt>
                <c:pt idx="108">
                  <c:v>0.35987131388717775</c:v>
                </c:pt>
                <c:pt idx="109">
                  <c:v>0.35187275798292106</c:v>
                </c:pt>
                <c:pt idx="110">
                  <c:v>0.34317065770215049</c:v>
                </c:pt>
                <c:pt idx="111">
                  <c:v>0.33383506859383771</c:v>
                </c:pt>
                <c:pt idx="112">
                  <c:v>0.32393906948500006</c:v>
                </c:pt>
                <c:pt idx="113">
                  <c:v>0.31355773772781131</c:v>
                </c:pt>
                <c:pt idx="114">
                  <c:v>0.30276714012701139</c:v>
                </c:pt>
                <c:pt idx="115">
                  <c:v>0.29164335919602202</c:v>
                </c:pt>
                <c:pt idx="116">
                  <c:v>0.28026157236729071</c:v>
                </c:pt>
                <c:pt idx="117">
                  <c:v>0.26869519937265218</c:v>
                </c:pt>
                <c:pt idx="118">
                  <c:v>0.2570151303231723</c:v>
                </c:pt>
                <c:pt idx="119">
                  <c:v>0.24528904416764338</c:v>
                </c:pt>
                <c:pt idx="120">
                  <c:v>0.23358082430431784</c:v>
                </c:pt>
                <c:pt idx="121">
                  <c:v>0.2219500752637375</c:v>
                </c:pt>
                <c:pt idx="122">
                  <c:v>0.21045174166243003</c:v>
                </c:pt>
                <c:pt idx="123">
                  <c:v>0.19913582812439296</c:v>
                </c:pt>
                <c:pt idx="124">
                  <c:v>0.18804721664023913</c:v>
                </c:pt>
                <c:pt idx="125">
                  <c:v>0.17722557592633767</c:v>
                </c:pt>
                <c:pt idx="126">
                  <c:v>0.16670535578514267</c:v>
                </c:pt>
                <c:pt idx="127">
                  <c:v>0.15651585826415695</c:v>
                </c:pt>
                <c:pt idx="128">
                  <c:v>0.14668137656119482</c:v>
                </c:pt>
                <c:pt idx="129">
                  <c:v>0.13722139211196779</c:v>
                </c:pt>
                <c:pt idx="130">
                  <c:v>0.12815082009659201</c:v>
                </c:pt>
                <c:pt idx="131">
                  <c:v>0.11948029368080092</c:v>
                </c:pt>
                <c:pt idx="132">
                  <c:v>0.11121647762663738</c:v>
                </c:pt>
                <c:pt idx="133">
                  <c:v>0.10336240242444328</c:v>
                </c:pt>
                <c:pt idx="134">
                  <c:v>9.5917810770483863E-2</c:v>
                </c:pt>
                <c:pt idx="135">
                  <c:v>8.8879509000923118E-2</c:v>
                </c:pt>
                <c:pt idx="136">
                  <c:v>8.2241716953871086E-2</c:v>
                </c:pt>
                <c:pt idx="137">
                  <c:v>7.5996410631177055E-2</c:v>
                </c:pt>
                <c:pt idx="138">
                  <c:v>7.0133652939138202E-2</c:v>
                </c:pt>
                <c:pt idx="139">
                  <c:v>6.4641908675695206E-2</c:v>
                </c:pt>
                <c:pt idx="140">
                  <c:v>5.950834077929102E-2</c:v>
                </c:pt>
                <c:pt idx="141">
                  <c:v>5.4719085644547083E-2</c:v>
                </c:pt>
                <c:pt idx="142">
                  <c:v>5.0259506030063378E-2</c:v>
                </c:pt>
                <c:pt idx="143">
                  <c:v>4.6114420726055712E-2</c:v>
                </c:pt>
                <c:pt idx="144">
                  <c:v>4.2268310709935093E-2</c:v>
                </c:pt>
                <c:pt idx="145">
                  <c:v>3.8705501995456242E-2</c:v>
                </c:pt>
                <c:pt idx="146">
                  <c:v>3.5410325777281731E-2</c:v>
                </c:pt>
                <c:pt idx="147">
                  <c:v>3.2367256791585738E-2</c:v>
                </c:pt>
                <c:pt idx="148">
                  <c:v>2.9561031059992568E-2</c:v>
                </c:pt>
                <c:pt idx="149">
                  <c:v>2.697674436517266E-2</c:v>
                </c:pt>
                <c:pt idx="150">
                  <c:v>2.4599932928941911E-2</c:v>
                </c:pt>
                <c:pt idx="151">
                  <c:v>2.2416637835172774E-2</c:v>
                </c:pt>
                <c:pt idx="152">
                  <c:v>2.0413454767692931E-2</c:v>
                </c:pt>
                <c:pt idx="153">
                  <c:v>1.8577570624852005E-2</c:v>
                </c:pt>
                <c:pt idx="154">
                  <c:v>1.6896788534422232E-2</c:v>
                </c:pt>
                <c:pt idx="155">
                  <c:v>1.535954273125955E-2</c:v>
                </c:pt>
                <c:pt idx="156">
                  <c:v>1.3954904681386994E-2</c:v>
                </c:pt>
                <c:pt idx="157">
                  <c:v>1.2672581744900453E-2</c:v>
                </c:pt>
                <c:pt idx="158">
                  <c:v>1.1502909570703419E-2</c:v>
                </c:pt>
                <c:pt idx="159">
                  <c:v>1.0436839312257924E-2</c:v>
                </c:pt>
                <c:pt idx="160">
                  <c:v>9.4659206483716143E-3</c:v>
                </c:pt>
                <c:pt idx="161">
                  <c:v>8.5822814890224135E-3</c:v>
                </c:pt>
                <c:pt idx="162">
                  <c:v>7.7786051453183451E-3</c:v>
                </c:pt>
                <c:pt idx="163">
                  <c:v>7.0481056463962948E-3</c:v>
                </c:pt>
                <c:pt idx="164">
                  <c:v>6.3845017954620312E-3</c:v>
                </c:pt>
                <c:pt idx="165">
                  <c:v>5.781990472993063E-3</c:v>
                </c:pt>
                <c:pt idx="166">
                  <c:v>5.2352196177993596E-3</c:v>
                </c:pt>
                <c:pt idx="167">
                  <c:v>4.7392612463503774E-3</c:v>
                </c:pt>
                <c:pt idx="168">
                  <c:v>4.2895848075221697E-3</c:v>
                </c:pt>
                <c:pt idx="169">
                  <c:v>3.8820311135311075E-3</c:v>
                </c:pt>
                <c:pt idx="170">
                  <c:v>3.5127870380213845E-3</c:v>
                </c:pt>
                <c:pt idx="171">
                  <c:v>3.1783611286967267E-3</c:v>
                </c:pt>
                <c:pt idx="172">
                  <c:v>2.8755602441114824E-3</c:v>
                </c:pt>
                <c:pt idx="173">
                  <c:v>2.6014672918050537E-3</c:v>
                </c:pt>
                <c:pt idx="174">
                  <c:v>2.3534201174050828E-3</c:v>
                </c:pt>
                <c:pt idx="175">
                  <c:v>2.1289915711631465E-3</c:v>
                </c:pt>
                <c:pt idx="176">
                  <c:v>1.9259707591587902E-3</c:v>
                </c:pt>
                <c:pt idx="177">
                  <c:v>1.7423454706664526E-3</c:v>
                </c:pt>
                <c:pt idx="178">
                  <c:v>1.5762857605034239E-3</c:v>
                </c:pt>
                <c:pt idx="179">
                  <c:v>1.4261286551719465E-3</c:v>
                </c:pt>
                <c:pt idx="180">
                  <c:v>1.2903639439119801E-3</c:v>
                </c:pt>
                <c:pt idx="181">
                  <c:v>1.1676210100622249E-3</c:v>
                </c:pt>
                <c:pt idx="182">
                  <c:v>1.0566566540868667E-3</c:v>
                </c:pt>
                <c:pt idx="183">
                  <c:v>9.5634385699660542E-4</c:v>
                </c:pt>
                <c:pt idx="184">
                  <c:v>8.6566143143740988E-4</c:v>
                </c:pt>
                <c:pt idx="185">
                  <c:v>7.8368450723003617E-4</c:v>
                </c:pt>
                <c:pt idx="186">
                  <c:v>7.0957579843474057E-4</c:v>
                </c:pt>
                <c:pt idx="187">
                  <c:v>6.4257759993053588E-4</c:v>
                </c:pt>
                <c:pt idx="188">
                  <c:v>5.8200446290051502E-4</c:v>
                </c:pt>
                <c:pt idx="189">
                  <c:v>5.2723650038756867E-4</c:v>
                </c:pt>
                <c:pt idx="190">
                  <c:v>4.7771327613024226E-4</c:v>
                </c:pt>
                <c:pt idx="191">
                  <c:v>4.3292823212335874E-4</c:v>
                </c:pt>
                <c:pt idx="192">
                  <c:v>3.9242361270413578E-4</c:v>
                </c:pt>
                <c:pt idx="193">
                  <c:v>3.5578584538512422E-4</c:v>
                </c:pt>
                <c:pt idx="194">
                  <c:v>3.2264134109457785E-4</c:v>
                </c:pt>
                <c:pt idx="195">
                  <c:v>2.9265267890615917E-4</c:v>
                </c:pt>
                <c:pt idx="196">
                  <c:v>2.6551514271408731E-4</c:v>
                </c:pt>
                <c:pt idx="197">
                  <c:v>2.409535796150254E-4</c:v>
                </c:pt>
                <c:pt idx="198">
                  <c:v>2.1871955197676714E-4</c:v>
                </c:pt>
                <c:pt idx="199">
                  <c:v>1.9858875729526665E-4</c:v>
                </c:pt>
                <c:pt idx="200">
                  <c:v>1.8035869195644373E-4</c:v>
                </c:pt>
                <c:pt idx="201">
                  <c:v>1.6384653692328482E-4</c:v>
                </c:pt>
                <c:pt idx="202">
                  <c:v>1.4888724515982015E-4</c:v>
                </c:pt>
                <c:pt idx="203">
                  <c:v>1.3533181228046653E-4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'Ex01'!$I$29:$I$30</c:f>
              <c:numCache>
                <c:formatCode>General</c:formatCode>
                <c:ptCount val="2"/>
                <c:pt idx="0">
                  <c:v>-2.1447866879178044</c:v>
                </c:pt>
                <c:pt idx="1">
                  <c:v>-2.1447866879178044</c:v>
                </c:pt>
              </c:numCache>
            </c:numRef>
          </c:xVal>
          <c:yVal>
            <c:numRef>
              <c:f>'Ex01'!$J$29:$J$30</c:f>
              <c:numCache>
                <c:formatCode>General</c:formatCode>
                <c:ptCount val="2"/>
                <c:pt idx="0">
                  <c:v>4.6532383220215252E-2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'Ex01'!$L$29:$L$30</c:f>
              <c:numCache>
                <c:formatCode>General</c:formatCode>
                <c:ptCount val="2"/>
                <c:pt idx="0">
                  <c:v>2.1447866879177999</c:v>
                </c:pt>
                <c:pt idx="1">
                  <c:v>2.1447866879177999</c:v>
                </c:pt>
              </c:numCache>
            </c:numRef>
          </c:xVal>
          <c:yVal>
            <c:numRef>
              <c:f>'Ex01'!$M$29:$M$30</c:f>
              <c:numCache>
                <c:formatCode>General</c:formatCode>
                <c:ptCount val="2"/>
                <c:pt idx="0">
                  <c:v>4.6532383220215592E-2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'Ex01'!$I$33:$I$34</c:f>
              <c:numCache>
                <c:formatCode>General</c:formatCode>
                <c:ptCount val="2"/>
                <c:pt idx="0">
                  <c:v>-4.2112408370782521</c:v>
                </c:pt>
                <c:pt idx="1">
                  <c:v>-4.2112408370782521</c:v>
                </c:pt>
              </c:numCache>
            </c:numRef>
          </c:xVal>
          <c:yVal>
            <c:numRef>
              <c:f>'Ex01'!$J$33:$J$34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213024"/>
        <c:axId val="-1556211936"/>
      </c:scatterChart>
      <c:valAx>
        <c:axId val="-1556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11936"/>
        <c:crosses val="autoZero"/>
        <c:crossBetween val="midCat"/>
      </c:valAx>
      <c:valAx>
        <c:axId val="-1556211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5562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'Ex02'!$A$26:$A$183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'Ex02'!$B$26:$B$183</c:f>
              <c:numCache>
                <c:formatCode>General</c:formatCode>
                <c:ptCount val="158"/>
                <c:pt idx="0">
                  <c:v>0</c:v>
                </c:pt>
                <c:pt idx="1">
                  <c:v>0.66787581846711763</c:v>
                </c:pt>
                <c:pt idx="2">
                  <c:v>0.6673835582470905</c:v>
                </c:pt>
                <c:pt idx="3">
                  <c:v>0.65570346660708712</c:v>
                </c:pt>
                <c:pt idx="4">
                  <c:v>0.63730500800680301</c:v>
                </c:pt>
                <c:pt idx="5">
                  <c:v>0.61496645322276922</c:v>
                </c:pt>
                <c:pt idx="6">
                  <c:v>0.59047450706055882</c:v>
                </c:pt>
                <c:pt idx="7">
                  <c:v>0.56500035591932007</c:v>
                </c:pt>
                <c:pt idx="8">
                  <c:v>0.53931799319859508</c:v>
                </c:pt>
                <c:pt idx="9">
                  <c:v>0.51393805924601277</c:v>
                </c:pt>
                <c:pt idx="10">
                  <c:v>0.48919322164077339</c:v>
                </c:pt>
                <c:pt idx="11">
                  <c:v>0.46529429743865935</c:v>
                </c:pt>
                <c:pt idx="12">
                  <c:v>0.44236800000000015</c:v>
                </c:pt>
                <c:pt idx="13">
                  <c:v>0.42048278207871637</c:v>
                </c:pt>
                <c:pt idx="14">
                  <c:v>0.39966677431012299</c:v>
                </c:pt>
                <c:pt idx="15">
                  <c:v>0.37992036842661153</c:v>
                </c:pt>
                <c:pt idx="16">
                  <c:v>0.36122511240365929</c:v>
                </c:pt>
                <c:pt idx="17">
                  <c:v>0.34355003127532341</c:v>
                </c:pt>
                <c:pt idx="18">
                  <c:v>0.32685613103190481</c:v>
                </c:pt>
                <c:pt idx="19">
                  <c:v>0.31109960853215457</c:v>
                </c:pt>
                <c:pt idx="20">
                  <c:v>0.29623413314886793</c:v>
                </c:pt>
                <c:pt idx="21">
                  <c:v>0.28221245874513284</c:v>
                </c:pt>
                <c:pt idx="22">
                  <c:v>0.26898755056009238</c:v>
                </c:pt>
                <c:pt idx="23">
                  <c:v>0.25651335981026852</c:v>
                </c:pt>
                <c:pt idx="24">
                  <c:v>0.24474534221057104</c:v>
                </c:pt>
                <c:pt idx="25">
                  <c:v>0.23364079049872022</c:v>
                </c:pt>
                <c:pt idx="26">
                  <c:v>0.22315903225216446</c:v>
                </c:pt>
                <c:pt idx="27">
                  <c:v>0.21326153066496201</c:v>
                </c:pt>
                <c:pt idx="28">
                  <c:v>0.20391191601711237</c:v>
                </c:pt>
                <c:pt idx="29">
                  <c:v>0.19507596828289253</c:v>
                </c:pt>
                <c:pt idx="30">
                  <c:v>0.1867215659563887</c:v>
                </c:pt>
                <c:pt idx="31">
                  <c:v>0.17881861220133669</c:v>
                </c:pt>
                <c:pt idx="32">
                  <c:v>0.17133894648550299</c:v>
                </c:pt>
                <c:pt idx="33">
                  <c:v>0.16425624766763627</c:v>
                </c:pt>
                <c:pt idx="34">
                  <c:v>0.15754593287151819</c:v>
                </c:pt>
                <c:pt idx="35">
                  <c:v>0.15118505526341436</c:v>
                </c:pt>
                <c:pt idx="36">
                  <c:v>0.1451522029407907</c:v>
                </c:pt>
                <c:pt idx="37">
                  <c:v>0.13942740046346702</c:v>
                </c:pt>
                <c:pt idx="38">
                  <c:v>0.13399201405550756</c:v>
                </c:pt>
                <c:pt idx="39">
                  <c:v>0.12882866113385069</c:v>
                </c:pt>
                <c:pt idx="40">
                  <c:v>0.1239211245456074</c:v>
                </c:pt>
                <c:pt idx="41">
                  <c:v>0.11925427169581827</c:v>
                </c:pt>
                <c:pt idx="42">
                  <c:v>0.11481397860294147</c:v>
                </c:pt>
                <c:pt idx="43">
                  <c:v>0.11058705881665004</c:v>
                </c:pt>
                <c:pt idx="44">
                  <c:v>0.10656119706118462</c:v>
                </c:pt>
                <c:pt idx="45">
                  <c:v>0.10272488741964654</c:v>
                </c:pt>
                <c:pt idx="46">
                  <c:v>9.9067375844207717E-2</c:v>
                </c:pt>
                <c:pt idx="47">
                  <c:v>9.557860675973022E-2</c:v>
                </c:pt>
                <c:pt idx="48">
                  <c:v>9.2249173520265154E-2</c:v>
                </c:pt>
                <c:pt idx="49">
                  <c:v>8.9070272476740681E-2</c:v>
                </c:pt>
                <c:pt idx="50">
                  <c:v>8.6033660417864088E-2</c:v>
                </c:pt>
                <c:pt idx="51">
                  <c:v>8.3131615153374458E-2</c:v>
                </c:pt>
                <c:pt idx="52">
                  <c:v>8.0356899018166728E-2</c:v>
                </c:pt>
                <c:pt idx="53">
                  <c:v>7.7702725086623417E-2</c:v>
                </c:pt>
                <c:pt idx="54">
                  <c:v>7.5162725898130459E-2</c:v>
                </c:pt>
                <c:pt idx="55">
                  <c:v>7.2730924506743899E-2</c:v>
                </c:pt>
                <c:pt idx="56">
                  <c:v>7.0401707679998538E-2</c:v>
                </c:pt>
                <c:pt idx="57">
                  <c:v>6.816980108366491E-2</c:v>
                </c:pt>
                <c:pt idx="58">
                  <c:v>6.6030246300703893E-2</c:v>
                </c:pt>
                <c:pt idx="59">
                  <c:v>6.3978379543629282E-2</c:v>
                </c:pt>
                <c:pt idx="60">
                  <c:v>6.2009811929903076E-2</c:v>
                </c:pt>
                <c:pt idx="61">
                  <c:v>6.0120411199808349E-2</c:v>
                </c:pt>
                <c:pt idx="62">
                  <c:v>5.8306284765465274E-2</c:v>
                </c:pt>
                <c:pt idx="63">
                  <c:v>5.6563763988267401E-2</c:v>
                </c:pt>
                <c:pt idx="64">
                  <c:v>5.4889389590034608E-2</c:v>
                </c:pt>
                <c:pt idx="65">
                  <c:v>5.327989811062616E-2</c:v>
                </c:pt>
                <c:pt idx="66">
                  <c:v>5.1732209331650826E-2</c:v>
                </c:pt>
                <c:pt idx="67">
                  <c:v>5.02434145922891E-2</c:v>
                </c:pt>
                <c:pt idx="68">
                  <c:v>4.8810765929124506E-2</c:v>
                </c:pt>
                <c:pt idx="69">
                  <c:v>4.7431665977306629E-2</c:v>
                </c:pt>
                <c:pt idx="70">
                  <c:v>4.6103658575363006E-2</c:v>
                </c:pt>
                <c:pt idx="71">
                  <c:v>4.4824420020572756E-2</c:v>
                </c:pt>
                <c:pt idx="72">
                  <c:v>4.3591750926040694E-2</c:v>
                </c:pt>
                <c:pt idx="73">
                  <c:v>4.2403568634493669E-2</c:v>
                </c:pt>
                <c:pt idx="74">
                  <c:v>4.1257900147388823E-2</c:v>
                </c:pt>
                <c:pt idx="75">
                  <c:v>4.0152875531199228E-2</c:v>
                </c:pt>
                <c:pt idx="76">
                  <c:v>3.9086721765750655E-2</c:v>
                </c:pt>
                <c:pt idx="77">
                  <c:v>3.805775700224584E-2</c:v>
                </c:pt>
                <c:pt idx="78">
                  <c:v>3.7064385201146681E-2</c:v>
                </c:pt>
                <c:pt idx="79">
                  <c:v>3.6105091122415139E-2</c:v>
                </c:pt>
                <c:pt idx="80">
                  <c:v>3.5178435642748578E-2</c:v>
                </c:pt>
                <c:pt idx="81">
                  <c:v>3.428305137641053E-2</c:v>
                </c:pt>
                <c:pt idx="82">
                  <c:v>3.3417638578058587E-2</c:v>
                </c:pt>
                <c:pt idx="83">
                  <c:v>3.2580961307628963E-2</c:v>
                </c:pt>
                <c:pt idx="84">
                  <c:v>3.1771843838858289E-2</c:v>
                </c:pt>
                <c:pt idx="85">
                  <c:v>3.0989167294421388E-2</c:v>
                </c:pt>
                <c:pt idx="86">
                  <c:v>3.0231866491950896E-2</c:v>
                </c:pt>
                <c:pt idx="87">
                  <c:v>2.9498926986385978E-2</c:v>
                </c:pt>
                <c:pt idx="88">
                  <c:v>2.8789382295186221E-2</c:v>
                </c:pt>
                <c:pt idx="89">
                  <c:v>2.8102311293947187E-2</c:v>
                </c:pt>
                <c:pt idx="90">
                  <c:v>2.7436835770876449E-2</c:v>
                </c:pt>
                <c:pt idx="91">
                  <c:v>2.6792118129437627E-2</c:v>
                </c:pt>
                <c:pt idx="92">
                  <c:v>2.6167359229251414E-2</c:v>
                </c:pt>
                <c:pt idx="93">
                  <c:v>2.5561796356064443E-2</c:v>
                </c:pt>
                <c:pt idx="94">
                  <c:v>2.4974701312260265E-2</c:v>
                </c:pt>
                <c:pt idx="95">
                  <c:v>2.4405378620000494E-2</c:v>
                </c:pt>
                <c:pt idx="96">
                  <c:v>2.3853163829649662E-2</c:v>
                </c:pt>
                <c:pt idx="97">
                  <c:v>2.3317421926659126E-2</c:v>
                </c:pt>
                <c:pt idx="98">
                  <c:v>2.2797545830568419E-2</c:v>
                </c:pt>
                <c:pt idx="99">
                  <c:v>2.2292954980227268E-2</c:v>
                </c:pt>
                <c:pt idx="100">
                  <c:v>2.1803093999753866E-2</c:v>
                </c:pt>
                <c:pt idx="101">
                  <c:v>2.1327431440125773E-2</c:v>
                </c:pt>
                <c:pt idx="102">
                  <c:v>2.0865458591651988E-2</c:v>
                </c:pt>
                <c:pt idx="103">
                  <c:v>2.0416688362901263E-2</c:v>
                </c:pt>
                <c:pt idx="104">
                  <c:v>1.9980654221963094E-2</c:v>
                </c:pt>
                <c:pt idx="105">
                  <c:v>1.9556909196198267E-2</c:v>
                </c:pt>
                <c:pt idx="106">
                  <c:v>1.9145024926894415E-2</c:v>
                </c:pt>
                <c:pt idx="107">
                  <c:v>1.8744590775482638E-2</c:v>
                </c:pt>
                <c:pt idx="108">
                  <c:v>1.8355212978194257E-2</c:v>
                </c:pt>
                <c:pt idx="109">
                  <c:v>1.7976513846243308E-2</c:v>
                </c:pt>
                <c:pt idx="110">
                  <c:v>1.7608131008812634E-2</c:v>
                </c:pt>
                <c:pt idx="111">
                  <c:v>1.7249716696299596E-2</c:v>
                </c:pt>
                <c:pt idx="112">
                  <c:v>1.6900937061443039E-2</c:v>
                </c:pt>
                <c:pt idx="113">
                  <c:v>1.6561471536107361E-2</c:v>
                </c:pt>
                <c:pt idx="114">
                  <c:v>1.6231012221642502E-2</c:v>
                </c:pt>
                <c:pt idx="115">
                  <c:v>1.5909263310871689E-2</c:v>
                </c:pt>
                <c:pt idx="116">
                  <c:v>1.5595940539883356E-2</c:v>
                </c:pt>
                <c:pt idx="117">
                  <c:v>1.5290770667918148E-2</c:v>
                </c:pt>
                <c:pt idx="118">
                  <c:v>1.4993490983750182E-2</c:v>
                </c:pt>
                <c:pt idx="119">
                  <c:v>1.4703848837061504E-2</c:v>
                </c:pt>
                <c:pt idx="120">
                  <c:v>1.4421601193401917E-2</c:v>
                </c:pt>
                <c:pt idx="121">
                  <c:v>1.414651421141371E-2</c:v>
                </c:pt>
                <c:pt idx="122">
                  <c:v>1.3878362841081864E-2</c:v>
                </c:pt>
                <c:pt idx="123">
                  <c:v>1.3616930441845886E-2</c:v>
                </c:pt>
                <c:pt idx="124">
                  <c:v>1.3362008419480568E-2</c:v>
                </c:pt>
                <c:pt idx="125">
                  <c:v>1.3113395880718758E-2</c:v>
                </c:pt>
                <c:pt idx="126">
                  <c:v>1.2870899304650914E-2</c:v>
                </c:pt>
                <c:pt idx="127">
                  <c:v>1.2634332229994091E-2</c:v>
                </c:pt>
                <c:pt idx="128">
                  <c:v>1.2403514957377109E-2</c:v>
                </c:pt>
                <c:pt idx="129">
                  <c:v>1.2178274265838293E-2</c:v>
                </c:pt>
                <c:pt idx="130">
                  <c:v>1.1958443142780424E-2</c:v>
                </c:pt>
                <c:pt idx="131">
                  <c:v>1.1743860526671633E-2</c:v>
                </c:pt>
                <c:pt idx="132">
                  <c:v>1.1534371061820965E-2</c:v>
                </c:pt>
                <c:pt idx="133">
                  <c:v>1.1329824864598204E-2</c:v>
                </c:pt>
                <c:pt idx="134">
                  <c:v>1.1130077300502063E-2</c:v>
                </c:pt>
                <c:pt idx="135">
                  <c:v>1.0934988771515988E-2</c:v>
                </c:pt>
                <c:pt idx="136">
                  <c:v>1.0744424513222882E-2</c:v>
                </c:pt>
                <c:pt idx="137">
                  <c:v>1.0558254401178215E-2</c:v>
                </c:pt>
                <c:pt idx="138">
                  <c:v>1.0376352766071869E-2</c:v>
                </c:pt>
                <c:pt idx="139">
                  <c:v>1.0198598217233141E-2</c:v>
                </c:pt>
                <c:pt idx="140">
                  <c:v>1.0024873474059053E-2</c:v>
                </c:pt>
                <c:pt idx="141">
                  <c:v>9.855065204969881E-3</c:v>
                </c:pt>
                <c:pt idx="142">
                  <c:v>9.6890638735160021E-3</c:v>
                </c:pt>
                <c:pt idx="143">
                  <c:v>9.5267635912828774E-3</c:v>
                </c:pt>
                <c:pt idx="144">
                  <c:v>9.3680619772586703E-3</c:v>
                </c:pt>
                <c:pt idx="145">
                  <c:v>9.2128600233477489E-3</c:v>
                </c:pt>
                <c:pt idx="146">
                  <c:v>9.0610619657306591E-3</c:v>
                </c:pt>
                <c:pt idx="147">
                  <c:v>8.9125751617867791E-3</c:v>
                </c:pt>
                <c:pt idx="148">
                  <c:v>8.7673099723113157E-3</c:v>
                </c:pt>
                <c:pt idx="149">
                  <c:v>8.6251796487725688E-3</c:v>
                </c:pt>
                <c:pt idx="150">
                  <c:v>8.4861002253686351E-3</c:v>
                </c:pt>
                <c:pt idx="151">
                  <c:v>8.3499904156555654E-3</c:v>
                </c:pt>
                <c:pt idx="152">
                  <c:v>8.2167715135309915E-3</c:v>
                </c:pt>
                <c:pt idx="153">
                  <c:v>8.0863672983681432E-3</c:v>
                </c:pt>
                <c:pt idx="154">
                  <c:v>7.9587039441063028E-3</c:v>
                </c:pt>
                <c:pt idx="155">
                  <c:v>7.8337099321132836E-3</c:v>
                </c:pt>
                <c:pt idx="156">
                  <c:v>7.7113159676453144E-3</c:v>
                </c:pt>
                <c:pt idx="157">
                  <c:v>7.5914548997384644E-3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'Ex02'!$D$25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'Ex02'!$C$26:$C$27</c:f>
              <c:numCache>
                <c:formatCode>General</c:formatCode>
                <c:ptCount val="2"/>
                <c:pt idx="0">
                  <c:v>6.5913821164255779</c:v>
                </c:pt>
                <c:pt idx="1">
                  <c:v>6.5913821164255779</c:v>
                </c:pt>
              </c:numCache>
            </c:numRef>
          </c:xVal>
          <c:yVal>
            <c:numRef>
              <c:f>'Ex02'!$D$26:$D$27</c:f>
              <c:numCache>
                <c:formatCode>General</c:formatCode>
                <c:ptCount val="2"/>
                <c:pt idx="0">
                  <c:v>0</c:v>
                </c:pt>
                <c:pt idx="1">
                  <c:v>1.2216705810174701E-2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'Ex02'!$C$29</c:f>
              <c:strCache>
                <c:ptCount val="1"/>
                <c:pt idx="0">
                  <c:v>Fobs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'Ex02'!$C$30:$C$31</c:f>
              <c:numCache>
                <c:formatCode>General</c:formatCode>
                <c:ptCount val="2"/>
                <c:pt idx="0">
                  <c:v>1.6444444444444446</c:v>
                </c:pt>
                <c:pt idx="1">
                  <c:v>1.6444444444444446</c:v>
                </c:pt>
              </c:numCache>
            </c:numRef>
          </c:xVal>
          <c:yVal>
            <c:numRef>
              <c:f>'Ex02'!$D$30:$D$31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202144"/>
        <c:axId val="-1556201056"/>
      </c:scatterChart>
      <c:valAx>
        <c:axId val="-1556202144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1056"/>
        <c:crosses val="autoZero"/>
        <c:crossBetween val="midCat"/>
      </c:valAx>
      <c:valAx>
        <c:axId val="-15562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'Ex02'!$G$24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'Ex02'!$F$25:$F$228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'Ex02'!$G$25:$G$228</c:f>
              <c:numCache>
                <c:formatCode>General</c:formatCode>
                <c:ptCount val="204"/>
                <c:pt idx="0">
                  <c:v>8.8154265732600637E-4</c:v>
                </c:pt>
                <c:pt idx="1">
                  <c:v>9.3856242784970596E-4</c:v>
                </c:pt>
                <c:pt idx="2">
                  <c:v>9.9962286331650783E-4</c:v>
                </c:pt>
                <c:pt idx="3">
                  <c:v>1.065032439570935E-3</c:v>
                </c:pt>
                <c:pt idx="4">
                  <c:v>1.1351245913782556E-3</c:v>
                </c:pt>
                <c:pt idx="5">
                  <c:v>1.2102598149079903E-3</c:v>
                </c:pt>
                <c:pt idx="6">
                  <c:v>1.2908279505215324E-3</c:v>
                </c:pt>
                <c:pt idx="7">
                  <c:v>1.3772506610774098E-3</c:v>
                </c:pt>
                <c:pt idx="8">
                  <c:v>1.4699841221482964E-3</c:v>
                </c:pt>
                <c:pt idx="9">
                  <c:v>1.5695219417928314E-3</c:v>
                </c:pt>
                <c:pt idx="10">
                  <c:v>1.6763983288416314E-3</c:v>
                </c:pt>
                <c:pt idx="11">
                  <c:v>1.7911915300380978E-3</c:v>
                </c:pt>
                <c:pt idx="12">
                  <c:v>1.9145275578168436E-3</c:v>
                </c:pt>
                <c:pt idx="13">
                  <c:v>2.0470842319994685E-3</c:v>
                </c:pt>
                <c:pt idx="14">
                  <c:v>2.1895955602305008E-3</c:v>
                </c:pt>
                <c:pt idx="15">
                  <c:v>2.3428564835538596E-3</c:v>
                </c:pt>
                <c:pt idx="16">
                  <c:v>2.5077280151267886E-3</c:v>
                </c:pt>
                <c:pt idx="17">
                  <c:v>2.6851428016642326E-3</c:v>
                </c:pt>
                <c:pt idx="18">
                  <c:v>2.8761111387772408E-3</c:v>
                </c:pt>
                <c:pt idx="19">
                  <c:v>3.0817274728826729E-3</c:v>
                </c:pt>
                <c:pt idx="20">
                  <c:v>3.3031774237809093E-3</c:v>
                </c:pt>
                <c:pt idx="21">
                  <c:v>3.5417453632755214E-3</c:v>
                </c:pt>
                <c:pt idx="22">
                  <c:v>3.7988225862884395E-3</c:v>
                </c:pt>
                <c:pt idx="23">
                  <c:v>4.075916111737442E-3</c:v>
                </c:pt>
                <c:pt idx="24">
                  <c:v>4.3746581509088557E-3</c:v>
                </c:pt>
                <c:pt idx="25">
                  <c:v>4.6968162810808048E-3</c:v>
                </c:pt>
                <c:pt idx="26">
                  <c:v>5.0443043616180726E-3</c:v>
                </c:pt>
                <c:pt idx="27">
                  <c:v>5.4191942285349301E-3</c:v>
                </c:pt>
                <c:pt idx="28">
                  <c:v>5.8237282014526204E-3</c:v>
                </c:pt>
                <c:pt idx="29">
                  <c:v>6.2603324337832779E-3</c:v>
                </c:pt>
                <c:pt idx="30">
                  <c:v>6.7316311326452395E-3</c:v>
                </c:pt>
                <c:pt idx="31">
                  <c:v>7.2404616692154193E-3</c:v>
                </c:pt>
                <c:pt idx="32">
                  <c:v>7.7898905926887009E-3</c:v>
                </c:pt>
                <c:pt idx="33">
                  <c:v>8.3832305514249215E-3</c:v>
                </c:pt>
                <c:pt idx="34">
                  <c:v>9.0240581128862383E-3</c:v>
                </c:pt>
                <c:pt idx="35">
                  <c:v>9.7162324592099374E-3</c:v>
                </c:pt>
                <c:pt idx="36">
                  <c:v>1.0463914917299977E-2</c:v>
                </c:pt>
                <c:pt idx="37">
                  <c:v>1.1271589260685725E-2</c:v>
                </c:pt>
                <c:pt idx="38">
                  <c:v>1.2144082694581308E-2</c:v>
                </c:pt>
                <c:pt idx="39">
                  <c:v>1.3086587405035505E-2</c:v>
                </c:pt>
                <c:pt idx="40">
                  <c:v>1.4104682517215873E-2</c:v>
                </c:pt>
                <c:pt idx="41">
                  <c:v>1.5204356266117408E-2</c:v>
                </c:pt>
                <c:pt idx="42">
                  <c:v>1.639202813471697E-2</c:v>
                </c:pt>
                <c:pt idx="43">
                  <c:v>1.7674570659202589E-2</c:v>
                </c:pt>
                <c:pt idx="44">
                  <c:v>1.9059330537815385E-2</c:v>
                </c:pt>
                <c:pt idx="45">
                  <c:v>2.0554148608535529E-2</c:v>
                </c:pt>
                <c:pt idx="46">
                  <c:v>2.2167378180897184E-2</c:v>
                </c:pt>
                <c:pt idx="47">
                  <c:v>2.3907901118355886E-2</c:v>
                </c:pt>
                <c:pt idx="48">
                  <c:v>2.5785140969772524E-2</c:v>
                </c:pt>
                <c:pt idx="49">
                  <c:v>2.7809072341909144E-2</c:v>
                </c:pt>
                <c:pt idx="50">
                  <c:v>2.9990225589891725E-2</c:v>
                </c:pt>
                <c:pt idx="51">
                  <c:v>3.233968578035188E-2</c:v>
                </c:pt>
                <c:pt idx="52">
                  <c:v>3.4869084753940724E-2</c:v>
                </c:pt>
                <c:pt idx="53">
                  <c:v>3.7590584982288427E-2</c:v>
                </c:pt>
                <c:pt idx="54">
                  <c:v>4.051685378223039E-2</c:v>
                </c:pt>
                <c:pt idx="55">
                  <c:v>4.3661026321124313E-2</c:v>
                </c:pt>
                <c:pt idx="56">
                  <c:v>4.7036655726268618E-2</c:v>
                </c:pt>
                <c:pt idx="57">
                  <c:v>5.0657648504920057E-2</c:v>
                </c:pt>
                <c:pt idx="58">
                  <c:v>5.453818339658769E-2</c:v>
                </c:pt>
                <c:pt idx="59">
                  <c:v>5.8692611724908986E-2</c:v>
                </c:pt>
                <c:pt idx="60">
                  <c:v>6.3135337302661035E-2</c:v>
                </c:pt>
                <c:pt idx="61">
                  <c:v>6.7880673981841083E-2</c:v>
                </c:pt>
                <c:pt idx="62">
                  <c:v>7.2942679044070396E-2</c:v>
                </c:pt>
                <c:pt idx="63">
                  <c:v>7.8334960808640358E-2</c:v>
                </c:pt>
                <c:pt idx="64">
                  <c:v>8.407045911083158E-2</c:v>
                </c:pt>
                <c:pt idx="65">
                  <c:v>9.0161197686340178E-2</c:v>
                </c:pt>
                <c:pt idx="66">
                  <c:v>9.6618008002830963E-2</c:v>
                </c:pt>
                <c:pt idx="67">
                  <c:v>0.10345022471944321</c:v>
                </c:pt>
                <c:pt idx="68">
                  <c:v>0.11066535373955054</c:v>
                </c:pt>
                <c:pt idx="69">
                  <c:v>0.11826871475737957</c:v>
                </c:pt>
                <c:pt idx="70">
                  <c:v>0.12626306128595949</c:v>
                </c:pt>
                <c:pt idx="71">
                  <c:v>0.13464818238600068</c:v>
                </c:pt>
                <c:pt idx="72">
                  <c:v>0.14342049167762047</c:v>
                </c:pt>
                <c:pt idx="73">
                  <c:v>0.15257261068387776</c:v>
                </c:pt>
                <c:pt idx="74">
                  <c:v>0.16209295508951885</c:v>
                </c:pt>
                <c:pt idx="75">
                  <c:v>0.17196533404987518</c:v>
                </c:pt>
                <c:pt idx="76">
                  <c:v>0.1821685741897367</c:v>
                </c:pt>
                <c:pt idx="77">
                  <c:v>0.19267618131327044</c:v>
                </c:pt>
                <c:pt idx="78">
                  <c:v>0.20345605401479158</c:v>
                </c:pt>
                <c:pt idx="79">
                  <c:v>0.2144702642381133</c:v>
                </c:pt>
                <c:pt idx="80">
                  <c:v>0.22567492027545524</c:v>
                </c:pt>
                <c:pt idx="81">
                  <c:v>0.23702012762135793</c:v>
                </c:pt>
                <c:pt idx="82">
                  <c:v>0.24845006240500733</c:v>
                </c:pt>
                <c:pt idx="83">
                  <c:v>0.25990317073232899</c:v>
                </c:pt>
                <c:pt idx="84">
                  <c:v>0.27131250511654065</c:v>
                </c:pt>
                <c:pt idx="85">
                  <c:v>0.28260620623367183</c:v>
                </c:pt>
                <c:pt idx="86">
                  <c:v>0.29370813451916256</c:v>
                </c:pt>
                <c:pt idx="87">
                  <c:v>0.30453865168146282</c:v>
                </c:pt>
                <c:pt idx="88">
                  <c:v>0.31501554715927771</c:v>
                </c:pt>
                <c:pt idx="89">
                  <c:v>0.32505509905464597</c:v>
                </c:pt>
                <c:pt idx="90">
                  <c:v>0.33457325335016141</c:v>
                </c:pt>
                <c:pt idx="91">
                  <c:v>0.34348689952510353</c:v>
                </c:pt>
                <c:pt idx="92">
                  <c:v>0.35171521531490768</c:v>
                </c:pt>
                <c:pt idx="93">
                  <c:v>0.35918104862097161</c:v>
                </c:pt>
                <c:pt idx="94">
                  <c:v>0.3658123007801849</c:v>
                </c:pt>
                <c:pt idx="95">
                  <c:v>0.37154327282798361</c:v>
                </c:pt>
                <c:pt idx="96">
                  <c:v>0.37631593526996182</c:v>
                </c:pt>
                <c:pt idx="97">
                  <c:v>0.38008108238131599</c:v>
                </c:pt>
                <c:pt idx="98">
                  <c:v>0.38279933426054996</c:v>
                </c:pt>
                <c:pt idx="99">
                  <c:v>0.38444195375534934</c:v>
                </c:pt>
                <c:pt idx="100">
                  <c:v>0.38499145083226738</c:v>
                </c:pt>
                <c:pt idx="101">
                  <c:v>0.38444195375535017</c:v>
                </c:pt>
                <c:pt idx="102">
                  <c:v>0.38279933426055168</c:v>
                </c:pt>
                <c:pt idx="103">
                  <c:v>0.38008108238131855</c:v>
                </c:pt>
                <c:pt idx="104">
                  <c:v>0.37631593526996526</c:v>
                </c:pt>
                <c:pt idx="105">
                  <c:v>0.37154327282798782</c:v>
                </c:pt>
                <c:pt idx="106">
                  <c:v>0.36581230078018989</c:v>
                </c:pt>
                <c:pt idx="107">
                  <c:v>0.35918104862097727</c:v>
                </c:pt>
                <c:pt idx="108">
                  <c:v>0.35171521531491401</c:v>
                </c:pt>
                <c:pt idx="109">
                  <c:v>0.34348689952511036</c:v>
                </c:pt>
                <c:pt idx="110">
                  <c:v>0.33457325335016885</c:v>
                </c:pt>
                <c:pt idx="111">
                  <c:v>0.3250550990546538</c:v>
                </c:pt>
                <c:pt idx="112">
                  <c:v>0.31501554715928592</c:v>
                </c:pt>
                <c:pt idx="113">
                  <c:v>0.30453865168147137</c:v>
                </c:pt>
                <c:pt idx="114">
                  <c:v>0.29370813451917138</c:v>
                </c:pt>
                <c:pt idx="115">
                  <c:v>0.28260620623368082</c:v>
                </c:pt>
                <c:pt idx="116">
                  <c:v>0.27131250511654748</c:v>
                </c:pt>
                <c:pt idx="117">
                  <c:v>0.25990317073233582</c:v>
                </c:pt>
                <c:pt idx="118">
                  <c:v>0.24845006240501422</c:v>
                </c:pt>
                <c:pt idx="119">
                  <c:v>0.23702012762136473</c:v>
                </c:pt>
                <c:pt idx="120">
                  <c:v>0.22567492027546202</c:v>
                </c:pt>
                <c:pt idx="121">
                  <c:v>0.21447026423812005</c:v>
                </c:pt>
                <c:pt idx="122">
                  <c:v>0.20345605401479819</c:v>
                </c:pt>
                <c:pt idx="123">
                  <c:v>0.19267618131327685</c:v>
                </c:pt>
                <c:pt idx="124">
                  <c:v>0.18216857418974289</c:v>
                </c:pt>
                <c:pt idx="125">
                  <c:v>0.17196533404988121</c:v>
                </c:pt>
                <c:pt idx="126">
                  <c:v>0.16209295508952462</c:v>
                </c:pt>
                <c:pt idx="127">
                  <c:v>0.15257261068388339</c:v>
                </c:pt>
                <c:pt idx="128">
                  <c:v>0.14342049167762586</c:v>
                </c:pt>
                <c:pt idx="129">
                  <c:v>0.13464818238600582</c:v>
                </c:pt>
                <c:pt idx="130">
                  <c:v>0.12626306128596435</c:v>
                </c:pt>
                <c:pt idx="131">
                  <c:v>0.11826871475738424</c:v>
                </c:pt>
                <c:pt idx="132">
                  <c:v>0.11066535373955498</c:v>
                </c:pt>
                <c:pt idx="133">
                  <c:v>0.10345022471944744</c:v>
                </c:pt>
                <c:pt idx="134">
                  <c:v>9.6618008002835001E-2</c:v>
                </c:pt>
                <c:pt idx="135">
                  <c:v>9.0161197686343925E-2</c:v>
                </c:pt>
                <c:pt idx="136">
                  <c:v>8.4070459110835105E-2</c:v>
                </c:pt>
                <c:pt idx="137">
                  <c:v>7.8334960808643689E-2</c:v>
                </c:pt>
                <c:pt idx="138">
                  <c:v>7.2942679044073561E-2</c:v>
                </c:pt>
                <c:pt idx="139">
                  <c:v>6.7880673981844011E-2</c:v>
                </c:pt>
                <c:pt idx="140">
                  <c:v>6.3135337302663824E-2</c:v>
                </c:pt>
                <c:pt idx="141">
                  <c:v>5.8692611724912434E-2</c:v>
                </c:pt>
                <c:pt idx="142">
                  <c:v>5.4538183396590917E-2</c:v>
                </c:pt>
                <c:pt idx="143">
                  <c:v>5.0657648504923075E-2</c:v>
                </c:pt>
                <c:pt idx="144">
                  <c:v>4.7036655726271408E-2</c:v>
                </c:pt>
                <c:pt idx="145">
                  <c:v>4.3661026321126964E-2</c:v>
                </c:pt>
                <c:pt idx="146">
                  <c:v>4.0516853782232819E-2</c:v>
                </c:pt>
                <c:pt idx="147">
                  <c:v>3.759058498229069E-2</c:v>
                </c:pt>
                <c:pt idx="148">
                  <c:v>3.4869084753942813E-2</c:v>
                </c:pt>
                <c:pt idx="149">
                  <c:v>3.2339685780353809E-2</c:v>
                </c:pt>
                <c:pt idx="150">
                  <c:v>2.9990225589893546E-2</c:v>
                </c:pt>
                <c:pt idx="151">
                  <c:v>2.7809072341910827E-2</c:v>
                </c:pt>
                <c:pt idx="152">
                  <c:v>2.5785140969774079E-2</c:v>
                </c:pt>
                <c:pt idx="153">
                  <c:v>2.390790111835733E-2</c:v>
                </c:pt>
                <c:pt idx="154">
                  <c:v>2.2167378180898509E-2</c:v>
                </c:pt>
                <c:pt idx="155">
                  <c:v>2.0554148608536771E-2</c:v>
                </c:pt>
                <c:pt idx="156">
                  <c:v>1.9059330537816541E-2</c:v>
                </c:pt>
                <c:pt idx="157">
                  <c:v>1.7674570659203651E-2</c:v>
                </c:pt>
                <c:pt idx="158">
                  <c:v>1.6392028134717958E-2</c:v>
                </c:pt>
                <c:pt idx="159">
                  <c:v>1.5204356266118326E-2</c:v>
                </c:pt>
                <c:pt idx="160">
                  <c:v>1.4104682517216732E-2</c:v>
                </c:pt>
                <c:pt idx="161">
                  <c:v>1.3086587405036296E-2</c:v>
                </c:pt>
                <c:pt idx="162">
                  <c:v>1.2144082694582035E-2</c:v>
                </c:pt>
                <c:pt idx="163">
                  <c:v>1.12715892606864E-2</c:v>
                </c:pt>
                <c:pt idx="164">
                  <c:v>1.0463914917300593E-2</c:v>
                </c:pt>
                <c:pt idx="165">
                  <c:v>9.7162324592105151E-3</c:v>
                </c:pt>
                <c:pt idx="166">
                  <c:v>9.0240581128867639E-3</c:v>
                </c:pt>
                <c:pt idx="167">
                  <c:v>8.3832305514254107E-3</c:v>
                </c:pt>
                <c:pt idx="168">
                  <c:v>7.7898905926891528E-3</c:v>
                </c:pt>
                <c:pt idx="169">
                  <c:v>7.2404616692158408E-3</c:v>
                </c:pt>
                <c:pt idx="170">
                  <c:v>6.7316311326456359E-3</c:v>
                </c:pt>
                <c:pt idx="171">
                  <c:v>6.2603324337836387E-3</c:v>
                </c:pt>
                <c:pt idx="172">
                  <c:v>5.8237282014528746E-3</c:v>
                </c:pt>
                <c:pt idx="173">
                  <c:v>5.4191942285351661E-3</c:v>
                </c:pt>
                <c:pt idx="174">
                  <c:v>5.0443043616182886E-3</c:v>
                </c:pt>
                <c:pt idx="175">
                  <c:v>4.6968162810810069E-3</c:v>
                </c:pt>
                <c:pt idx="176">
                  <c:v>4.3746581509090414E-3</c:v>
                </c:pt>
                <c:pt idx="177">
                  <c:v>4.0759161117376154E-3</c:v>
                </c:pt>
                <c:pt idx="178">
                  <c:v>3.7988225862885978E-3</c:v>
                </c:pt>
                <c:pt idx="179">
                  <c:v>3.5417453632756715E-3</c:v>
                </c:pt>
                <c:pt idx="180">
                  <c:v>3.3031774237810472E-3</c:v>
                </c:pt>
                <c:pt idx="181">
                  <c:v>3.0817274728828013E-3</c:v>
                </c:pt>
                <c:pt idx="182">
                  <c:v>2.8761111387773548E-3</c:v>
                </c:pt>
                <c:pt idx="183">
                  <c:v>2.685142801664344E-3</c:v>
                </c:pt>
                <c:pt idx="184">
                  <c:v>2.5077280151268905E-3</c:v>
                </c:pt>
                <c:pt idx="185">
                  <c:v>2.3428564835539568E-3</c:v>
                </c:pt>
                <c:pt idx="186">
                  <c:v>2.1895955602305901E-3</c:v>
                </c:pt>
                <c:pt idx="187">
                  <c:v>2.0470842319995474E-3</c:v>
                </c:pt>
                <c:pt idx="188">
                  <c:v>1.9145275578169212E-3</c:v>
                </c:pt>
                <c:pt idx="189">
                  <c:v>1.7911915300381704E-3</c:v>
                </c:pt>
                <c:pt idx="190">
                  <c:v>1.6763983288416993E-3</c:v>
                </c:pt>
                <c:pt idx="191">
                  <c:v>1.5695219417928947E-3</c:v>
                </c:pt>
                <c:pt idx="192">
                  <c:v>1.4699841221483519E-3</c:v>
                </c:pt>
                <c:pt idx="193">
                  <c:v>1.3772506610774614E-3</c:v>
                </c:pt>
                <c:pt idx="194">
                  <c:v>1.2908279505215823E-3</c:v>
                </c:pt>
                <c:pt idx="195">
                  <c:v>1.2102598149080529E-3</c:v>
                </c:pt>
                <c:pt idx="196">
                  <c:v>1.1351245913783004E-3</c:v>
                </c:pt>
                <c:pt idx="197">
                  <c:v>1.0650324395709749E-3</c:v>
                </c:pt>
                <c:pt idx="198">
                  <c:v>9.9962286331655771E-4</c:v>
                </c:pt>
                <c:pt idx="199">
                  <c:v>9.3856242784975269E-4</c:v>
                </c:pt>
                <c:pt idx="200">
                  <c:v>8.8154265732605017E-4</c:v>
                </c:pt>
                <c:pt idx="201">
                  <c:v>8.2827809854097497E-4</c:v>
                </c:pt>
                <c:pt idx="202">
                  <c:v>7.7850453779606545E-4</c:v>
                </c:pt>
                <c:pt idx="203">
                  <c:v>7.3197735883341662E-4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'Ex02'!$I$26:$I$27</c:f>
              <c:numCache>
                <c:formatCode>General</c:formatCode>
                <c:ptCount val="2"/>
                <c:pt idx="0">
                  <c:v>-3.4994832973504946</c:v>
                </c:pt>
                <c:pt idx="1">
                  <c:v>-3.4994832973504946</c:v>
                </c:pt>
              </c:numCache>
            </c:numRef>
          </c:xVal>
          <c:yVal>
            <c:numRef>
              <c:f>'Ex02'!$J$26:$J$27</c:f>
              <c:numCache>
                <c:formatCode>General</c:formatCode>
                <c:ptCount val="2"/>
                <c:pt idx="0">
                  <c:v>6.7366924113458938E-3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'Ex02'!$L$26:$L$27</c:f>
              <c:numCache>
                <c:formatCode>General</c:formatCode>
                <c:ptCount val="2"/>
                <c:pt idx="0">
                  <c:v>3.4994832973504928</c:v>
                </c:pt>
                <c:pt idx="1">
                  <c:v>3.4994832973504928</c:v>
                </c:pt>
              </c:numCache>
            </c:numRef>
          </c:xVal>
          <c:yVal>
            <c:numRef>
              <c:f>'Ex02'!$M$26:$M$27</c:f>
              <c:numCache>
                <c:formatCode>General</c:formatCode>
                <c:ptCount val="2"/>
                <c:pt idx="0">
                  <c:v>6.736692411345912E-3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'Ex02'!$I$30:$I$31</c:f>
              <c:numCache>
                <c:formatCode>General</c:formatCode>
                <c:ptCount val="2"/>
                <c:pt idx="0">
                  <c:v>-1.2046069664480845</c:v>
                </c:pt>
                <c:pt idx="1">
                  <c:v>-1.2046069664480845</c:v>
                </c:pt>
              </c:numCache>
            </c:numRef>
          </c:xVal>
          <c:yVal>
            <c:numRef>
              <c:f>'Ex02'!$J$30:$J$31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199424"/>
        <c:axId val="-1556199968"/>
      </c:scatterChart>
      <c:valAx>
        <c:axId val="-1556199424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199968"/>
        <c:crosses val="autoZero"/>
        <c:crossBetween val="midCat"/>
      </c:valAx>
      <c:valAx>
        <c:axId val="-1556199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5561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5563220739104"/>
          <c:y val="1.8579602630097173E-2"/>
          <c:w val="0.83408128378380608"/>
          <c:h val="0.8843171693054470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'Ex03'!$A$31:$A$188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'Ex03'!$B$31:$B$188</c:f>
              <c:numCache>
                <c:formatCode>General</c:formatCode>
                <c:ptCount val="158"/>
                <c:pt idx="0">
                  <c:v>0</c:v>
                </c:pt>
                <c:pt idx="1">
                  <c:v>0.2494015065186537</c:v>
                </c:pt>
                <c:pt idx="2">
                  <c:v>0.35759301264194771</c:v>
                </c:pt>
                <c:pt idx="3">
                  <c:v>0.45449970404027984</c:v>
                </c:pt>
                <c:pt idx="4">
                  <c:v>0.53405201449318029</c:v>
                </c:pt>
                <c:pt idx="5">
                  <c:v>0.59453760556857471</c:v>
                </c:pt>
                <c:pt idx="6">
                  <c:v>0.63679836976551107</c:v>
                </c:pt>
                <c:pt idx="7">
                  <c:v>0.66294710741558882</c:v>
                </c:pt>
                <c:pt idx="8">
                  <c:v>0.67556497813379279</c:v>
                </c:pt>
                <c:pt idx="9">
                  <c:v>0.67724623476194634</c:v>
                </c:pt>
                <c:pt idx="10">
                  <c:v>0.6703671563569894</c:v>
                </c:pt>
                <c:pt idx="11">
                  <c:v>0.65698947489678672</c:v>
                </c:pt>
                <c:pt idx="12">
                  <c:v>0.63883932770623775</c:v>
                </c:pt>
                <c:pt idx="13">
                  <c:v>0.61732530308605793</c:v>
                </c:pt>
                <c:pt idx="14">
                  <c:v>0.59357412714732793</c:v>
                </c:pt>
                <c:pt idx="15">
                  <c:v>0.56847195753134394</c:v>
                </c:pt>
                <c:pt idx="16">
                  <c:v>0.54270494210843179</c:v>
                </c:pt>
                <c:pt idx="17">
                  <c:v>0.51679602546186831</c:v>
                </c:pt>
                <c:pt idx="18">
                  <c:v>0.4911368567217142</c:v>
                </c:pt>
                <c:pt idx="19">
                  <c:v>0.46601465407979414</c:v>
                </c:pt>
                <c:pt idx="20">
                  <c:v>0.4416343769442766</c:v>
                </c:pt>
                <c:pt idx="21">
                  <c:v>0.41813676614571615</c:v>
                </c:pt>
                <c:pt idx="22">
                  <c:v>0.39561286662710432</c:v>
                </c:pt>
                <c:pt idx="23">
                  <c:v>0.37411562179545482</c:v>
                </c:pt>
                <c:pt idx="24">
                  <c:v>0.35366906748244864</c:v>
                </c:pt>
                <c:pt idx="25">
                  <c:v>0.33427558007308655</c:v>
                </c:pt>
                <c:pt idx="26">
                  <c:v>0.31592156026184232</c:v>
                </c:pt>
                <c:pt idx="27">
                  <c:v>0.2985818670313567</c:v>
                </c:pt>
                <c:pt idx="28">
                  <c:v>0.28222325814880656</c:v>
                </c:pt>
                <c:pt idx="29">
                  <c:v>0.26680704414070905</c:v>
                </c:pt>
                <c:pt idx="30">
                  <c:v>0.25229112178134272</c:v>
                </c:pt>
                <c:pt idx="31">
                  <c:v>0.23863151964429069</c:v>
                </c:pt>
                <c:pt idx="32">
                  <c:v>0.22578356113546072</c:v>
                </c:pt>
                <c:pt idx="33">
                  <c:v>0.21370272859911107</c:v>
                </c:pt>
                <c:pt idx="34">
                  <c:v>0.20234529462030548</c:v>
                </c:pt>
                <c:pt idx="35">
                  <c:v>0.19166877272147345</c:v>
                </c:pt>
                <c:pt idx="36">
                  <c:v>0.18163222858123779</c:v>
                </c:pt>
                <c:pt idx="37">
                  <c:v>0.1721964841238334</c:v>
                </c:pt>
                <c:pt idx="38">
                  <c:v>0.1633242398755119</c:v>
                </c:pt>
                <c:pt idx="39">
                  <c:v>0.15498013548709108</c:v>
                </c:pt>
                <c:pt idx="40">
                  <c:v>0.14713076397970765</c:v>
                </c:pt>
                <c:pt idx="41">
                  <c:v>0.13974465184448509</c:v>
                </c:pt>
                <c:pt idx="42">
                  <c:v>0.1327922144256064</c:v>
                </c:pt>
                <c:pt idx="43">
                  <c:v>0.12624569388875839</c:v>
                </c:pt>
                <c:pt idx="44">
                  <c:v>0.1200790854030054</c:v>
                </c:pt>
                <c:pt idx="45">
                  <c:v>0.11426805584874195</c:v>
                </c:pt>
                <c:pt idx="46">
                  <c:v>0.10878985833218519</c:v>
                </c:pt>
                <c:pt idx="47">
                  <c:v>0.10362324497835823</c:v>
                </c:pt>
                <c:pt idx="48">
                  <c:v>9.8748379842585096E-2</c:v>
                </c:pt>
                <c:pt idx="49">
                  <c:v>9.4146753287934079E-2</c:v>
                </c:pt>
                <c:pt idx="50">
                  <c:v>8.9801098793358083E-2</c:v>
                </c:pt>
                <c:pt idx="51">
                  <c:v>8.569531286120427E-2</c:v>
                </c:pt>
                <c:pt idx="52">
                  <c:v>8.1814378464892062E-2</c:v>
                </c:pt>
                <c:pt idx="53">
                  <c:v>7.8144292303310769E-2</c:v>
                </c:pt>
                <c:pt idx="54">
                  <c:v>7.4671995996366897E-2</c:v>
                </c:pt>
                <c:pt idx="55">
                  <c:v>7.138531125699446E-2</c:v>
                </c:pt>
                <c:pt idx="56">
                  <c:v>6.8272879001630302E-2</c:v>
                </c:pt>
                <c:pt idx="57">
                  <c:v>6.5324102307976042E-2</c:v>
                </c:pt>
                <c:pt idx="58">
                  <c:v>6.2529093091295493E-2</c:v>
                </c:pt>
                <c:pt idx="59">
                  <c:v>5.9878622345012872E-2</c:v>
                </c:pt>
                <c:pt idx="60">
                  <c:v>5.7364073775163733E-2</c:v>
                </c:pt>
                <c:pt idx="61">
                  <c:v>5.4977400649119004E-2</c:v>
                </c:pt>
                <c:pt idx="62">
                  <c:v>5.2711085675213355E-2</c:v>
                </c:pt>
                <c:pt idx="63">
                  <c:v>5.0558103730107981E-2</c:v>
                </c:pt>
                <c:pt idx="64">
                  <c:v>4.8511887253844803E-2</c:v>
                </c:pt>
                <c:pt idx="65">
                  <c:v>4.6566294137772427E-2</c:v>
                </c:pt>
                <c:pt idx="66">
                  <c:v>4.4715577937204702E-2</c:v>
                </c:pt>
                <c:pt idx="67">
                  <c:v>4.295436024831463E-2</c:v>
                </c:pt>
                <c:pt idx="68">
                  <c:v>4.1277605096988183E-2</c:v>
                </c:pt>
                <c:pt idx="69">
                  <c:v>3.9680595195876286E-2</c:v>
                </c:pt>
                <c:pt idx="70">
                  <c:v>3.8158909934472858E-2</c:v>
                </c:pt>
                <c:pt idx="71">
                  <c:v>3.670840497554903E-2</c:v>
                </c:pt>
                <c:pt idx="72">
                  <c:v>3.5325193339574179E-2</c:v>
                </c:pt>
                <c:pt idx="73">
                  <c:v>3.4005627866768147E-2</c:v>
                </c:pt>
                <c:pt idx="74">
                  <c:v>3.274628495410295E-2</c:v>
                </c:pt>
                <c:pt idx="75">
                  <c:v>3.1543949471867436E-2</c:v>
                </c:pt>
                <c:pt idx="76">
                  <c:v>3.0395600771307457E-2</c:v>
                </c:pt>
                <c:pt idx="77">
                  <c:v>2.9298399701348073E-2</c:v>
                </c:pt>
                <c:pt idx="78">
                  <c:v>2.8249676558493204E-2</c:v>
                </c:pt>
                <c:pt idx="79">
                  <c:v>2.7246919899691607E-2</c:v>
                </c:pt>
                <c:pt idx="80">
                  <c:v>2.6287766153263215E-2</c:v>
                </c:pt>
                <c:pt idx="81">
                  <c:v>2.5369989967919275E-2</c:v>
                </c:pt>
                <c:pt idx="82">
                  <c:v>2.4491495244491891E-2</c:v>
                </c:pt>
                <c:pt idx="83">
                  <c:v>2.3650306799239976E-2</c:v>
                </c:pt>
                <c:pt idx="84">
                  <c:v>2.2844562611533017E-2</c:v>
                </c:pt>
                <c:pt idx="85">
                  <c:v>2.2072506612353292E-2</c:v>
                </c:pt>
                <c:pt idx="86">
                  <c:v>2.1332481973419727E-2</c:v>
                </c:pt>
                <c:pt idx="87">
                  <c:v>2.0622924859841546E-2</c:v>
                </c:pt>
                <c:pt idx="88">
                  <c:v>1.9942358612074045E-2</c:v>
                </c:pt>
                <c:pt idx="89">
                  <c:v>1.9289388325590906E-2</c:v>
                </c:pt>
                <c:pt idx="90">
                  <c:v>1.8662695799122279E-2</c:v>
                </c:pt>
                <c:pt idx="91">
                  <c:v>1.8061034824553009E-2</c:v>
                </c:pt>
                <c:pt idx="92">
                  <c:v>1.748322679364156E-2</c:v>
                </c:pt>
                <c:pt idx="93">
                  <c:v>1.6928156598626214E-2</c:v>
                </c:pt>
                <c:pt idx="94">
                  <c:v>1.6394768805537946E-2</c:v>
                </c:pt>
                <c:pt idx="95">
                  <c:v>1.5882064080656195E-2</c:v>
                </c:pt>
                <c:pt idx="96">
                  <c:v>1.5389095852030195E-2</c:v>
                </c:pt>
                <c:pt idx="97">
                  <c:v>1.4914967189360308E-2</c:v>
                </c:pt>
                <c:pt idx="98">
                  <c:v>1.4458827886794562E-2</c:v>
                </c:pt>
                <c:pt idx="99">
                  <c:v>1.4019871734359545E-2</c:v>
                </c:pt>
                <c:pt idx="100">
                  <c:v>1.3597333964814612E-2</c:v>
                </c:pt>
                <c:pt idx="101">
                  <c:v>1.3190488863706301E-2</c:v>
                </c:pt>
                <c:pt idx="102">
                  <c:v>1.2798647531308794E-2</c:v>
                </c:pt>
                <c:pt idx="103">
                  <c:v>1.2421155785975009E-2</c:v>
                </c:pt>
                <c:pt idx="104">
                  <c:v>1.2057392199195599E-2</c:v>
                </c:pt>
                <c:pt idx="105">
                  <c:v>1.1706766253376093E-2</c:v>
                </c:pt>
                <c:pt idx="106">
                  <c:v>1.1368716614000312E-2</c:v>
                </c:pt>
                <c:pt idx="107">
                  <c:v>1.1042709508454139E-2</c:v>
                </c:pt>
                <c:pt idx="108">
                  <c:v>1.0728237204344749E-2</c:v>
                </c:pt>
                <c:pt idx="109">
                  <c:v>1.0424816580666331E-2</c:v>
                </c:pt>
                <c:pt idx="110">
                  <c:v>1.0131987785641644E-2</c:v>
                </c:pt>
                <c:pt idx="111">
                  <c:v>9.8493129755093823E-3</c:v>
                </c:pt>
                <c:pt idx="112">
                  <c:v>9.5763751289348088E-3</c:v>
                </c:pt>
                <c:pt idx="113">
                  <c:v>9.3127769320982372E-3</c:v>
                </c:pt>
                <c:pt idx="114">
                  <c:v>9.0581397298641463E-3</c:v>
                </c:pt>
                <c:pt idx="115">
                  <c:v>8.8121025387557471E-3</c:v>
                </c:pt>
                <c:pt idx="116">
                  <c:v>8.5743211177585141E-3</c:v>
                </c:pt>
                <c:pt idx="117">
                  <c:v>8.3444670932516871E-3</c:v>
                </c:pt>
                <c:pt idx="118">
                  <c:v>8.1222271346227653E-3</c:v>
                </c:pt>
                <c:pt idx="119">
                  <c:v>7.9073021773564366E-3</c:v>
                </c:pt>
                <c:pt idx="120">
                  <c:v>7.699406690608963E-3</c:v>
                </c:pt>
                <c:pt idx="121">
                  <c:v>7.4982679864823692E-3</c:v>
                </c:pt>
                <c:pt idx="122">
                  <c:v>7.3036255684010955E-3</c:v>
                </c:pt>
                <c:pt idx="123">
                  <c:v>7.1152305161690937E-3</c:v>
                </c:pt>
                <c:pt idx="124">
                  <c:v>6.9328449054472836E-3</c:v>
                </c:pt>
                <c:pt idx="125">
                  <c:v>6.7562412595421209E-3</c:v>
                </c:pt>
                <c:pt idx="126">
                  <c:v>6.5852020315359206E-3</c:v>
                </c:pt>
                <c:pt idx="127">
                  <c:v>6.4195191149194085E-3</c:v>
                </c:pt>
                <c:pt idx="128">
                  <c:v>6.2589933810081226E-3</c:v>
                </c:pt>
                <c:pt idx="129">
                  <c:v>6.1034342415357658E-3</c:v>
                </c:pt>
                <c:pt idx="130">
                  <c:v>5.9526592349230141E-3</c:v>
                </c:pt>
                <c:pt idx="131">
                  <c:v>5.8064936348168877E-3</c:v>
                </c:pt>
                <c:pt idx="132">
                  <c:v>5.6647700795856831E-3</c:v>
                </c:pt>
                <c:pt idx="133">
                  <c:v>5.5273282215398071E-3</c:v>
                </c:pt>
                <c:pt idx="134">
                  <c:v>5.3940143947258682E-3</c:v>
                </c:pt>
                <c:pt idx="135">
                  <c:v>5.2646813002154742E-3</c:v>
                </c:pt>
                <c:pt idx="136">
                  <c:v>5.1391877078777962E-3</c:v>
                </c:pt>
                <c:pt idx="137">
                  <c:v>5.017398173687705E-3</c:v>
                </c:pt>
                <c:pt idx="138">
                  <c:v>4.8991827716817898E-3</c:v>
                </c:pt>
                <c:pt idx="139">
                  <c:v>4.7844168397285858E-3</c:v>
                </c:pt>
                <c:pt idx="140">
                  <c:v>4.6729807383311924E-3</c:v>
                </c:pt>
                <c:pt idx="141">
                  <c:v>4.5647596217289737E-3</c:v>
                </c:pt>
                <c:pt idx="142">
                  <c:v>4.4596432206087727E-3</c:v>
                </c:pt>
                <c:pt idx="143">
                  <c:v>4.3575256357794778E-3</c:v>
                </c:pt>
                <c:pt idx="144">
                  <c:v>4.258305142201704E-3</c:v>
                </c:pt>
                <c:pt idx="145">
                  <c:v>4.1618840028016324E-3</c:v>
                </c:pt>
                <c:pt idx="146">
                  <c:v>4.0681682915321453E-3</c:v>
                </c:pt>
                <c:pt idx="147">
                  <c:v>3.977067725176385E-3</c:v>
                </c:pt>
                <c:pt idx="148">
                  <c:v>3.8884955034188501E-3</c:v>
                </c:pt>
                <c:pt idx="149">
                  <c:v>3.8023681567372646E-3</c:v>
                </c:pt>
                <c:pt idx="150">
                  <c:v>3.7186054016946418E-3</c:v>
                </c:pt>
                <c:pt idx="151">
                  <c:v>3.6371300032355886E-3</c:v>
                </c:pt>
                <c:pt idx="152">
                  <c:v>3.5578676436140494E-3</c:v>
                </c:pt>
                <c:pt idx="153">
                  <c:v>3.4807467976010632E-3</c:v>
                </c:pt>
                <c:pt idx="154">
                  <c:v>3.4056986136416453E-3</c:v>
                </c:pt>
                <c:pt idx="155">
                  <c:v>3.3326568006487017E-3</c:v>
                </c:pt>
                <c:pt idx="156">
                  <c:v>3.2615575201397026E-3</c:v>
                </c:pt>
                <c:pt idx="157">
                  <c:v>3.1923392834387805E-3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'Ex03'!$D$30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'Ex03'!$C$31:$C$32</c:f>
              <c:numCache>
                <c:formatCode>General</c:formatCode>
                <c:ptCount val="2"/>
                <c:pt idx="0">
                  <c:v>4.099015541716521</c:v>
                </c:pt>
                <c:pt idx="1">
                  <c:v>4.099015541716521</c:v>
                </c:pt>
              </c:numCache>
            </c:numRef>
          </c:xVal>
          <c:yVal>
            <c:numRef>
              <c:f>'Ex03'!$D$31:$D$32</c:f>
              <c:numCache>
                <c:formatCode>General</c:formatCode>
                <c:ptCount val="2"/>
                <c:pt idx="0">
                  <c:v>0</c:v>
                </c:pt>
                <c:pt idx="1">
                  <c:v>2.0530088068978301E-2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'Ex03'!$C$34</c:f>
              <c:strCache>
                <c:ptCount val="1"/>
                <c:pt idx="0">
                  <c:v>Fobs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'Ex03'!$C$35:$C$36</c:f>
              <c:numCache>
                <c:formatCode>General</c:formatCode>
                <c:ptCount val="2"/>
                <c:pt idx="0">
                  <c:v>3.1501695502965408</c:v>
                </c:pt>
                <c:pt idx="1">
                  <c:v>3.1501695502965408</c:v>
                </c:pt>
              </c:numCache>
            </c:numRef>
          </c:xVal>
          <c:yVal>
            <c:numRef>
              <c:f>'Ex03'!$D$35:$D$36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206496"/>
        <c:axId val="-1556209216"/>
      </c:scatterChart>
      <c:valAx>
        <c:axId val="-1556206496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9216"/>
        <c:crosses val="autoZero"/>
        <c:crossBetween val="midCat"/>
      </c:valAx>
      <c:valAx>
        <c:axId val="-15562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'Ex03'!$G$29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'Ex03'!$F$30:$F$233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'Ex03'!$G$30:$G$233</c:f>
              <c:numCache>
                <c:formatCode>General</c:formatCode>
                <c:ptCount val="204"/>
                <c:pt idx="0">
                  <c:v>1.5343601115904763E-4</c:v>
                </c:pt>
                <c:pt idx="1">
                  <c:v>1.6959403627466371E-4</c:v>
                </c:pt>
                <c:pt idx="2">
                  <c:v>1.8749929013643922E-4</c:v>
                </c:pt>
                <c:pt idx="3">
                  <c:v>2.07344022502797E-4</c:v>
                </c:pt>
                <c:pt idx="4">
                  <c:v>2.2934177225122731E-4</c:v>
                </c:pt>
                <c:pt idx="5">
                  <c:v>2.5372970560580112E-4</c:v>
                </c:pt>
                <c:pt idx="6">
                  <c:v>2.8077120359718444E-4</c:v>
                </c:pt>
                <c:pt idx="7">
                  <c:v>3.1075872357341858E-4</c:v>
                </c:pt>
                <c:pt idx="8">
                  <c:v>3.4401696169853693E-4</c:v>
                </c:pt>
                <c:pt idx="9">
                  <c:v>3.8090634560638008E-4</c:v>
                </c:pt>
                <c:pt idx="10">
                  <c:v>4.2182688870972412E-4</c:v>
                </c:pt>
                <c:pt idx="11">
                  <c:v>4.6722244008674297E-4</c:v>
                </c:pt>
                <c:pt idx="12">
                  <c:v>5.1758536635967663E-4</c:v>
                </c:pt>
                <c:pt idx="13">
                  <c:v>5.7346170451983054E-4</c:v>
                </c:pt>
                <c:pt idx="14">
                  <c:v>6.3545682720716242E-4</c:v>
                </c:pt>
                <c:pt idx="15">
                  <c:v>7.0424166448168233E-4</c:v>
                </c:pt>
                <c:pt idx="16">
                  <c:v>7.8055952857771871E-4</c:v>
                </c:pt>
                <c:pt idx="17">
                  <c:v>8.6523359044967773E-4</c:v>
                </c:pt>
                <c:pt idx="18">
                  <c:v>9.5917505902467213E-4</c:v>
                </c:pt>
                <c:pt idx="19">
                  <c:v>1.0633921158842465E-3</c:v>
                </c:pt>
                <c:pt idx="20">
                  <c:v>1.1789996594981176E-3</c:v>
                </c:pt>
                <c:pt idx="21">
                  <c:v>1.3072299140022934E-3</c:v>
                </c:pt>
                <c:pt idx="22">
                  <c:v>1.4494439577059717E-3</c:v>
                </c:pt>
                <c:pt idx="23">
                  <c:v>1.6071442258567964E-3</c:v>
                </c:pt>
                <c:pt idx="24">
                  <c:v>1.7819880404976E-3</c:v>
                </c:pt>
                <c:pt idx="25">
                  <c:v>1.9758022172871883E-3</c:v>
                </c:pt>
                <c:pt idx="26">
                  <c:v>2.190598794681821E-3</c:v>
                </c:pt>
                <c:pt idx="27">
                  <c:v>2.4285919246004217E-3</c:v>
                </c:pt>
                <c:pt idx="28">
                  <c:v>2.692215955311245E-3</c:v>
                </c:pt>
                <c:pt idx="29">
                  <c:v>2.9841447264350781E-3</c:v>
                </c:pt>
                <c:pt idx="30">
                  <c:v>3.3073120822830833E-3</c:v>
                </c:pt>
                <c:pt idx="31">
                  <c:v>3.6649335928275535E-3</c:v>
                </c:pt>
                <c:pt idx="32">
                  <c:v>4.0605294510127022E-3</c:v>
                </c:pt>
                <c:pt idx="33">
                  <c:v>4.4979484903889932E-3</c:v>
                </c:pt>
                <c:pt idx="34">
                  <c:v>4.9813932377373339E-3</c:v>
                </c:pt>
                <c:pt idx="35">
                  <c:v>5.5154458809617375E-3</c:v>
                </c:pt>
                <c:pt idx="36">
                  <c:v>6.1050949926092727E-3</c:v>
                </c:pt>
                <c:pt idx="37">
                  <c:v>6.7557628034857478E-3</c:v>
                </c:pt>
                <c:pt idx="38">
                  <c:v>7.4733327685814321E-3</c:v>
                </c:pt>
                <c:pt idx="39">
                  <c:v>8.2641771085796151E-3</c:v>
                </c:pt>
                <c:pt idx="40">
                  <c:v>9.1351839443685155E-3</c:v>
                </c:pt>
                <c:pt idx="41">
                  <c:v>1.0093783569122069E-2</c:v>
                </c:pt>
                <c:pt idx="42">
                  <c:v>1.1147973322738791E-2</c:v>
                </c:pt>
                <c:pt idx="43">
                  <c:v>1.2306340447026082E-2</c:v>
                </c:pt>
                <c:pt idx="44">
                  <c:v>1.3578082207553903E-2</c:v>
                </c:pt>
                <c:pt idx="45">
                  <c:v>1.4973022470451566E-2</c:v>
                </c:pt>
                <c:pt idx="46">
                  <c:v>1.6501623820839296E-2</c:v>
                </c:pt>
                <c:pt idx="47">
                  <c:v>1.8174994205748796E-2</c:v>
                </c:pt>
                <c:pt idx="48">
                  <c:v>2.0004886980462187E-2</c:v>
                </c:pt>
                <c:pt idx="49">
                  <c:v>2.2003693135884666E-2</c:v>
                </c:pt>
                <c:pt idx="50">
                  <c:v>2.4184424389153258E-2</c:v>
                </c:pt>
                <c:pt idx="51">
                  <c:v>2.6560685734069455E-2</c:v>
                </c:pt>
                <c:pt idx="52">
                  <c:v>2.9146635976670974E-2</c:v>
                </c:pt>
                <c:pt idx="53">
                  <c:v>3.195693472950191E-2</c:v>
                </c:pt>
                <c:pt idx="54">
                  <c:v>3.5006674311678414E-2</c:v>
                </c:pt>
                <c:pt idx="55">
                  <c:v>3.8311295007011317E-2</c:v>
                </c:pt>
                <c:pt idx="56">
                  <c:v>4.188648217600021E-2</c:v>
                </c:pt>
                <c:pt idx="57">
                  <c:v>4.5748043806524009E-2</c:v>
                </c:pt>
                <c:pt idx="58">
                  <c:v>4.9911767229683809E-2</c:v>
                </c:pt>
                <c:pt idx="59">
                  <c:v>5.4393253928509258E-2</c:v>
                </c:pt>
                <c:pt idx="60">
                  <c:v>5.9207731634663509E-2</c:v>
                </c:pt>
                <c:pt idx="61">
                  <c:v>6.4369843247575997E-2</c:v>
                </c:pt>
                <c:pt idx="62">
                  <c:v>6.9893412526044793E-2</c:v>
                </c:pt>
                <c:pt idx="63">
                  <c:v>7.5791186997002519E-2</c:v>
                </c:pt>
                <c:pt idx="64">
                  <c:v>8.2074559100319966E-2</c:v>
                </c:pt>
                <c:pt idx="65">
                  <c:v>8.8753267239976258E-2</c:v>
                </c:pt>
                <c:pt idx="66">
                  <c:v>9.5835079135136086E-2</c:v>
                </c:pt>
                <c:pt idx="67">
                  <c:v>0.1033254606503899</c:v>
                </c:pt>
                <c:pt idx="68">
                  <c:v>0.11122723411924287</c:v>
                </c:pt>
                <c:pt idx="69">
                  <c:v>0.11954023104105017</c:v>
                </c:pt>
                <c:pt idx="70">
                  <c:v>0.12826094490657389</c:v>
                </c:pt>
                <c:pt idx="71">
                  <c:v>0.13738219076423538</c:v>
                </c:pt>
                <c:pt idx="72">
                  <c:v>0.14689277894672825</c:v>
                </c:pt>
                <c:pt idx="73">
                  <c:v>0.15677721110103998</c:v>
                </c:pt>
                <c:pt idx="74">
                  <c:v>0.16701540726629044</c:v>
                </c:pt>
                <c:pt idx="75">
                  <c:v>0.1775824731836442</c:v>
                </c:pt>
                <c:pt idx="76">
                  <c:v>0.1884485172611193</c:v>
                </c:pt>
                <c:pt idx="77">
                  <c:v>0.1995785266151304</c:v>
                </c:pt>
                <c:pt idx="78">
                  <c:v>0.21093231133526369</c:v>
                </c:pt>
                <c:pt idx="79">
                  <c:v>0.2224645255399185</c:v>
                </c:pt>
                <c:pt idx="80">
                  <c:v>0.23412477288672814</c:v>
                </c:pt>
                <c:pt idx="81">
                  <c:v>0.24585780296180929</c:v>
                </c:pt>
                <c:pt idx="82">
                  <c:v>0.25760380339662181</c:v>
                </c:pt>
                <c:pt idx="83">
                  <c:v>0.26929879066500456</c:v>
                </c:pt>
                <c:pt idx="84">
                  <c:v>0.28087510032516144</c:v>
                </c:pt>
                <c:pt idx="85">
                  <c:v>0.29226197503684764</c:v>
                </c:pt>
                <c:pt idx="86">
                  <c:v>0.30338624606294218</c:v>
                </c:pt>
                <c:pt idx="87">
                  <c:v>0.31417310123138581</c:v>
                </c:pt>
                <c:pt idx="88">
                  <c:v>0.32454692957516962</c:v>
                </c:pt>
                <c:pt idx="89">
                  <c:v>0.33443223018089152</c:v>
                </c:pt>
                <c:pt idx="90">
                  <c:v>0.34375457026312844</c:v>
                </c:pt>
                <c:pt idx="91">
                  <c:v>0.35244157524648273</c:v>
                </c:pt>
                <c:pt idx="92">
                  <c:v>0.36042393178078475</c:v>
                </c:pt>
                <c:pt idx="93">
                  <c:v>0.36763638323036651</c:v>
                </c:pt>
                <c:pt idx="94">
                  <c:v>0.37401869634510931</c:v>
                </c:pt>
                <c:pt idx="95">
                  <c:v>0.37951657760061824</c:v>
                </c:pt>
                <c:pt idx="96">
                  <c:v>0.38408251812678396</c:v>
                </c:pt>
                <c:pt idx="97">
                  <c:v>0.38767654724227801</c:v>
                </c:pt>
                <c:pt idx="98">
                  <c:v>0.39026687636406909</c:v>
                </c:pt>
                <c:pt idx="99">
                  <c:v>0.39183041742491304</c:v>
                </c:pt>
                <c:pt idx="100">
                  <c:v>0.39235316284007821</c:v>
                </c:pt>
                <c:pt idx="101">
                  <c:v>0.39183041742491392</c:v>
                </c:pt>
                <c:pt idx="102">
                  <c:v>0.39026687636407081</c:v>
                </c:pt>
                <c:pt idx="103">
                  <c:v>0.38767654724228051</c:v>
                </c:pt>
                <c:pt idx="104">
                  <c:v>0.38408251812678729</c:v>
                </c:pt>
                <c:pt idx="105">
                  <c:v>0.37951657760062224</c:v>
                </c:pt>
                <c:pt idx="106">
                  <c:v>0.37401869634511409</c:v>
                </c:pt>
                <c:pt idx="107">
                  <c:v>0.36763638323037195</c:v>
                </c:pt>
                <c:pt idx="108">
                  <c:v>0.36042393178079091</c:v>
                </c:pt>
                <c:pt idx="109">
                  <c:v>0.35244157524648934</c:v>
                </c:pt>
                <c:pt idx="110">
                  <c:v>0.34375457026313566</c:v>
                </c:pt>
                <c:pt idx="111">
                  <c:v>0.33443223018089924</c:v>
                </c:pt>
                <c:pt idx="112">
                  <c:v>0.32454692957517772</c:v>
                </c:pt>
                <c:pt idx="113">
                  <c:v>0.31417310123139436</c:v>
                </c:pt>
                <c:pt idx="114">
                  <c:v>0.30338624606295095</c:v>
                </c:pt>
                <c:pt idx="115">
                  <c:v>0.29226197503685664</c:v>
                </c:pt>
                <c:pt idx="116">
                  <c:v>0.28087510032516838</c:v>
                </c:pt>
                <c:pt idx="117">
                  <c:v>0.2692987906650115</c:v>
                </c:pt>
                <c:pt idx="118">
                  <c:v>0.25760380339662881</c:v>
                </c:pt>
                <c:pt idx="119">
                  <c:v>0.24585780296181631</c:v>
                </c:pt>
                <c:pt idx="120">
                  <c:v>0.23412477288673517</c:v>
                </c:pt>
                <c:pt idx="121">
                  <c:v>0.22246452553992543</c:v>
                </c:pt>
                <c:pt idx="122">
                  <c:v>0.21093231133527052</c:v>
                </c:pt>
                <c:pt idx="123">
                  <c:v>0.19957852661513717</c:v>
                </c:pt>
                <c:pt idx="124">
                  <c:v>0.18844851726112594</c:v>
                </c:pt>
                <c:pt idx="125">
                  <c:v>0.17758247318365061</c:v>
                </c:pt>
                <c:pt idx="126">
                  <c:v>0.16701540726629668</c:v>
                </c:pt>
                <c:pt idx="127">
                  <c:v>0.156777211101046</c:v>
                </c:pt>
                <c:pt idx="128">
                  <c:v>0.14689277894673408</c:v>
                </c:pt>
                <c:pt idx="129">
                  <c:v>0.13738219076424102</c:v>
                </c:pt>
                <c:pt idx="130">
                  <c:v>0.12826094490657927</c:v>
                </c:pt>
                <c:pt idx="131">
                  <c:v>0.11954023104105528</c:v>
                </c:pt>
                <c:pt idx="132">
                  <c:v>0.11122723411924776</c:v>
                </c:pt>
                <c:pt idx="133">
                  <c:v>0.10332546065039451</c:v>
                </c:pt>
                <c:pt idx="134">
                  <c:v>9.583507913514043E-2</c:v>
                </c:pt>
                <c:pt idx="135">
                  <c:v>8.8753267239980393E-2</c:v>
                </c:pt>
                <c:pt idx="136">
                  <c:v>8.2074559100323838E-2</c:v>
                </c:pt>
                <c:pt idx="137">
                  <c:v>7.5791186997006155E-2</c:v>
                </c:pt>
                <c:pt idx="138">
                  <c:v>6.9893412526048207E-2</c:v>
                </c:pt>
                <c:pt idx="139">
                  <c:v>6.4369843247579203E-2</c:v>
                </c:pt>
                <c:pt idx="140">
                  <c:v>5.9207731634666513E-2</c:v>
                </c:pt>
                <c:pt idx="141">
                  <c:v>5.4393253928512963E-2</c:v>
                </c:pt>
                <c:pt idx="142">
                  <c:v>4.9911767229687272E-2</c:v>
                </c:pt>
                <c:pt idx="143">
                  <c:v>4.5748043806527208E-2</c:v>
                </c:pt>
                <c:pt idx="144">
                  <c:v>4.1886482176003194E-2</c:v>
                </c:pt>
                <c:pt idx="145">
                  <c:v>3.8311295007014079E-2</c:v>
                </c:pt>
                <c:pt idx="146">
                  <c:v>3.500667431168094E-2</c:v>
                </c:pt>
                <c:pt idx="147">
                  <c:v>3.1956934729504241E-2</c:v>
                </c:pt>
                <c:pt idx="148">
                  <c:v>2.9146635976673111E-2</c:v>
                </c:pt>
                <c:pt idx="149">
                  <c:v>2.6560685734071429E-2</c:v>
                </c:pt>
                <c:pt idx="150">
                  <c:v>2.418442438915511E-2</c:v>
                </c:pt>
                <c:pt idx="151">
                  <c:v>2.2003693135886335E-2</c:v>
                </c:pt>
                <c:pt idx="152">
                  <c:v>2.0004886980463703E-2</c:v>
                </c:pt>
                <c:pt idx="153">
                  <c:v>1.8174994205750198E-2</c:v>
                </c:pt>
                <c:pt idx="154">
                  <c:v>1.6501623820840562E-2</c:v>
                </c:pt>
                <c:pt idx="155">
                  <c:v>1.4973022470452726E-2</c:v>
                </c:pt>
                <c:pt idx="156">
                  <c:v>1.3578082207554971E-2</c:v>
                </c:pt>
                <c:pt idx="157">
                  <c:v>1.230634044702706E-2</c:v>
                </c:pt>
                <c:pt idx="158">
                  <c:v>1.1147973322739679E-2</c:v>
                </c:pt>
                <c:pt idx="159">
                  <c:v>1.0093783569122891E-2</c:v>
                </c:pt>
                <c:pt idx="160">
                  <c:v>9.1351839443692372E-3</c:v>
                </c:pt>
                <c:pt idx="161">
                  <c:v>8.2641771085802743E-3</c:v>
                </c:pt>
                <c:pt idx="162">
                  <c:v>7.4733327685820349E-3</c:v>
                </c:pt>
                <c:pt idx="163">
                  <c:v>6.7557628034862803E-3</c:v>
                </c:pt>
                <c:pt idx="164">
                  <c:v>6.1050949926097671E-3</c:v>
                </c:pt>
                <c:pt idx="165">
                  <c:v>5.5154458809621955E-3</c:v>
                </c:pt>
                <c:pt idx="166">
                  <c:v>4.981393237737745E-3</c:v>
                </c:pt>
                <c:pt idx="167">
                  <c:v>4.4979484903893601E-3</c:v>
                </c:pt>
                <c:pt idx="168">
                  <c:v>4.0605294510130396E-3</c:v>
                </c:pt>
                <c:pt idx="169">
                  <c:v>3.6649335928278562E-3</c:v>
                </c:pt>
                <c:pt idx="170">
                  <c:v>3.3073120822833587E-3</c:v>
                </c:pt>
                <c:pt idx="171">
                  <c:v>2.9841447264353214E-3</c:v>
                </c:pt>
                <c:pt idx="172">
                  <c:v>2.6922159553114133E-3</c:v>
                </c:pt>
                <c:pt idx="173">
                  <c:v>2.4285919246005748E-3</c:v>
                </c:pt>
                <c:pt idx="174">
                  <c:v>2.1905987946819563E-3</c:v>
                </c:pt>
                <c:pt idx="175">
                  <c:v>1.9758022172873101E-3</c:v>
                </c:pt>
                <c:pt idx="176">
                  <c:v>1.7819880404977119E-3</c:v>
                </c:pt>
                <c:pt idx="177">
                  <c:v>1.6071442258568968E-3</c:v>
                </c:pt>
                <c:pt idx="178">
                  <c:v>1.4494439577060637E-3</c:v>
                </c:pt>
                <c:pt idx="179">
                  <c:v>1.3072299140023764E-3</c:v>
                </c:pt>
                <c:pt idx="180">
                  <c:v>1.1789996594981905E-3</c:v>
                </c:pt>
                <c:pt idx="181">
                  <c:v>1.0633921158843117E-3</c:v>
                </c:pt>
                <c:pt idx="182">
                  <c:v>9.5917505902473035E-4</c:v>
                </c:pt>
                <c:pt idx="183">
                  <c:v>8.6523359044973205E-4</c:v>
                </c:pt>
                <c:pt idx="184">
                  <c:v>7.8055952857776728E-4</c:v>
                </c:pt>
                <c:pt idx="185">
                  <c:v>7.042416644817257E-4</c:v>
                </c:pt>
                <c:pt idx="186">
                  <c:v>6.354568272072033E-4</c:v>
                </c:pt>
                <c:pt idx="187">
                  <c:v>5.734617045198648E-4</c:v>
                </c:pt>
                <c:pt idx="188">
                  <c:v>5.1758536635970916E-4</c:v>
                </c:pt>
                <c:pt idx="189">
                  <c:v>4.6722244008677176E-4</c:v>
                </c:pt>
                <c:pt idx="190">
                  <c:v>4.218268887097502E-4</c:v>
                </c:pt>
                <c:pt idx="191">
                  <c:v>3.809063456064042E-4</c:v>
                </c:pt>
                <c:pt idx="192">
                  <c:v>3.4401696169855786E-4</c:v>
                </c:pt>
                <c:pt idx="193">
                  <c:v>3.1075872357343832E-4</c:v>
                </c:pt>
                <c:pt idx="194">
                  <c:v>2.8077120359720146E-4</c:v>
                </c:pt>
                <c:pt idx="195">
                  <c:v>2.5372970560582129E-4</c:v>
                </c:pt>
                <c:pt idx="196">
                  <c:v>2.2934177225124143E-4</c:v>
                </c:pt>
                <c:pt idx="197">
                  <c:v>2.0734402250280898E-4</c:v>
                </c:pt>
                <c:pt idx="198">
                  <c:v>1.8749929013645448E-4</c:v>
                </c:pt>
                <c:pt idx="199">
                  <c:v>1.6959403627467734E-4</c:v>
                </c:pt>
                <c:pt idx="200">
                  <c:v>1.534360111590598E-4</c:v>
                </c:pt>
                <c:pt idx="201">
                  <c:v>1.3885214233880509E-4</c:v>
                </c:pt>
                <c:pt idx="202">
                  <c:v>1.2568662834113283E-4</c:v>
                </c:pt>
                <c:pt idx="203">
                  <c:v>1.1379921865102501E-4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'Ex03'!$I$31:$I$32</c:f>
              <c:numCache>
                <c:formatCode>General</c:formatCode>
                <c:ptCount val="2"/>
                <c:pt idx="0">
                  <c:v>-2.1314495455597742</c:v>
                </c:pt>
                <c:pt idx="1">
                  <c:v>-2.1314495455597742</c:v>
                </c:pt>
              </c:numCache>
            </c:numRef>
          </c:xVal>
          <c:yVal>
            <c:numRef>
              <c:f>'Ex03'!$J$31:$J$32</c:f>
              <c:numCache>
                <c:formatCode>General</c:formatCode>
                <c:ptCount val="2"/>
                <c:pt idx="0">
                  <c:v>4.7256728807240932E-2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'Ex03'!$L$31:$L$32</c:f>
              <c:numCache>
                <c:formatCode>General</c:formatCode>
                <c:ptCount val="2"/>
                <c:pt idx="0">
                  <c:v>2.1314495455597742</c:v>
                </c:pt>
                <c:pt idx="1">
                  <c:v>2.1314495455597742</c:v>
                </c:pt>
              </c:numCache>
            </c:numRef>
          </c:xVal>
          <c:yVal>
            <c:numRef>
              <c:f>'Ex03'!$M$31:$M$32</c:f>
              <c:numCache>
                <c:formatCode>General</c:formatCode>
                <c:ptCount val="2"/>
                <c:pt idx="0">
                  <c:v>4.7256728807240932E-2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'Ex03'!$I$35:$I$36</c:f>
              <c:numCache>
                <c:formatCode>General</c:formatCode>
                <c:ptCount val="2"/>
                <c:pt idx="0">
                  <c:v>2.5486037580030052</c:v>
                </c:pt>
                <c:pt idx="1">
                  <c:v>2.5486037580030052</c:v>
                </c:pt>
              </c:numCache>
            </c:numRef>
          </c:xVal>
          <c:yVal>
            <c:numRef>
              <c:f>'Ex03'!$J$35:$J$36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202688"/>
        <c:axId val="-1556207584"/>
      </c:scatterChart>
      <c:valAx>
        <c:axId val="-1556202688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7584"/>
        <c:crosses val="autoZero"/>
        <c:crossBetween val="midCat"/>
      </c:valAx>
      <c:valAx>
        <c:axId val="-1556207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5562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'Ex04'!$A$27:$A$184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'Ex04'!$B$27:$B$184</c:f>
              <c:numCache>
                <c:formatCode>General</c:formatCode>
                <c:ptCount val="158"/>
                <c:pt idx="0">
                  <c:v>0</c:v>
                </c:pt>
                <c:pt idx="1">
                  <c:v>0.48817732744662201</c:v>
                </c:pt>
                <c:pt idx="2">
                  <c:v>0.55628684535842354</c:v>
                </c:pt>
                <c:pt idx="3">
                  <c:v>0.60104081230429329</c:v>
                </c:pt>
                <c:pt idx="4">
                  <c:v>0.62715092373860359</c:v>
                </c:pt>
                <c:pt idx="5">
                  <c:v>0.63883492487002835</c:v>
                </c:pt>
                <c:pt idx="6">
                  <c:v>0.63961347071611696</c:v>
                </c:pt>
                <c:pt idx="7">
                  <c:v>0.63232092437920218</c:v>
                </c:pt>
                <c:pt idx="8">
                  <c:v>0.61919064415652891</c:v>
                </c:pt>
                <c:pt idx="9">
                  <c:v>0.60195746490380841</c:v>
                </c:pt>
                <c:pt idx="10">
                  <c:v>0.58195466801142404</c:v>
                </c:pt>
                <c:pt idx="11">
                  <c:v>0.56019766640172852</c:v>
                </c:pt>
                <c:pt idx="12">
                  <c:v>0.53745300306959276</c:v>
                </c:pt>
                <c:pt idx="13">
                  <c:v>0.51429380998492025</c:v>
                </c:pt>
                <c:pt idx="14">
                  <c:v>0.491143712615707</c:v>
                </c:pt>
                <c:pt idx="15">
                  <c:v>0.46831126174170823</c:v>
                </c:pt>
                <c:pt idx="16">
                  <c:v>0.44601677522491368</c:v>
                </c:pt>
                <c:pt idx="17">
                  <c:v>0.42441318157838775</c:v>
                </c:pt>
                <c:pt idx="18">
                  <c:v>0.40360216346620675</c:v>
                </c:pt>
                <c:pt idx="19">
                  <c:v>0.38364663763714274</c:v>
                </c:pt>
                <c:pt idx="20">
                  <c:v>0.36458038833053408</c:v>
                </c:pt>
                <c:pt idx="21">
                  <c:v>0.34641549310916753</c:v>
                </c:pt>
                <c:pt idx="22">
                  <c:v>0.32914803839034895</c:v>
                </c:pt>
                <c:pt idx="23">
                  <c:v>0.31276251058265137</c:v>
                </c:pt>
                <c:pt idx="24">
                  <c:v>0.29723516186096599</c:v>
                </c:pt>
                <c:pt idx="25">
                  <c:v>0.28253658215210575</c:v>
                </c:pt>
                <c:pt idx="26">
                  <c:v>0.26863365665723249</c:v>
                </c:pt>
                <c:pt idx="27">
                  <c:v>0.25549104782825116</c:v>
                </c:pt>
                <c:pt idx="28">
                  <c:v>0.2430723094744936</c:v>
                </c:pt>
                <c:pt idx="29">
                  <c:v>0.23134071651855689</c:v>
                </c:pt>
                <c:pt idx="30">
                  <c:v>0.22025987522836793</c:v>
                </c:pt>
                <c:pt idx="31">
                  <c:v>0.20979416427678704</c:v>
                </c:pt>
                <c:pt idx="32">
                  <c:v>0.19990904575734661</c:v>
                </c:pt>
                <c:pt idx="33">
                  <c:v>0.19057127657388573</c:v>
                </c:pt>
                <c:pt idx="34">
                  <c:v>0.18174904385269117</c:v>
                </c:pt>
                <c:pt idx="35">
                  <c:v>0.17341204275932962</c:v>
                </c:pt>
                <c:pt idx="36">
                  <c:v>0.16553151100065824</c:v>
                </c:pt>
                <c:pt idx="37">
                  <c:v>0.15808023109480054</c:v>
                </c:pt>
                <c:pt idx="38">
                  <c:v>0.1510325089968784</c:v>
                </c:pt>
                <c:pt idx="39">
                  <c:v>0.14436413572035323</c:v>
                </c:pt>
                <c:pt idx="40">
                  <c:v>0.13805233707233636</c:v>
                </c:pt>
                <c:pt idx="41">
                  <c:v>0.13207571543264787</c:v>
                </c:pt>
                <c:pt idx="42">
                  <c:v>0.1264141865780315</c:v>
                </c:pt>
                <c:pt idx="43">
                  <c:v>0.1210489138281451</c:v>
                </c:pt>
                <c:pt idx="44">
                  <c:v>0.11596224122464513</c:v>
                </c:pt>
                <c:pt idx="45">
                  <c:v>0.11113762701437115</c:v>
                </c:pt>
                <c:pt idx="46">
                  <c:v>0.10655957836537451</c:v>
                </c:pt>
                <c:pt idx="47">
                  <c:v>0.1022135879792046</c:v>
                </c:pt>
                <c:pt idx="48">
                  <c:v>9.8086073057905537E-2</c:v>
                </c:pt>
                <c:pt idx="49">
                  <c:v>9.4164316926588831E-2</c:v>
                </c:pt>
                <c:pt idx="50">
                  <c:v>9.043641349200586E-2</c:v>
                </c:pt>
                <c:pt idx="51">
                  <c:v>8.6891214626218266E-2</c:v>
                </c:pt>
                <c:pt idx="52">
                  <c:v>8.3518280495917113E-2</c:v>
                </c:pt>
                <c:pt idx="53">
                  <c:v>8.0307832807185758E-2</c:v>
                </c:pt>
                <c:pt idx="54">
                  <c:v>7.7250710898618055E-2</c:v>
                </c:pt>
                <c:pt idx="55">
                  <c:v>7.4338330589583085E-2</c:v>
                </c:pt>
                <c:pt idx="56">
                  <c:v>7.1562645672639175E-2</c:v>
                </c:pt>
                <c:pt idx="57">
                  <c:v>6.8916111927724039E-2</c:v>
                </c:pt>
                <c:pt idx="58">
                  <c:v>6.6391653529261963E-2</c:v>
                </c:pt>
                <c:pt idx="59">
                  <c:v>6.3982631714558869E-2</c:v>
                </c:pt>
                <c:pt idx="60">
                  <c:v>6.16828155818578E-2</c:v>
                </c:pt>
                <c:pt idx="61">
                  <c:v>5.94863548884801E-2</c:v>
                </c:pt>
                <c:pt idx="62">
                  <c:v>5.7387754723003712E-2</c:v>
                </c:pt>
                <c:pt idx="63">
                  <c:v>5.5381851929995257E-2</c:v>
                </c:pt>
                <c:pt idx="64">
                  <c:v>5.3463793171065283E-2</c:v>
                </c:pt>
                <c:pt idx="65">
                  <c:v>5.1629014511701328E-2</c:v>
                </c:pt>
                <c:pt idx="66">
                  <c:v>4.9873222429240249E-2</c:v>
                </c:pt>
                <c:pt idx="67">
                  <c:v>4.8192376143328955E-2</c:v>
                </c:pt>
                <c:pt idx="68">
                  <c:v>4.6582671176165741E-2</c:v>
                </c:pt>
                <c:pt idx="69">
                  <c:v>4.5040524055639262E-2</c:v>
                </c:pt>
                <c:pt idx="70">
                  <c:v>4.3562558080124214E-2</c:v>
                </c:pt>
                <c:pt idx="71">
                  <c:v>4.2145590069111151E-2</c:v>
                </c:pt>
                <c:pt idx="72">
                  <c:v>4.0786618029019082E-2</c:v>
                </c:pt>
                <c:pt idx="73">
                  <c:v>3.9482809668441775E-2</c:v>
                </c:pt>
                <c:pt idx="74">
                  <c:v>3.8231491701711896E-2</c:v>
                </c:pt>
                <c:pt idx="75">
                  <c:v>3.7030139884022741E-2</c:v>
                </c:pt>
                <c:pt idx="76">
                  <c:v>3.5876369725432726E-2</c:v>
                </c:pt>
                <c:pt idx="77">
                  <c:v>3.4767927834901527E-2</c:v>
                </c:pt>
                <c:pt idx="78">
                  <c:v>3.3702683849071047E-2</c:v>
                </c:pt>
                <c:pt idx="79">
                  <c:v>3.2678622903829731E-2</c:v>
                </c:pt>
                <c:pt idx="80">
                  <c:v>3.1693838609787091E-2</c:v>
                </c:pt>
                <c:pt idx="81">
                  <c:v>3.0746526495657806E-2</c:v>
                </c:pt>
                <c:pt idx="82">
                  <c:v>2.9834977886217463E-2</c:v>
                </c:pt>
                <c:pt idx="83">
                  <c:v>2.8957574183962206E-2</c:v>
                </c:pt>
                <c:pt idx="84">
                  <c:v>2.811278152589175E-2</c:v>
                </c:pt>
                <c:pt idx="85">
                  <c:v>2.7299145788952643E-2</c:v>
                </c:pt>
                <c:pt idx="86">
                  <c:v>2.65152879196387E-2</c:v>
                </c:pt>
                <c:pt idx="87">
                  <c:v>2.5759899565056699E-2</c:v>
                </c:pt>
                <c:pt idx="88">
                  <c:v>2.5031738984442213E-2</c:v>
                </c:pt>
                <c:pt idx="89">
                  <c:v>2.432962722165825E-2</c:v>
                </c:pt>
                <c:pt idx="90">
                  <c:v>2.3652444520641195E-2</c:v>
                </c:pt>
                <c:pt idx="91">
                  <c:v>2.2999126967081309E-2</c:v>
                </c:pt>
                <c:pt idx="92">
                  <c:v>2.2368663340847132E-2</c:v>
                </c:pt>
                <c:pt idx="93">
                  <c:v>2.1760092164792737E-2</c:v>
                </c:pt>
                <c:pt idx="94">
                  <c:v>2.117249893663006E-2</c:v>
                </c:pt>
                <c:pt idx="95">
                  <c:v>2.0605013531513294E-2</c:v>
                </c:pt>
                <c:pt idx="96">
                  <c:v>2.0056807763873492E-2</c:v>
                </c:pt>
                <c:pt idx="97">
                  <c:v>1.9527093097864951E-2</c:v>
                </c:pt>
                <c:pt idx="98">
                  <c:v>1.9015118496547342E-2</c:v>
                </c:pt>
                <c:pt idx="99">
                  <c:v>1.8520168400631042E-2</c:v>
                </c:pt>
                <c:pt idx="100">
                  <c:v>1.8041560828264528E-2</c:v>
                </c:pt>
                <c:pt idx="101">
                  <c:v>1.7578645587945245E-2</c:v>
                </c:pt>
                <c:pt idx="102">
                  <c:v>1.7130802597192532E-2</c:v>
                </c:pt>
                <c:pt idx="103">
                  <c:v>1.6697440300136899E-2</c:v>
                </c:pt>
                <c:pt idx="104">
                  <c:v>1.6277994177657778E-2</c:v>
                </c:pt>
                <c:pt idx="105">
                  <c:v>1.5871925344143376E-2</c:v>
                </c:pt>
                <c:pt idx="106">
                  <c:v>1.5478719225356256E-2</c:v>
                </c:pt>
                <c:pt idx="107">
                  <c:v>1.5097884312267223E-2</c:v>
                </c:pt>
                <c:pt idx="108">
                  <c:v>1.4728950986072338E-2</c:v>
                </c:pt>
                <c:pt idx="109">
                  <c:v>1.4371470409932577E-2</c:v>
                </c:pt>
                <c:pt idx="110">
                  <c:v>1.4025013483279562E-2</c:v>
                </c:pt>
                <c:pt idx="111">
                  <c:v>1.3689169854809488E-2</c:v>
                </c:pt>
                <c:pt idx="112">
                  <c:v>1.3363546990548812E-2</c:v>
                </c:pt>
                <c:pt idx="113">
                  <c:v>1.3047769293616089E-2</c:v>
                </c:pt>
                <c:pt idx="114">
                  <c:v>1.2741477272528811E-2</c:v>
                </c:pt>
                <c:pt idx="115">
                  <c:v>1.2444326755112388E-2</c:v>
                </c:pt>
                <c:pt idx="116">
                  <c:v>1.2155988145261868E-2</c:v>
                </c:pt>
                <c:pt idx="117">
                  <c:v>1.1876145719986984E-2</c:v>
                </c:pt>
                <c:pt idx="118">
                  <c:v>1.1604496964338287E-2</c:v>
                </c:pt>
                <c:pt idx="119">
                  <c:v>1.1340751941968007E-2</c:v>
                </c:pt>
                <c:pt idx="120">
                  <c:v>1.1084632699223379E-2</c:v>
                </c:pt>
                <c:pt idx="121">
                  <c:v>1.0835872700805847E-2</c:v>
                </c:pt>
                <c:pt idx="122">
                  <c:v>1.0594216295154134E-2</c:v>
                </c:pt>
                <c:pt idx="123">
                  <c:v>1.0359418207826598E-2</c:v>
                </c:pt>
                <c:pt idx="124">
                  <c:v>1.0131243061266991E-2</c:v>
                </c:pt>
                <c:pt idx="125">
                  <c:v>9.9094649194391409E-3</c:v>
                </c:pt>
                <c:pt idx="126">
                  <c:v>9.6938668559109053E-3</c:v>
                </c:pt>
                <c:pt idx="127">
                  <c:v>9.484240544055644E-3</c:v>
                </c:pt>
                <c:pt idx="128">
                  <c:v>9.2803858681225586E-3</c:v>
                </c:pt>
                <c:pt idx="129">
                  <c:v>9.0821105540027681E-3</c:v>
                </c:pt>
                <c:pt idx="130">
                  <c:v>8.8892298185913113E-3</c:v>
                </c:pt>
                <c:pt idx="131">
                  <c:v>8.7015660367114923E-3</c:v>
                </c:pt>
                <c:pt idx="132">
                  <c:v>8.5189484246300708E-3</c:v>
                </c:pt>
                <c:pt idx="133">
                  <c:v>8.3412127392517195E-3</c:v>
                </c:pt>
                <c:pt idx="134">
                  <c:v>8.1682009921343907E-3</c:v>
                </c:pt>
                <c:pt idx="135">
                  <c:v>7.9997611775196025E-3</c:v>
                </c:pt>
                <c:pt idx="136">
                  <c:v>7.8357470136192278E-3</c:v>
                </c:pt>
                <c:pt idx="137">
                  <c:v>7.6760176964441014E-3</c:v>
                </c:pt>
                <c:pt idx="138">
                  <c:v>7.5204376655037273E-3</c:v>
                </c:pt>
                <c:pt idx="139">
                  <c:v>7.3688763807438513E-3</c:v>
                </c:pt>
                <c:pt idx="140">
                  <c:v>7.2212081101262759E-3</c:v>
                </c:pt>
                <c:pt idx="141">
                  <c:v>7.0773117272901562E-3</c:v>
                </c:pt>
                <c:pt idx="142">
                  <c:v>6.9370705187649382E-3</c:v>
                </c:pt>
                <c:pt idx="143">
                  <c:v>6.8003720002373065E-3</c:v>
                </c:pt>
                <c:pt idx="144">
                  <c:v>6.6671077414014214E-3</c:v>
                </c:pt>
                <c:pt idx="145">
                  <c:v>6.5371731989490684E-3</c:v>
                </c:pt>
                <c:pt idx="146">
                  <c:v>6.4104675572814419E-3</c:v>
                </c:pt>
                <c:pt idx="147">
                  <c:v>6.28689357654742E-3</c:v>
                </c:pt>
                <c:pt idx="148">
                  <c:v>6.1663574476357235E-3</c:v>
                </c:pt>
                <c:pt idx="149">
                  <c:v>6.0487686537686889E-3</c:v>
                </c:pt>
                <c:pt idx="150">
                  <c:v>5.9340398383651649E-3</c:v>
                </c:pt>
                <c:pt idx="151">
                  <c:v>5.8220866788582307E-3</c:v>
                </c:pt>
                <c:pt idx="152">
                  <c:v>5.7128277661706792E-3</c:v>
                </c:pt>
                <c:pt idx="153">
                  <c:v>5.6061844895675247E-3</c:v>
                </c:pt>
                <c:pt idx="154">
                  <c:v>5.5020809266198905E-3</c:v>
                </c:pt>
                <c:pt idx="155">
                  <c:v>5.4004437380290289E-3</c:v>
                </c:pt>
                <c:pt idx="156">
                  <c:v>5.3012020670729085E-3</c:v>
                </c:pt>
                <c:pt idx="157">
                  <c:v>5.2042874434502047E-3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'Ex04'!$D$26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'Ex04'!$C$27:$C$28</c:f>
              <c:numCache>
                <c:formatCode>General</c:formatCode>
                <c:ptCount val="2"/>
                <c:pt idx="0">
                  <c:v>5.0503290576326467</c:v>
                </c:pt>
                <c:pt idx="1">
                  <c:v>5.0503290576326467</c:v>
                </c:pt>
              </c:numCache>
            </c:numRef>
          </c:xVal>
          <c:yVal>
            <c:numRef>
              <c:f>'Ex04'!$D$27:$D$28</c:f>
              <c:numCache>
                <c:formatCode>General</c:formatCode>
                <c:ptCount val="2"/>
                <c:pt idx="0">
                  <c:v>0</c:v>
                </c:pt>
                <c:pt idx="1">
                  <c:v>1.9011806268609908E-2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'Ex04'!$C$30</c:f>
              <c:strCache>
                <c:ptCount val="1"/>
                <c:pt idx="0">
                  <c:v>Fobs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'Ex04'!$C$31:$C$32</c:f>
              <c:numCache>
                <c:formatCode>General</c:formatCode>
                <c:ptCount val="2"/>
                <c:pt idx="0">
                  <c:v>1.0500755390743126</c:v>
                </c:pt>
                <c:pt idx="1">
                  <c:v>1.0500755390743126</c:v>
                </c:pt>
              </c:numCache>
            </c:numRef>
          </c:xVal>
          <c:yVal>
            <c:numRef>
              <c:f>'Ex04'!$D$31:$D$32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203776"/>
        <c:axId val="-1556198880"/>
      </c:scatterChart>
      <c:valAx>
        <c:axId val="-1556203776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198880"/>
        <c:crosses val="autoZero"/>
        <c:crossBetween val="midCat"/>
      </c:valAx>
      <c:valAx>
        <c:axId val="-15561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'Ex04'!$G$25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'Ex04'!$F$26:$F$229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'Ex04'!$G$26:$G$229</c:f>
              <c:numCache>
                <c:formatCode>General</c:formatCode>
                <c:ptCount val="204"/>
                <c:pt idx="0">
                  <c:v>3.960010564637988E-4</c:v>
                </c:pt>
                <c:pt idx="1">
                  <c:v>4.2844243949881577E-4</c:v>
                </c:pt>
                <c:pt idx="2">
                  <c:v>4.6369681498458631E-4</c:v>
                </c:pt>
                <c:pt idx="3">
                  <c:v>5.0201927423065298E-4</c:v>
                </c:pt>
                <c:pt idx="4">
                  <c:v>5.4368878659587629E-4</c:v>
                </c:pt>
                <c:pt idx="5">
                  <c:v>5.8901047033627345E-4</c:v>
                </c:pt>
                <c:pt idx="6">
                  <c:v>6.3831807809212253E-4</c:v>
                </c:pt>
                <c:pt idx="7">
                  <c:v>6.9197671645688033E-4</c:v>
                </c:pt>
                <c:pt idx="8">
                  <c:v>7.5038582063150731E-4</c:v>
                </c:pt>
                <c:pt idx="9">
                  <c:v>8.1398240681319087E-4</c:v>
                </c:pt>
                <c:pt idx="10">
                  <c:v>8.8324462669310902E-4</c:v>
                </c:pt>
                <c:pt idx="11">
                  <c:v>9.5869565023698597E-4</c:v>
                </c:pt>
                <c:pt idx="12">
                  <c:v>1.0409079047853488E-3</c:v>
                </c:pt>
                <c:pt idx="13">
                  <c:v>1.1305077004242186E-3</c:v>
                </c:pt>
                <c:pt idx="14">
                  <c:v>1.228180273523948E-3</c:v>
                </c:pt>
                <c:pt idx="15">
                  <c:v>1.3346752823014355E-3</c:v>
                </c:pt>
                <c:pt idx="16">
                  <c:v>1.4508127901999993E-3</c:v>
                </c:pt>
                <c:pt idx="17">
                  <c:v>1.577489774766117E-3</c:v>
                </c:pt>
                <c:pt idx="18">
                  <c:v>1.7156872014883473E-3</c:v>
                </c:pt>
                <c:pt idx="19">
                  <c:v>1.8664777036973238E-3</c:v>
                </c:pt>
                <c:pt idx="20">
                  <c:v>2.0310339110412167E-3</c:v>
                </c:pt>
                <c:pt idx="21">
                  <c:v>2.2106374701704045E-3</c:v>
                </c:pt>
                <c:pt idx="22">
                  <c:v>2.4066888019954914E-3</c:v>
                </c:pt>
                <c:pt idx="23">
                  <c:v>2.6207176401144565E-3</c:v>
                </c:pt>
                <c:pt idx="24">
                  <c:v>2.854394394609606E-3</c:v>
                </c:pt>
                <c:pt idx="25">
                  <c:v>3.1095423842434468E-3</c:v>
                </c:pt>
                <c:pt idx="26">
                  <c:v>3.3881509779623989E-3</c:v>
                </c:pt>
                <c:pt idx="27">
                  <c:v>3.6923896833498233E-3</c:v>
                </c:pt>
                <c:pt idx="28">
                  <c:v>4.0246232150294671E-3</c:v>
                </c:pt>
                <c:pt idx="29">
                  <c:v>4.387427569750758E-3</c:v>
                </c:pt>
                <c:pt idx="30">
                  <c:v>4.7836071267012429E-3</c:v>
                </c:pt>
                <c:pt idx="31">
                  <c:v>5.2162127811650472E-3</c:v>
                </c:pt>
                <c:pt idx="32">
                  <c:v>5.6885611066298325E-3</c:v>
                </c:pt>
                <c:pt idx="33">
                  <c:v>6.2042545244400471E-3</c:v>
                </c:pt>
                <c:pt idx="34">
                  <c:v>6.7672024406868194E-3</c:v>
                </c:pt>
                <c:pt idx="35">
                  <c:v>7.3816432867554226E-3</c:v>
                </c:pt>
                <c:pt idx="36">
                  <c:v>8.0521673723420294E-3</c:v>
                </c:pt>
                <c:pt idx="37">
                  <c:v>8.783740427302603E-3</c:v>
                </c:pt>
                <c:pt idx="38">
                  <c:v>9.5817276708975684E-3</c:v>
                </c:pt>
                <c:pt idx="39">
                  <c:v>1.0451918203338776E-2</c:v>
                </c:pt>
                <c:pt idx="40">
                  <c:v>1.1400549464542326E-2</c:v>
                </c:pt>
                <c:pt idx="41">
                  <c:v>1.2434331448192098E-2</c:v>
                </c:pt>
                <c:pt idx="42">
                  <c:v>1.3560470295244698E-2</c:v>
                </c:pt>
                <c:pt idx="43">
                  <c:v>1.4786690819574275E-2</c:v>
                </c:pt>
                <c:pt idx="44">
                  <c:v>1.612125743942186E-2</c:v>
                </c:pt>
                <c:pt idx="45">
                  <c:v>1.7572992901720305E-2</c:v>
                </c:pt>
                <c:pt idx="46">
                  <c:v>1.9151294092490657E-2</c:v>
                </c:pt>
                <c:pt idx="47">
                  <c:v>2.0866144125929017E-2</c:v>
                </c:pt>
                <c:pt idx="48">
                  <c:v>2.272811979846457E-2</c:v>
                </c:pt>
                <c:pt idx="49">
                  <c:v>2.4748393383360243E-2</c:v>
                </c:pt>
                <c:pt idx="50">
                  <c:v>2.6938727628243987E-2</c:v>
                </c:pt>
                <c:pt idx="51">
                  <c:v>2.9311462704813603E-2</c:v>
                </c:pt>
                <c:pt idx="52">
                  <c:v>3.1879493750030026E-2</c:v>
                </c:pt>
                <c:pt idx="53">
                  <c:v>3.4656237535354101E-2</c:v>
                </c:pt>
                <c:pt idx="54">
                  <c:v>3.7655586709752747E-2</c:v>
                </c:pt>
                <c:pt idx="55">
                  <c:v>4.0891849988948278E-2</c:v>
                </c:pt>
                <c:pt idx="56">
                  <c:v>4.4379676614244974E-2</c:v>
                </c:pt>
                <c:pt idx="57">
                  <c:v>4.8133963386668616E-2</c:v>
                </c:pt>
                <c:pt idx="58">
                  <c:v>5.2169742604354211E-2</c:v>
                </c:pt>
                <c:pt idx="59">
                  <c:v>5.6502049302092683E-2</c:v>
                </c:pt>
                <c:pt idx="60">
                  <c:v>6.1145766321217196E-2</c:v>
                </c:pt>
                <c:pt idx="61">
                  <c:v>6.6115445935363504E-2</c:v>
                </c:pt>
                <c:pt idx="62">
                  <c:v>7.1425107032801402E-2</c:v>
                </c:pt>
                <c:pt idx="63">
                  <c:v>7.7088007218191409E-2</c:v>
                </c:pt>
                <c:pt idx="64">
                  <c:v>8.3116389653878367E-2</c:v>
                </c:pt>
                <c:pt idx="65">
                  <c:v>8.9521205019560776E-2</c:v>
                </c:pt>
                <c:pt idx="66">
                  <c:v>9.6311809633227927E-2</c:v>
                </c:pt>
                <c:pt idx="67">
                  <c:v>0.10349564154617237</c:v>
                </c:pt>
                <c:pt idx="68">
                  <c:v>0.11107787729698178</c:v>
                </c:pt>
                <c:pt idx="69">
                  <c:v>0.11906107297490147</c:v>
                </c:pt>
                <c:pt idx="70">
                  <c:v>0.12744479428708999</c:v>
                </c:pt>
                <c:pt idx="71">
                  <c:v>0.13622524142562994</c:v>
                </c:pt>
                <c:pt idx="72">
                  <c:v>0.14539487566000425</c:v>
                </c:pt>
                <c:pt idx="73">
                  <c:v>0.15494205570290223</c:v>
                </c:pt>
                <c:pt idx="74">
                  <c:v>0.16485069296801733</c:v>
                </c:pt>
                <c:pt idx="75">
                  <c:v>0.17509993580741126</c:v>
                </c:pt>
                <c:pt idx="76">
                  <c:v>0.18566389362670105</c:v>
                </c:pt>
                <c:pt idx="77">
                  <c:v>0.19651141236832545</c:v>
                </c:pt>
                <c:pt idx="78">
                  <c:v>0.20760591316421181</c:v>
                </c:pt>
                <c:pt idx="79">
                  <c:v>0.21890530592819996</c:v>
                </c:pt>
                <c:pt idx="80">
                  <c:v>0.23036198922913639</c:v>
                </c:pt>
                <c:pt idx="81">
                  <c:v>0.2419229469098057</c:v>
                </c:pt>
                <c:pt idx="82">
                  <c:v>0.25352995055982525</c:v>
                </c:pt>
                <c:pt idx="83">
                  <c:v>0.26511987509437074</c:v>
                </c:pt>
                <c:pt idx="84">
                  <c:v>0.27662513233825425</c:v>
                </c:pt>
                <c:pt idx="85">
                  <c:v>0.28797422469394052</c:v>
                </c:pt>
                <c:pt idx="86">
                  <c:v>0.29909241773684836</c:v>
                </c:pt>
                <c:pt idx="87">
                  <c:v>0.30990252701369131</c:v>
                </c:pt>
                <c:pt idx="88">
                  <c:v>0.32032581052912046</c:v>
                </c:pt>
                <c:pt idx="89">
                  <c:v>0.33028295452621781</c:v>
                </c:pt>
                <c:pt idx="90">
                  <c:v>0.33969513635207421</c:v>
                </c:pt>
                <c:pt idx="91">
                  <c:v>0.34848514461887287</c:v>
                </c:pt>
                <c:pt idx="92">
                  <c:v>0.35657853369790093</c:v>
                </c:pt>
                <c:pt idx="93">
                  <c:v>0.3639047869894535</c:v>
                </c:pt>
                <c:pt idx="94">
                  <c:v>0.37039846155274314</c:v>
                </c:pt>
                <c:pt idx="95">
                  <c:v>0.37600028568971633</c:v>
                </c:pt>
                <c:pt idx="96">
                  <c:v>0.3806581810544476</c:v>
                </c:pt>
                <c:pt idx="97">
                  <c:v>0.38432818186286072</c:v>
                </c:pt>
                <c:pt idx="98">
                  <c:v>0.38697522581517962</c:v>
                </c:pt>
                <c:pt idx="99">
                  <c:v>0.38857379437355249</c:v>
                </c:pt>
                <c:pt idx="100">
                  <c:v>0.38910838396603115</c:v>
                </c:pt>
                <c:pt idx="101">
                  <c:v>0.38857379437355338</c:v>
                </c:pt>
                <c:pt idx="102">
                  <c:v>0.38697522581518129</c:v>
                </c:pt>
                <c:pt idx="103">
                  <c:v>0.38432818186286327</c:v>
                </c:pt>
                <c:pt idx="104">
                  <c:v>0.38065818105445093</c:v>
                </c:pt>
                <c:pt idx="105">
                  <c:v>0.37600028568972038</c:v>
                </c:pt>
                <c:pt idx="106">
                  <c:v>0.37039846155274797</c:v>
                </c:pt>
                <c:pt idx="107">
                  <c:v>0.36390478698945905</c:v>
                </c:pt>
                <c:pt idx="108">
                  <c:v>0.35657853369790715</c:v>
                </c:pt>
                <c:pt idx="109">
                  <c:v>0.34848514461887964</c:v>
                </c:pt>
                <c:pt idx="110">
                  <c:v>0.33969513635208148</c:v>
                </c:pt>
                <c:pt idx="111">
                  <c:v>0.33028295452622558</c:v>
                </c:pt>
                <c:pt idx="112">
                  <c:v>0.32032581052912867</c:v>
                </c:pt>
                <c:pt idx="113">
                  <c:v>0.30990252701369975</c:v>
                </c:pt>
                <c:pt idx="114">
                  <c:v>0.29909241773685713</c:v>
                </c:pt>
                <c:pt idx="115">
                  <c:v>0.28797422469394951</c:v>
                </c:pt>
                <c:pt idx="116">
                  <c:v>0.27662513233826108</c:v>
                </c:pt>
                <c:pt idx="117">
                  <c:v>0.26511987509437773</c:v>
                </c:pt>
                <c:pt idx="118">
                  <c:v>0.25352995055983224</c:v>
                </c:pt>
                <c:pt idx="119">
                  <c:v>0.24192294690981261</c:v>
                </c:pt>
                <c:pt idx="120">
                  <c:v>0.23036198922914333</c:v>
                </c:pt>
                <c:pt idx="121">
                  <c:v>0.21890530592820687</c:v>
                </c:pt>
                <c:pt idx="122">
                  <c:v>0.20760591316421853</c:v>
                </c:pt>
                <c:pt idx="123">
                  <c:v>0.19651141236833208</c:v>
                </c:pt>
                <c:pt idx="124">
                  <c:v>0.18566389362670746</c:v>
                </c:pt>
                <c:pt idx="125">
                  <c:v>0.17509993580741745</c:v>
                </c:pt>
                <c:pt idx="126">
                  <c:v>0.16485069296802338</c:v>
                </c:pt>
                <c:pt idx="127">
                  <c:v>0.15494205570290806</c:v>
                </c:pt>
                <c:pt idx="128">
                  <c:v>0.14539487566000989</c:v>
                </c:pt>
                <c:pt idx="129">
                  <c:v>0.13622524142563533</c:v>
                </c:pt>
                <c:pt idx="130">
                  <c:v>0.12744479428709513</c:v>
                </c:pt>
                <c:pt idx="131">
                  <c:v>0.11906107297490638</c:v>
                </c:pt>
                <c:pt idx="132">
                  <c:v>0.11107787729698647</c:v>
                </c:pt>
                <c:pt idx="133">
                  <c:v>0.10349564154617678</c:v>
                </c:pt>
                <c:pt idx="134">
                  <c:v>9.6311809633232132E-2</c:v>
                </c:pt>
                <c:pt idx="135">
                  <c:v>8.9521205019564731E-2</c:v>
                </c:pt>
                <c:pt idx="136">
                  <c:v>8.3116389653882086E-2</c:v>
                </c:pt>
                <c:pt idx="137">
                  <c:v>7.7088007218194907E-2</c:v>
                </c:pt>
                <c:pt idx="138">
                  <c:v>7.1425107032804691E-2</c:v>
                </c:pt>
                <c:pt idx="139">
                  <c:v>6.6115445935366543E-2</c:v>
                </c:pt>
                <c:pt idx="140">
                  <c:v>6.1145766321220117E-2</c:v>
                </c:pt>
                <c:pt idx="141">
                  <c:v>5.6502049302096284E-2</c:v>
                </c:pt>
                <c:pt idx="142">
                  <c:v>5.2169742604357541E-2</c:v>
                </c:pt>
                <c:pt idx="143">
                  <c:v>4.8133963386671731E-2</c:v>
                </c:pt>
                <c:pt idx="144">
                  <c:v>4.4379676614247889E-2</c:v>
                </c:pt>
                <c:pt idx="145">
                  <c:v>4.0891849988950991E-2</c:v>
                </c:pt>
                <c:pt idx="146">
                  <c:v>3.7655586709755245E-2</c:v>
                </c:pt>
                <c:pt idx="147">
                  <c:v>3.4656237535356411E-2</c:v>
                </c:pt>
                <c:pt idx="148">
                  <c:v>3.1879493750032142E-2</c:v>
                </c:pt>
                <c:pt idx="149">
                  <c:v>2.9311462704815567E-2</c:v>
                </c:pt>
                <c:pt idx="150">
                  <c:v>2.6938727628245854E-2</c:v>
                </c:pt>
                <c:pt idx="151">
                  <c:v>2.4748393383361936E-2</c:v>
                </c:pt>
                <c:pt idx="152">
                  <c:v>2.2728119798466125E-2</c:v>
                </c:pt>
                <c:pt idx="153">
                  <c:v>2.0866144125930432E-2</c:v>
                </c:pt>
                <c:pt idx="154">
                  <c:v>1.9151294092491961E-2</c:v>
                </c:pt>
                <c:pt idx="155">
                  <c:v>1.7572992901721509E-2</c:v>
                </c:pt>
                <c:pt idx="156">
                  <c:v>1.6121257439422977E-2</c:v>
                </c:pt>
                <c:pt idx="157">
                  <c:v>1.4786690819575291E-2</c:v>
                </c:pt>
                <c:pt idx="158">
                  <c:v>1.3560470295245626E-2</c:v>
                </c:pt>
                <c:pt idx="159">
                  <c:v>1.2434331448192962E-2</c:v>
                </c:pt>
                <c:pt idx="160">
                  <c:v>1.1400549464543113E-2</c:v>
                </c:pt>
                <c:pt idx="161">
                  <c:v>1.0451918203339499E-2</c:v>
                </c:pt>
                <c:pt idx="162">
                  <c:v>9.5817276708982362E-3</c:v>
                </c:pt>
                <c:pt idx="163">
                  <c:v>8.783740427303224E-3</c:v>
                </c:pt>
                <c:pt idx="164">
                  <c:v>8.0521673723425811E-3</c:v>
                </c:pt>
                <c:pt idx="165">
                  <c:v>7.3816432867559387E-3</c:v>
                </c:pt>
                <c:pt idx="166">
                  <c:v>6.7672024406872956E-3</c:v>
                </c:pt>
                <c:pt idx="167">
                  <c:v>6.2042545244404747E-3</c:v>
                </c:pt>
                <c:pt idx="168">
                  <c:v>5.6885611066302246E-3</c:v>
                </c:pt>
                <c:pt idx="169">
                  <c:v>5.2162127811654089E-3</c:v>
                </c:pt>
                <c:pt idx="170">
                  <c:v>4.7836071267015785E-3</c:v>
                </c:pt>
                <c:pt idx="171">
                  <c:v>4.387427569751059E-3</c:v>
                </c:pt>
                <c:pt idx="172">
                  <c:v>4.0246232150296804E-3</c:v>
                </c:pt>
                <c:pt idx="173">
                  <c:v>3.6923896833500175E-3</c:v>
                </c:pt>
                <c:pt idx="174">
                  <c:v>3.3881509779625776E-3</c:v>
                </c:pt>
                <c:pt idx="175">
                  <c:v>3.1095423842436081E-3</c:v>
                </c:pt>
                <c:pt idx="176">
                  <c:v>2.8543943946097508E-3</c:v>
                </c:pt>
                <c:pt idx="177">
                  <c:v>2.6207176401145922E-3</c:v>
                </c:pt>
                <c:pt idx="178">
                  <c:v>2.4066888019956116E-3</c:v>
                </c:pt>
                <c:pt idx="179">
                  <c:v>2.2106374701705172E-3</c:v>
                </c:pt>
                <c:pt idx="180">
                  <c:v>2.0310339110413199E-3</c:v>
                </c:pt>
                <c:pt idx="181">
                  <c:v>1.8664777036974205E-3</c:v>
                </c:pt>
                <c:pt idx="182">
                  <c:v>1.7156872014884327E-3</c:v>
                </c:pt>
                <c:pt idx="183">
                  <c:v>1.5774897747661972E-3</c:v>
                </c:pt>
                <c:pt idx="184">
                  <c:v>1.4508127902000715E-3</c:v>
                </c:pt>
                <c:pt idx="185">
                  <c:v>1.3346752823015008E-3</c:v>
                </c:pt>
                <c:pt idx="186">
                  <c:v>1.2281802735240089E-3</c:v>
                </c:pt>
                <c:pt idx="187">
                  <c:v>1.1305077004242726E-3</c:v>
                </c:pt>
                <c:pt idx="188">
                  <c:v>1.0409079047854007E-3</c:v>
                </c:pt>
                <c:pt idx="189">
                  <c:v>9.5869565023703454E-4</c:v>
                </c:pt>
                <c:pt idx="190">
                  <c:v>8.8324462669315304E-4</c:v>
                </c:pt>
                <c:pt idx="191">
                  <c:v>8.1398240681323066E-4</c:v>
                </c:pt>
                <c:pt idx="192">
                  <c:v>7.5038582063154254E-4</c:v>
                </c:pt>
                <c:pt idx="193">
                  <c:v>6.9197671645691405E-4</c:v>
                </c:pt>
                <c:pt idx="194">
                  <c:v>6.3831807809215375E-4</c:v>
                </c:pt>
                <c:pt idx="195">
                  <c:v>5.8901047033631162E-4</c:v>
                </c:pt>
                <c:pt idx="196">
                  <c:v>5.4368878659590263E-4</c:v>
                </c:pt>
                <c:pt idx="197">
                  <c:v>5.0201927423067618E-4</c:v>
                </c:pt>
                <c:pt idx="198">
                  <c:v>4.6369681498461591E-4</c:v>
                </c:pt>
                <c:pt idx="199">
                  <c:v>4.2844243949884266E-4</c:v>
                </c:pt>
                <c:pt idx="200">
                  <c:v>3.9600105646382395E-4</c:v>
                </c:pt>
                <c:pt idx="201">
                  <c:v>3.661393784427405E-4</c:v>
                </c:pt>
                <c:pt idx="202">
                  <c:v>3.3864402778562523E-4</c:v>
                </c:pt>
                <c:pt idx="203">
                  <c:v>3.1331980735419467E-4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'Ex04'!$I$27:$I$28</c:f>
              <c:numCache>
                <c:formatCode>General</c:formatCode>
                <c:ptCount val="2"/>
                <c:pt idx="0">
                  <c:v>-2.2281388519862744</c:v>
                </c:pt>
                <c:pt idx="1">
                  <c:v>-2.2281388519862744</c:v>
                </c:pt>
              </c:numCache>
            </c:numRef>
          </c:xVal>
          <c:yVal>
            <c:numRef>
              <c:f>'Ex04'!$J$27:$J$28</c:f>
              <c:numCache>
                <c:formatCode>General</c:formatCode>
                <c:ptCount val="2"/>
                <c:pt idx="0">
                  <c:v>4.238498466943677E-2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'Ex04'!$L$27:$L$28</c:f>
              <c:numCache>
                <c:formatCode>General</c:formatCode>
                <c:ptCount val="2"/>
                <c:pt idx="0">
                  <c:v>2.2281388519862744</c:v>
                </c:pt>
                <c:pt idx="1">
                  <c:v>2.2281388519862744</c:v>
                </c:pt>
              </c:numCache>
            </c:numRef>
          </c:xVal>
          <c:yVal>
            <c:numRef>
              <c:f>'Ex04'!$M$27:$M$28</c:f>
              <c:numCache>
                <c:formatCode>General</c:formatCode>
                <c:ptCount val="2"/>
                <c:pt idx="0">
                  <c:v>4.238498466943677E-2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'Ex04'!$I$31:$I$32</c:f>
              <c:numCache>
                <c:formatCode>General</c:formatCode>
                <c:ptCount val="2"/>
                <c:pt idx="0">
                  <c:v>-0.30284560586064579</c:v>
                </c:pt>
                <c:pt idx="1">
                  <c:v>-0.30284560586064579</c:v>
                </c:pt>
              </c:numCache>
            </c:numRef>
          </c:xVal>
          <c:yVal>
            <c:numRef>
              <c:f>'Ex04'!$J$31:$J$32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198336"/>
        <c:axId val="-1556203232"/>
      </c:scatterChart>
      <c:valAx>
        <c:axId val="-1556198336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6203232"/>
        <c:crosses val="autoZero"/>
        <c:crossBetween val="midCat"/>
      </c:valAx>
      <c:valAx>
        <c:axId val="-1556203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5561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16564</xdr:colOff>
      <xdr:row>25</xdr:row>
      <xdr:rowOff>91108</xdr:rowOff>
    </xdr:from>
    <xdr:to>
      <xdr:col>4</xdr:col>
      <xdr:colOff>598713</xdr:colOff>
      <xdr:row>45</xdr:row>
      <xdr:rowOff>35494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793948</xdr:colOff>
      <xdr:row>28</xdr:row>
      <xdr:rowOff>74781</xdr:rowOff>
    </xdr:from>
    <xdr:to>
      <xdr:col>0</xdr:col>
      <xdr:colOff>1317409</xdr:colOff>
      <xdr:row>29</xdr:row>
      <xdr:rowOff>174172</xdr:rowOff>
    </xdr:to>
    <xdr:sp macro="" textlink="">
      <xdr:nvSpPr>
        <xdr:cNvPr id="3" name="CaixaDeTexto 2"/>
        <xdr:cNvSpPr txBox="1"/>
      </xdr:nvSpPr>
      <xdr:spPr>
        <a:xfrm>
          <a:off x="793948" y="5408781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1</xdr:col>
      <xdr:colOff>278060</xdr:colOff>
      <xdr:row>37</xdr:row>
      <xdr:rowOff>93712</xdr:rowOff>
    </xdr:from>
    <xdr:to>
      <xdr:col>2</xdr:col>
      <xdr:colOff>186951</xdr:colOff>
      <xdr:row>39</xdr:row>
      <xdr:rowOff>2603</xdr:rowOff>
    </xdr:to>
    <xdr:sp macro="" textlink="">
      <xdr:nvSpPr>
        <xdr:cNvPr id="4" name="CaixaDeTexto 3"/>
        <xdr:cNvSpPr txBox="1"/>
      </xdr:nvSpPr>
      <xdr:spPr>
        <a:xfrm>
          <a:off x="1687760" y="7142212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5</xdr:col>
      <xdr:colOff>40652</xdr:colOff>
      <xdr:row>25</xdr:row>
      <xdr:rowOff>125693</xdr:rowOff>
    </xdr:from>
    <xdr:to>
      <xdr:col>13</xdr:col>
      <xdr:colOff>351234</xdr:colOff>
      <xdr:row>45</xdr:row>
      <xdr:rowOff>53576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91109</xdr:rowOff>
    </xdr:from>
    <xdr:to>
      <xdr:col>7</xdr:col>
      <xdr:colOff>523461</xdr:colOff>
      <xdr:row>29</xdr:row>
      <xdr:rowOff>0</xdr:rowOff>
    </xdr:to>
    <xdr:sp macro="" textlink="">
      <xdr:nvSpPr>
        <xdr:cNvPr id="6" name="CaixaDeTexto 5"/>
        <xdr:cNvSpPr txBox="1"/>
      </xdr:nvSpPr>
      <xdr:spPr>
        <a:xfrm>
          <a:off x="5054203" y="5234609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7</xdr:col>
      <xdr:colOff>0</xdr:colOff>
      <xdr:row>40</xdr:row>
      <xdr:rowOff>85156</xdr:rowOff>
    </xdr:from>
    <xdr:to>
      <xdr:col>7</xdr:col>
      <xdr:colOff>565547</xdr:colOff>
      <xdr:row>41</xdr:row>
      <xdr:rowOff>184547</xdr:rowOff>
    </xdr:to>
    <xdr:sp macro="" textlink="">
      <xdr:nvSpPr>
        <xdr:cNvPr id="7" name="CaixaDeTexto 6"/>
        <xdr:cNvSpPr txBox="1"/>
      </xdr:nvSpPr>
      <xdr:spPr>
        <a:xfrm>
          <a:off x="5054203" y="7705156"/>
          <a:ext cx="565547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c(2,5%)</a:t>
          </a:r>
        </a:p>
      </xdr:txBody>
    </xdr:sp>
    <xdr:clientData/>
  </xdr:twoCellAnchor>
  <xdr:twoCellAnchor>
    <xdr:from>
      <xdr:col>11</xdr:col>
      <xdr:colOff>0</xdr:colOff>
      <xdr:row>40</xdr:row>
      <xdr:rowOff>83344</xdr:rowOff>
    </xdr:from>
    <xdr:to>
      <xdr:col>11</xdr:col>
      <xdr:colOff>589359</xdr:colOff>
      <xdr:row>41</xdr:row>
      <xdr:rowOff>182735</xdr:rowOff>
    </xdr:to>
    <xdr:sp macro="" textlink="">
      <xdr:nvSpPr>
        <xdr:cNvPr id="8" name="CaixaDeTexto 7"/>
        <xdr:cNvSpPr txBox="1"/>
      </xdr:nvSpPr>
      <xdr:spPr>
        <a:xfrm>
          <a:off x="7483078" y="7703344"/>
          <a:ext cx="589359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c(2,5%)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187820</xdr:rowOff>
    </xdr:from>
    <xdr:to>
      <xdr:col>4</xdr:col>
      <xdr:colOff>586533</xdr:colOff>
      <xdr:row>42</xdr:row>
      <xdr:rowOff>132206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677991</xdr:colOff>
      <xdr:row>24</xdr:row>
      <xdr:rowOff>182455</xdr:rowOff>
    </xdr:from>
    <xdr:to>
      <xdr:col>0</xdr:col>
      <xdr:colOff>1201452</xdr:colOff>
      <xdr:row>26</xdr:row>
      <xdr:rowOff>91346</xdr:rowOff>
    </xdr:to>
    <xdr:sp macro="" textlink="">
      <xdr:nvSpPr>
        <xdr:cNvPr id="3" name="CaixaDeTexto 2"/>
        <xdr:cNvSpPr txBox="1"/>
      </xdr:nvSpPr>
      <xdr:spPr>
        <a:xfrm>
          <a:off x="677991" y="475445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3</xdr:col>
      <xdr:colOff>468561</xdr:colOff>
      <xdr:row>38</xdr:row>
      <xdr:rowOff>44016</xdr:rowOff>
    </xdr:from>
    <xdr:to>
      <xdr:col>4</xdr:col>
      <xdr:colOff>377452</xdr:colOff>
      <xdr:row>39</xdr:row>
      <xdr:rowOff>143407</xdr:rowOff>
    </xdr:to>
    <xdr:sp macro="" textlink="">
      <xdr:nvSpPr>
        <xdr:cNvPr id="4" name="CaixaDeTexto 3"/>
        <xdr:cNvSpPr txBox="1"/>
      </xdr:nvSpPr>
      <xdr:spPr>
        <a:xfrm>
          <a:off x="3069300" y="7299581"/>
          <a:ext cx="521804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5</xdr:col>
      <xdr:colOff>65500</xdr:colOff>
      <xdr:row>23</xdr:row>
      <xdr:rowOff>18020</xdr:rowOff>
    </xdr:from>
    <xdr:to>
      <xdr:col>13</xdr:col>
      <xdr:colOff>376082</xdr:colOff>
      <xdr:row>42</xdr:row>
      <xdr:rowOff>136403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289892</xdr:colOff>
      <xdr:row>26</xdr:row>
      <xdr:rowOff>107675</xdr:rowOff>
    </xdr:from>
    <xdr:to>
      <xdr:col>8</xdr:col>
      <xdr:colOff>200440</xdr:colOff>
      <xdr:row>28</xdr:row>
      <xdr:rowOff>16566</xdr:rowOff>
    </xdr:to>
    <xdr:sp macro="" textlink="">
      <xdr:nvSpPr>
        <xdr:cNvPr id="6" name="CaixaDeTexto 5"/>
        <xdr:cNvSpPr txBox="1"/>
      </xdr:nvSpPr>
      <xdr:spPr>
        <a:xfrm>
          <a:off x="5342283" y="506067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5</xdr:col>
      <xdr:colOff>513521</xdr:colOff>
      <xdr:row>39</xdr:row>
      <xdr:rowOff>10613</xdr:rowOff>
    </xdr:from>
    <xdr:to>
      <xdr:col>6</xdr:col>
      <xdr:colOff>466155</xdr:colOff>
      <xdr:row>40</xdr:row>
      <xdr:rowOff>110004</xdr:rowOff>
    </xdr:to>
    <xdr:sp macro="" textlink="">
      <xdr:nvSpPr>
        <xdr:cNvPr id="7" name="CaixaDeTexto 6"/>
        <xdr:cNvSpPr txBox="1"/>
      </xdr:nvSpPr>
      <xdr:spPr>
        <a:xfrm>
          <a:off x="4340086" y="7440113"/>
          <a:ext cx="565547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  <xdr:twoCellAnchor>
    <xdr:from>
      <xdr:col>12</xdr:col>
      <xdr:colOff>82826</xdr:colOff>
      <xdr:row>38</xdr:row>
      <xdr:rowOff>182734</xdr:rowOff>
    </xdr:from>
    <xdr:to>
      <xdr:col>13</xdr:col>
      <xdr:colOff>59272</xdr:colOff>
      <xdr:row>40</xdr:row>
      <xdr:rowOff>91625</xdr:rowOff>
    </xdr:to>
    <xdr:sp macro="" textlink="">
      <xdr:nvSpPr>
        <xdr:cNvPr id="8" name="CaixaDeTexto 7"/>
        <xdr:cNvSpPr txBox="1"/>
      </xdr:nvSpPr>
      <xdr:spPr>
        <a:xfrm>
          <a:off x="8199783" y="7421734"/>
          <a:ext cx="589359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102095</xdr:rowOff>
    </xdr:from>
    <xdr:to>
      <xdr:col>8</xdr:col>
      <xdr:colOff>466725</xdr:colOff>
      <xdr:row>47</xdr:row>
      <xdr:rowOff>46481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677991</xdr:colOff>
      <xdr:row>29</xdr:row>
      <xdr:rowOff>182455</xdr:rowOff>
    </xdr:from>
    <xdr:to>
      <xdr:col>0</xdr:col>
      <xdr:colOff>1201452</xdr:colOff>
      <xdr:row>31</xdr:row>
      <xdr:rowOff>91346</xdr:rowOff>
    </xdr:to>
    <xdr:sp macro="" textlink="">
      <xdr:nvSpPr>
        <xdr:cNvPr id="3" name="CaixaDeTexto 2"/>
        <xdr:cNvSpPr txBox="1"/>
      </xdr:nvSpPr>
      <xdr:spPr>
        <a:xfrm>
          <a:off x="677991" y="475445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4</xdr:col>
      <xdr:colOff>382836</xdr:colOff>
      <xdr:row>42</xdr:row>
      <xdr:rowOff>177366</xdr:rowOff>
    </xdr:from>
    <xdr:to>
      <xdr:col>5</xdr:col>
      <xdr:colOff>291727</xdr:colOff>
      <xdr:row>44</xdr:row>
      <xdr:rowOff>86257</xdr:rowOff>
    </xdr:to>
    <xdr:sp macro="" textlink="">
      <xdr:nvSpPr>
        <xdr:cNvPr id="4" name="CaixaDeTexto 3"/>
        <xdr:cNvSpPr txBox="1"/>
      </xdr:nvSpPr>
      <xdr:spPr>
        <a:xfrm>
          <a:off x="2821236" y="8178366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8</xdr:col>
      <xdr:colOff>522700</xdr:colOff>
      <xdr:row>27</xdr:row>
      <xdr:rowOff>75170</xdr:rowOff>
    </xdr:from>
    <xdr:to>
      <xdr:col>16</xdr:col>
      <xdr:colOff>499907</xdr:colOff>
      <xdr:row>47</xdr:row>
      <xdr:rowOff>3053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404192</xdr:colOff>
      <xdr:row>33</xdr:row>
      <xdr:rowOff>12425</xdr:rowOff>
    </xdr:from>
    <xdr:to>
      <xdr:col>15</xdr:col>
      <xdr:colOff>314740</xdr:colOff>
      <xdr:row>34</xdr:row>
      <xdr:rowOff>111816</xdr:rowOff>
    </xdr:to>
    <xdr:sp macro="" textlink="">
      <xdr:nvSpPr>
        <xdr:cNvPr id="6" name="CaixaDeTexto 5"/>
        <xdr:cNvSpPr txBox="1"/>
      </xdr:nvSpPr>
      <xdr:spPr>
        <a:xfrm>
          <a:off x="9271967" y="6327500"/>
          <a:ext cx="520148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13</xdr:col>
      <xdr:colOff>37271</xdr:colOff>
      <xdr:row>43</xdr:row>
      <xdr:rowOff>29663</xdr:rowOff>
    </xdr:from>
    <xdr:to>
      <xdr:col>13</xdr:col>
      <xdr:colOff>599505</xdr:colOff>
      <xdr:row>44</xdr:row>
      <xdr:rowOff>129054</xdr:rowOff>
    </xdr:to>
    <xdr:sp macro="" textlink="">
      <xdr:nvSpPr>
        <xdr:cNvPr id="7" name="CaixaDeTexto 6"/>
        <xdr:cNvSpPr txBox="1"/>
      </xdr:nvSpPr>
      <xdr:spPr>
        <a:xfrm>
          <a:off x="8295446" y="8249738"/>
          <a:ext cx="562234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c(2,5%)</a:t>
          </a:r>
        </a:p>
      </xdr:txBody>
    </xdr:sp>
    <xdr:clientData/>
  </xdr:twoCellAnchor>
  <xdr:twoCellAnchor>
    <xdr:from>
      <xdr:col>10</xdr:col>
      <xdr:colOff>114300</xdr:colOff>
      <xdr:row>41</xdr:row>
      <xdr:rowOff>144634</xdr:rowOff>
    </xdr:from>
    <xdr:to>
      <xdr:col>10</xdr:col>
      <xdr:colOff>840322</xdr:colOff>
      <xdr:row>43</xdr:row>
      <xdr:rowOff>53525</xdr:rowOff>
    </xdr:to>
    <xdr:sp macro="" textlink="">
      <xdr:nvSpPr>
        <xdr:cNvPr id="8" name="CaixaDeTexto 7"/>
        <xdr:cNvSpPr txBox="1"/>
      </xdr:nvSpPr>
      <xdr:spPr>
        <a:xfrm>
          <a:off x="6210300" y="7983709"/>
          <a:ext cx="726022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-t</a:t>
          </a:r>
          <a:r>
            <a:rPr lang="pt-BR" sz="1100" baseline="-25000"/>
            <a:t>c(2,5%)</a:t>
          </a:r>
        </a:p>
      </xdr:txBody>
    </xdr:sp>
    <xdr:clientData/>
  </xdr:twoCellAnchor>
  <xdr:twoCellAnchor>
    <xdr:from>
      <xdr:col>0</xdr:col>
      <xdr:colOff>677991</xdr:colOff>
      <xdr:row>30</xdr:row>
      <xdr:rowOff>182455</xdr:rowOff>
    </xdr:from>
    <xdr:to>
      <xdr:col>0</xdr:col>
      <xdr:colOff>1201452</xdr:colOff>
      <xdr:row>32</xdr:row>
      <xdr:rowOff>91346</xdr:rowOff>
    </xdr:to>
    <xdr:sp macro="" textlink="">
      <xdr:nvSpPr>
        <xdr:cNvPr id="9" name="CaixaDeTexto 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31</xdr:row>
      <xdr:rowOff>182455</xdr:rowOff>
    </xdr:from>
    <xdr:to>
      <xdr:col>0</xdr:col>
      <xdr:colOff>1201452</xdr:colOff>
      <xdr:row>33</xdr:row>
      <xdr:rowOff>91346</xdr:rowOff>
    </xdr:to>
    <xdr:sp macro="" textlink="">
      <xdr:nvSpPr>
        <xdr:cNvPr id="10" name="CaixaDeTexto 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32</xdr:row>
      <xdr:rowOff>182455</xdr:rowOff>
    </xdr:from>
    <xdr:to>
      <xdr:col>0</xdr:col>
      <xdr:colOff>1201452</xdr:colOff>
      <xdr:row>34</xdr:row>
      <xdr:rowOff>91346</xdr:rowOff>
    </xdr:to>
    <xdr:sp macro="" textlink="">
      <xdr:nvSpPr>
        <xdr:cNvPr id="11" name="CaixaDeTexto 1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33</xdr:row>
      <xdr:rowOff>182455</xdr:rowOff>
    </xdr:from>
    <xdr:to>
      <xdr:col>0</xdr:col>
      <xdr:colOff>1201452</xdr:colOff>
      <xdr:row>35</xdr:row>
      <xdr:rowOff>91346</xdr:rowOff>
    </xdr:to>
    <xdr:sp macro="" textlink="">
      <xdr:nvSpPr>
        <xdr:cNvPr id="12" name="CaixaDeTexto 1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34</xdr:row>
      <xdr:rowOff>182455</xdr:rowOff>
    </xdr:from>
    <xdr:to>
      <xdr:col>0</xdr:col>
      <xdr:colOff>1201452</xdr:colOff>
      <xdr:row>36</xdr:row>
      <xdr:rowOff>91346</xdr:rowOff>
    </xdr:to>
    <xdr:sp macro="" textlink="">
      <xdr:nvSpPr>
        <xdr:cNvPr id="13" name="CaixaDeTexto 1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35</xdr:row>
      <xdr:rowOff>182455</xdr:rowOff>
    </xdr:from>
    <xdr:to>
      <xdr:col>0</xdr:col>
      <xdr:colOff>1201452</xdr:colOff>
      <xdr:row>37</xdr:row>
      <xdr:rowOff>91346</xdr:rowOff>
    </xdr:to>
    <xdr:sp macro="" textlink="">
      <xdr:nvSpPr>
        <xdr:cNvPr id="14" name="CaixaDeTexto 1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36</xdr:row>
      <xdr:rowOff>182455</xdr:rowOff>
    </xdr:from>
    <xdr:to>
      <xdr:col>0</xdr:col>
      <xdr:colOff>1201452</xdr:colOff>
      <xdr:row>38</xdr:row>
      <xdr:rowOff>91346</xdr:rowOff>
    </xdr:to>
    <xdr:sp macro="" textlink="">
      <xdr:nvSpPr>
        <xdr:cNvPr id="15" name="CaixaDeTexto 1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37</xdr:row>
      <xdr:rowOff>182455</xdr:rowOff>
    </xdr:from>
    <xdr:to>
      <xdr:col>0</xdr:col>
      <xdr:colOff>1201452</xdr:colOff>
      <xdr:row>39</xdr:row>
      <xdr:rowOff>91346</xdr:rowOff>
    </xdr:to>
    <xdr:sp macro="" textlink="">
      <xdr:nvSpPr>
        <xdr:cNvPr id="16" name="CaixaDeTexto 1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38</xdr:row>
      <xdr:rowOff>182455</xdr:rowOff>
    </xdr:from>
    <xdr:to>
      <xdr:col>0</xdr:col>
      <xdr:colOff>1201452</xdr:colOff>
      <xdr:row>40</xdr:row>
      <xdr:rowOff>91346</xdr:rowOff>
    </xdr:to>
    <xdr:sp macro="" textlink="">
      <xdr:nvSpPr>
        <xdr:cNvPr id="17" name="CaixaDeTexto 1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39</xdr:row>
      <xdr:rowOff>182455</xdr:rowOff>
    </xdr:from>
    <xdr:to>
      <xdr:col>0</xdr:col>
      <xdr:colOff>1201452</xdr:colOff>
      <xdr:row>41</xdr:row>
      <xdr:rowOff>91346</xdr:rowOff>
    </xdr:to>
    <xdr:sp macro="" textlink="">
      <xdr:nvSpPr>
        <xdr:cNvPr id="18" name="CaixaDeTexto 1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40</xdr:row>
      <xdr:rowOff>182455</xdr:rowOff>
    </xdr:from>
    <xdr:to>
      <xdr:col>0</xdr:col>
      <xdr:colOff>1201452</xdr:colOff>
      <xdr:row>42</xdr:row>
      <xdr:rowOff>91346</xdr:rowOff>
    </xdr:to>
    <xdr:sp macro="" textlink="">
      <xdr:nvSpPr>
        <xdr:cNvPr id="19" name="CaixaDeTexto 1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41</xdr:row>
      <xdr:rowOff>182455</xdr:rowOff>
    </xdr:from>
    <xdr:to>
      <xdr:col>0</xdr:col>
      <xdr:colOff>1201452</xdr:colOff>
      <xdr:row>43</xdr:row>
      <xdr:rowOff>91346</xdr:rowOff>
    </xdr:to>
    <xdr:sp macro="" textlink="">
      <xdr:nvSpPr>
        <xdr:cNvPr id="20" name="CaixaDeTexto 1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42</xdr:row>
      <xdr:rowOff>182455</xdr:rowOff>
    </xdr:from>
    <xdr:to>
      <xdr:col>0</xdr:col>
      <xdr:colOff>1201452</xdr:colOff>
      <xdr:row>44</xdr:row>
      <xdr:rowOff>91346</xdr:rowOff>
    </xdr:to>
    <xdr:sp macro="" textlink="">
      <xdr:nvSpPr>
        <xdr:cNvPr id="21" name="CaixaDeTexto 2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43</xdr:row>
      <xdr:rowOff>182455</xdr:rowOff>
    </xdr:from>
    <xdr:to>
      <xdr:col>0</xdr:col>
      <xdr:colOff>1201452</xdr:colOff>
      <xdr:row>45</xdr:row>
      <xdr:rowOff>91346</xdr:rowOff>
    </xdr:to>
    <xdr:sp macro="" textlink="">
      <xdr:nvSpPr>
        <xdr:cNvPr id="22" name="CaixaDeTexto 2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44</xdr:row>
      <xdr:rowOff>182455</xdr:rowOff>
    </xdr:from>
    <xdr:to>
      <xdr:col>0</xdr:col>
      <xdr:colOff>1201452</xdr:colOff>
      <xdr:row>46</xdr:row>
      <xdr:rowOff>91346</xdr:rowOff>
    </xdr:to>
    <xdr:sp macro="" textlink="">
      <xdr:nvSpPr>
        <xdr:cNvPr id="23" name="CaixaDeTexto 2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45</xdr:row>
      <xdr:rowOff>182455</xdr:rowOff>
    </xdr:from>
    <xdr:to>
      <xdr:col>0</xdr:col>
      <xdr:colOff>1201452</xdr:colOff>
      <xdr:row>47</xdr:row>
      <xdr:rowOff>91346</xdr:rowOff>
    </xdr:to>
    <xdr:sp macro="" textlink="">
      <xdr:nvSpPr>
        <xdr:cNvPr id="24" name="CaixaDeTexto 2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46</xdr:row>
      <xdr:rowOff>182455</xdr:rowOff>
    </xdr:from>
    <xdr:to>
      <xdr:col>0</xdr:col>
      <xdr:colOff>1201452</xdr:colOff>
      <xdr:row>48</xdr:row>
      <xdr:rowOff>91346</xdr:rowOff>
    </xdr:to>
    <xdr:sp macro="" textlink="">
      <xdr:nvSpPr>
        <xdr:cNvPr id="25" name="CaixaDeTexto 2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47</xdr:row>
      <xdr:rowOff>182455</xdr:rowOff>
    </xdr:from>
    <xdr:to>
      <xdr:col>0</xdr:col>
      <xdr:colOff>1201452</xdr:colOff>
      <xdr:row>49</xdr:row>
      <xdr:rowOff>91346</xdr:rowOff>
    </xdr:to>
    <xdr:sp macro="" textlink="">
      <xdr:nvSpPr>
        <xdr:cNvPr id="26" name="CaixaDeTexto 2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48</xdr:row>
      <xdr:rowOff>182455</xdr:rowOff>
    </xdr:from>
    <xdr:to>
      <xdr:col>0</xdr:col>
      <xdr:colOff>1201452</xdr:colOff>
      <xdr:row>50</xdr:row>
      <xdr:rowOff>91346</xdr:rowOff>
    </xdr:to>
    <xdr:sp macro="" textlink="">
      <xdr:nvSpPr>
        <xdr:cNvPr id="27" name="CaixaDeTexto 2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49</xdr:row>
      <xdr:rowOff>182455</xdr:rowOff>
    </xdr:from>
    <xdr:to>
      <xdr:col>0</xdr:col>
      <xdr:colOff>1201452</xdr:colOff>
      <xdr:row>51</xdr:row>
      <xdr:rowOff>91346</xdr:rowOff>
    </xdr:to>
    <xdr:sp macro="" textlink="">
      <xdr:nvSpPr>
        <xdr:cNvPr id="28" name="CaixaDeTexto 2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50</xdr:row>
      <xdr:rowOff>182455</xdr:rowOff>
    </xdr:from>
    <xdr:to>
      <xdr:col>0</xdr:col>
      <xdr:colOff>1201452</xdr:colOff>
      <xdr:row>52</xdr:row>
      <xdr:rowOff>91346</xdr:rowOff>
    </xdr:to>
    <xdr:sp macro="" textlink="">
      <xdr:nvSpPr>
        <xdr:cNvPr id="29" name="CaixaDeTexto 2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51</xdr:row>
      <xdr:rowOff>182455</xdr:rowOff>
    </xdr:from>
    <xdr:to>
      <xdr:col>0</xdr:col>
      <xdr:colOff>1201452</xdr:colOff>
      <xdr:row>53</xdr:row>
      <xdr:rowOff>91346</xdr:rowOff>
    </xdr:to>
    <xdr:sp macro="" textlink="">
      <xdr:nvSpPr>
        <xdr:cNvPr id="30" name="CaixaDeTexto 2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52</xdr:row>
      <xdr:rowOff>182455</xdr:rowOff>
    </xdr:from>
    <xdr:to>
      <xdr:col>0</xdr:col>
      <xdr:colOff>1201452</xdr:colOff>
      <xdr:row>54</xdr:row>
      <xdr:rowOff>91346</xdr:rowOff>
    </xdr:to>
    <xdr:sp macro="" textlink="">
      <xdr:nvSpPr>
        <xdr:cNvPr id="31" name="CaixaDeTexto 3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53</xdr:row>
      <xdr:rowOff>182455</xdr:rowOff>
    </xdr:from>
    <xdr:to>
      <xdr:col>0</xdr:col>
      <xdr:colOff>1201452</xdr:colOff>
      <xdr:row>55</xdr:row>
      <xdr:rowOff>91346</xdr:rowOff>
    </xdr:to>
    <xdr:sp macro="" textlink="">
      <xdr:nvSpPr>
        <xdr:cNvPr id="32" name="CaixaDeTexto 3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54</xdr:row>
      <xdr:rowOff>182455</xdr:rowOff>
    </xdr:from>
    <xdr:to>
      <xdr:col>0</xdr:col>
      <xdr:colOff>1201452</xdr:colOff>
      <xdr:row>56</xdr:row>
      <xdr:rowOff>91346</xdr:rowOff>
    </xdr:to>
    <xdr:sp macro="" textlink="">
      <xdr:nvSpPr>
        <xdr:cNvPr id="33" name="CaixaDeTexto 3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55</xdr:row>
      <xdr:rowOff>182455</xdr:rowOff>
    </xdr:from>
    <xdr:to>
      <xdr:col>0</xdr:col>
      <xdr:colOff>1201452</xdr:colOff>
      <xdr:row>57</xdr:row>
      <xdr:rowOff>91346</xdr:rowOff>
    </xdr:to>
    <xdr:sp macro="" textlink="">
      <xdr:nvSpPr>
        <xdr:cNvPr id="34" name="CaixaDeTexto 3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56</xdr:row>
      <xdr:rowOff>182455</xdr:rowOff>
    </xdr:from>
    <xdr:to>
      <xdr:col>0</xdr:col>
      <xdr:colOff>1201452</xdr:colOff>
      <xdr:row>58</xdr:row>
      <xdr:rowOff>91346</xdr:rowOff>
    </xdr:to>
    <xdr:sp macro="" textlink="">
      <xdr:nvSpPr>
        <xdr:cNvPr id="35" name="CaixaDeTexto 3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57</xdr:row>
      <xdr:rowOff>182455</xdr:rowOff>
    </xdr:from>
    <xdr:to>
      <xdr:col>0</xdr:col>
      <xdr:colOff>1201452</xdr:colOff>
      <xdr:row>59</xdr:row>
      <xdr:rowOff>91346</xdr:rowOff>
    </xdr:to>
    <xdr:sp macro="" textlink="">
      <xdr:nvSpPr>
        <xdr:cNvPr id="36" name="CaixaDeTexto 3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58</xdr:row>
      <xdr:rowOff>182455</xdr:rowOff>
    </xdr:from>
    <xdr:to>
      <xdr:col>0</xdr:col>
      <xdr:colOff>1201452</xdr:colOff>
      <xdr:row>60</xdr:row>
      <xdr:rowOff>91346</xdr:rowOff>
    </xdr:to>
    <xdr:sp macro="" textlink="">
      <xdr:nvSpPr>
        <xdr:cNvPr id="37" name="CaixaDeTexto 3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59</xdr:row>
      <xdr:rowOff>182455</xdr:rowOff>
    </xdr:from>
    <xdr:to>
      <xdr:col>0</xdr:col>
      <xdr:colOff>1201452</xdr:colOff>
      <xdr:row>61</xdr:row>
      <xdr:rowOff>91346</xdr:rowOff>
    </xdr:to>
    <xdr:sp macro="" textlink="">
      <xdr:nvSpPr>
        <xdr:cNvPr id="38" name="CaixaDeTexto 3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60</xdr:row>
      <xdr:rowOff>182455</xdr:rowOff>
    </xdr:from>
    <xdr:to>
      <xdr:col>0</xdr:col>
      <xdr:colOff>1201452</xdr:colOff>
      <xdr:row>62</xdr:row>
      <xdr:rowOff>91346</xdr:rowOff>
    </xdr:to>
    <xdr:sp macro="" textlink="">
      <xdr:nvSpPr>
        <xdr:cNvPr id="39" name="CaixaDeTexto 3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61</xdr:row>
      <xdr:rowOff>182455</xdr:rowOff>
    </xdr:from>
    <xdr:to>
      <xdr:col>0</xdr:col>
      <xdr:colOff>1201452</xdr:colOff>
      <xdr:row>63</xdr:row>
      <xdr:rowOff>91346</xdr:rowOff>
    </xdr:to>
    <xdr:sp macro="" textlink="">
      <xdr:nvSpPr>
        <xdr:cNvPr id="40" name="CaixaDeTexto 3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62</xdr:row>
      <xdr:rowOff>182455</xdr:rowOff>
    </xdr:from>
    <xdr:to>
      <xdr:col>0</xdr:col>
      <xdr:colOff>1201452</xdr:colOff>
      <xdr:row>64</xdr:row>
      <xdr:rowOff>91346</xdr:rowOff>
    </xdr:to>
    <xdr:sp macro="" textlink="">
      <xdr:nvSpPr>
        <xdr:cNvPr id="41" name="CaixaDeTexto 4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63</xdr:row>
      <xdr:rowOff>182455</xdr:rowOff>
    </xdr:from>
    <xdr:to>
      <xdr:col>0</xdr:col>
      <xdr:colOff>1201452</xdr:colOff>
      <xdr:row>65</xdr:row>
      <xdr:rowOff>91346</xdr:rowOff>
    </xdr:to>
    <xdr:sp macro="" textlink="">
      <xdr:nvSpPr>
        <xdr:cNvPr id="42" name="CaixaDeTexto 4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64</xdr:row>
      <xdr:rowOff>182455</xdr:rowOff>
    </xdr:from>
    <xdr:to>
      <xdr:col>0</xdr:col>
      <xdr:colOff>1201452</xdr:colOff>
      <xdr:row>66</xdr:row>
      <xdr:rowOff>91346</xdr:rowOff>
    </xdr:to>
    <xdr:sp macro="" textlink="">
      <xdr:nvSpPr>
        <xdr:cNvPr id="43" name="CaixaDeTexto 4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65</xdr:row>
      <xdr:rowOff>182455</xdr:rowOff>
    </xdr:from>
    <xdr:to>
      <xdr:col>0</xdr:col>
      <xdr:colOff>1201452</xdr:colOff>
      <xdr:row>67</xdr:row>
      <xdr:rowOff>91346</xdr:rowOff>
    </xdr:to>
    <xdr:sp macro="" textlink="">
      <xdr:nvSpPr>
        <xdr:cNvPr id="44" name="CaixaDeTexto 4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66</xdr:row>
      <xdr:rowOff>182455</xdr:rowOff>
    </xdr:from>
    <xdr:to>
      <xdr:col>0</xdr:col>
      <xdr:colOff>1201452</xdr:colOff>
      <xdr:row>68</xdr:row>
      <xdr:rowOff>91346</xdr:rowOff>
    </xdr:to>
    <xdr:sp macro="" textlink="">
      <xdr:nvSpPr>
        <xdr:cNvPr id="45" name="CaixaDeTexto 4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67</xdr:row>
      <xdr:rowOff>182455</xdr:rowOff>
    </xdr:from>
    <xdr:to>
      <xdr:col>0</xdr:col>
      <xdr:colOff>1201452</xdr:colOff>
      <xdr:row>69</xdr:row>
      <xdr:rowOff>91346</xdr:rowOff>
    </xdr:to>
    <xdr:sp macro="" textlink="">
      <xdr:nvSpPr>
        <xdr:cNvPr id="46" name="CaixaDeTexto 4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68</xdr:row>
      <xdr:rowOff>182455</xdr:rowOff>
    </xdr:from>
    <xdr:to>
      <xdr:col>0</xdr:col>
      <xdr:colOff>1201452</xdr:colOff>
      <xdr:row>70</xdr:row>
      <xdr:rowOff>91346</xdr:rowOff>
    </xdr:to>
    <xdr:sp macro="" textlink="">
      <xdr:nvSpPr>
        <xdr:cNvPr id="47" name="CaixaDeTexto 4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69</xdr:row>
      <xdr:rowOff>182455</xdr:rowOff>
    </xdr:from>
    <xdr:to>
      <xdr:col>0</xdr:col>
      <xdr:colOff>1201452</xdr:colOff>
      <xdr:row>71</xdr:row>
      <xdr:rowOff>91346</xdr:rowOff>
    </xdr:to>
    <xdr:sp macro="" textlink="">
      <xdr:nvSpPr>
        <xdr:cNvPr id="48" name="CaixaDeTexto 4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70</xdr:row>
      <xdr:rowOff>182455</xdr:rowOff>
    </xdr:from>
    <xdr:to>
      <xdr:col>0</xdr:col>
      <xdr:colOff>1201452</xdr:colOff>
      <xdr:row>72</xdr:row>
      <xdr:rowOff>91346</xdr:rowOff>
    </xdr:to>
    <xdr:sp macro="" textlink="">
      <xdr:nvSpPr>
        <xdr:cNvPr id="49" name="CaixaDeTexto 4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71</xdr:row>
      <xdr:rowOff>182455</xdr:rowOff>
    </xdr:from>
    <xdr:to>
      <xdr:col>0</xdr:col>
      <xdr:colOff>1201452</xdr:colOff>
      <xdr:row>73</xdr:row>
      <xdr:rowOff>91346</xdr:rowOff>
    </xdr:to>
    <xdr:sp macro="" textlink="">
      <xdr:nvSpPr>
        <xdr:cNvPr id="50" name="CaixaDeTexto 4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72</xdr:row>
      <xdr:rowOff>182455</xdr:rowOff>
    </xdr:from>
    <xdr:to>
      <xdr:col>0</xdr:col>
      <xdr:colOff>1201452</xdr:colOff>
      <xdr:row>74</xdr:row>
      <xdr:rowOff>91346</xdr:rowOff>
    </xdr:to>
    <xdr:sp macro="" textlink="">
      <xdr:nvSpPr>
        <xdr:cNvPr id="51" name="CaixaDeTexto 5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73</xdr:row>
      <xdr:rowOff>182455</xdr:rowOff>
    </xdr:from>
    <xdr:to>
      <xdr:col>0</xdr:col>
      <xdr:colOff>1201452</xdr:colOff>
      <xdr:row>75</xdr:row>
      <xdr:rowOff>91346</xdr:rowOff>
    </xdr:to>
    <xdr:sp macro="" textlink="">
      <xdr:nvSpPr>
        <xdr:cNvPr id="52" name="CaixaDeTexto 5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74</xdr:row>
      <xdr:rowOff>182455</xdr:rowOff>
    </xdr:from>
    <xdr:to>
      <xdr:col>0</xdr:col>
      <xdr:colOff>1201452</xdr:colOff>
      <xdr:row>76</xdr:row>
      <xdr:rowOff>91346</xdr:rowOff>
    </xdr:to>
    <xdr:sp macro="" textlink="">
      <xdr:nvSpPr>
        <xdr:cNvPr id="53" name="CaixaDeTexto 5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75</xdr:row>
      <xdr:rowOff>182455</xdr:rowOff>
    </xdr:from>
    <xdr:to>
      <xdr:col>0</xdr:col>
      <xdr:colOff>1201452</xdr:colOff>
      <xdr:row>77</xdr:row>
      <xdr:rowOff>91346</xdr:rowOff>
    </xdr:to>
    <xdr:sp macro="" textlink="">
      <xdr:nvSpPr>
        <xdr:cNvPr id="54" name="CaixaDeTexto 5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76</xdr:row>
      <xdr:rowOff>182455</xdr:rowOff>
    </xdr:from>
    <xdr:to>
      <xdr:col>0</xdr:col>
      <xdr:colOff>1201452</xdr:colOff>
      <xdr:row>78</xdr:row>
      <xdr:rowOff>91346</xdr:rowOff>
    </xdr:to>
    <xdr:sp macro="" textlink="">
      <xdr:nvSpPr>
        <xdr:cNvPr id="55" name="CaixaDeTexto 5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77</xdr:row>
      <xdr:rowOff>182455</xdr:rowOff>
    </xdr:from>
    <xdr:to>
      <xdr:col>0</xdr:col>
      <xdr:colOff>1201452</xdr:colOff>
      <xdr:row>79</xdr:row>
      <xdr:rowOff>91346</xdr:rowOff>
    </xdr:to>
    <xdr:sp macro="" textlink="">
      <xdr:nvSpPr>
        <xdr:cNvPr id="56" name="CaixaDeTexto 5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78</xdr:row>
      <xdr:rowOff>182455</xdr:rowOff>
    </xdr:from>
    <xdr:to>
      <xdr:col>0</xdr:col>
      <xdr:colOff>1201452</xdr:colOff>
      <xdr:row>80</xdr:row>
      <xdr:rowOff>91346</xdr:rowOff>
    </xdr:to>
    <xdr:sp macro="" textlink="">
      <xdr:nvSpPr>
        <xdr:cNvPr id="57" name="CaixaDeTexto 5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79</xdr:row>
      <xdr:rowOff>182455</xdr:rowOff>
    </xdr:from>
    <xdr:to>
      <xdr:col>0</xdr:col>
      <xdr:colOff>1201452</xdr:colOff>
      <xdr:row>81</xdr:row>
      <xdr:rowOff>91346</xdr:rowOff>
    </xdr:to>
    <xdr:sp macro="" textlink="">
      <xdr:nvSpPr>
        <xdr:cNvPr id="58" name="CaixaDeTexto 5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80</xdr:row>
      <xdr:rowOff>182455</xdr:rowOff>
    </xdr:from>
    <xdr:to>
      <xdr:col>0</xdr:col>
      <xdr:colOff>1201452</xdr:colOff>
      <xdr:row>82</xdr:row>
      <xdr:rowOff>91346</xdr:rowOff>
    </xdr:to>
    <xdr:sp macro="" textlink="">
      <xdr:nvSpPr>
        <xdr:cNvPr id="59" name="CaixaDeTexto 5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81</xdr:row>
      <xdr:rowOff>182455</xdr:rowOff>
    </xdr:from>
    <xdr:to>
      <xdr:col>0</xdr:col>
      <xdr:colOff>1201452</xdr:colOff>
      <xdr:row>83</xdr:row>
      <xdr:rowOff>91346</xdr:rowOff>
    </xdr:to>
    <xdr:sp macro="" textlink="">
      <xdr:nvSpPr>
        <xdr:cNvPr id="60" name="CaixaDeTexto 5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82</xdr:row>
      <xdr:rowOff>182455</xdr:rowOff>
    </xdr:from>
    <xdr:to>
      <xdr:col>0</xdr:col>
      <xdr:colOff>1201452</xdr:colOff>
      <xdr:row>84</xdr:row>
      <xdr:rowOff>91346</xdr:rowOff>
    </xdr:to>
    <xdr:sp macro="" textlink="">
      <xdr:nvSpPr>
        <xdr:cNvPr id="61" name="CaixaDeTexto 6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83</xdr:row>
      <xdr:rowOff>182455</xdr:rowOff>
    </xdr:from>
    <xdr:to>
      <xdr:col>0</xdr:col>
      <xdr:colOff>1201452</xdr:colOff>
      <xdr:row>85</xdr:row>
      <xdr:rowOff>91346</xdr:rowOff>
    </xdr:to>
    <xdr:sp macro="" textlink="">
      <xdr:nvSpPr>
        <xdr:cNvPr id="62" name="CaixaDeTexto 6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84</xdr:row>
      <xdr:rowOff>182455</xdr:rowOff>
    </xdr:from>
    <xdr:to>
      <xdr:col>0</xdr:col>
      <xdr:colOff>1201452</xdr:colOff>
      <xdr:row>86</xdr:row>
      <xdr:rowOff>91346</xdr:rowOff>
    </xdr:to>
    <xdr:sp macro="" textlink="">
      <xdr:nvSpPr>
        <xdr:cNvPr id="63" name="CaixaDeTexto 6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85</xdr:row>
      <xdr:rowOff>182455</xdr:rowOff>
    </xdr:from>
    <xdr:to>
      <xdr:col>0</xdr:col>
      <xdr:colOff>1201452</xdr:colOff>
      <xdr:row>87</xdr:row>
      <xdr:rowOff>91346</xdr:rowOff>
    </xdr:to>
    <xdr:sp macro="" textlink="">
      <xdr:nvSpPr>
        <xdr:cNvPr id="64" name="CaixaDeTexto 6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86</xdr:row>
      <xdr:rowOff>182455</xdr:rowOff>
    </xdr:from>
    <xdr:to>
      <xdr:col>0</xdr:col>
      <xdr:colOff>1201452</xdr:colOff>
      <xdr:row>88</xdr:row>
      <xdr:rowOff>91346</xdr:rowOff>
    </xdr:to>
    <xdr:sp macro="" textlink="">
      <xdr:nvSpPr>
        <xdr:cNvPr id="65" name="CaixaDeTexto 6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87</xdr:row>
      <xdr:rowOff>182455</xdr:rowOff>
    </xdr:from>
    <xdr:to>
      <xdr:col>0</xdr:col>
      <xdr:colOff>1201452</xdr:colOff>
      <xdr:row>89</xdr:row>
      <xdr:rowOff>91346</xdr:rowOff>
    </xdr:to>
    <xdr:sp macro="" textlink="">
      <xdr:nvSpPr>
        <xdr:cNvPr id="66" name="CaixaDeTexto 6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88</xdr:row>
      <xdr:rowOff>182455</xdr:rowOff>
    </xdr:from>
    <xdr:to>
      <xdr:col>0</xdr:col>
      <xdr:colOff>1201452</xdr:colOff>
      <xdr:row>90</xdr:row>
      <xdr:rowOff>91346</xdr:rowOff>
    </xdr:to>
    <xdr:sp macro="" textlink="">
      <xdr:nvSpPr>
        <xdr:cNvPr id="67" name="CaixaDeTexto 6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89</xdr:row>
      <xdr:rowOff>182455</xdr:rowOff>
    </xdr:from>
    <xdr:to>
      <xdr:col>0</xdr:col>
      <xdr:colOff>1201452</xdr:colOff>
      <xdr:row>91</xdr:row>
      <xdr:rowOff>91346</xdr:rowOff>
    </xdr:to>
    <xdr:sp macro="" textlink="">
      <xdr:nvSpPr>
        <xdr:cNvPr id="68" name="CaixaDeTexto 6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90</xdr:row>
      <xdr:rowOff>182455</xdr:rowOff>
    </xdr:from>
    <xdr:to>
      <xdr:col>0</xdr:col>
      <xdr:colOff>1201452</xdr:colOff>
      <xdr:row>92</xdr:row>
      <xdr:rowOff>91346</xdr:rowOff>
    </xdr:to>
    <xdr:sp macro="" textlink="">
      <xdr:nvSpPr>
        <xdr:cNvPr id="69" name="CaixaDeTexto 6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91</xdr:row>
      <xdr:rowOff>182455</xdr:rowOff>
    </xdr:from>
    <xdr:to>
      <xdr:col>0</xdr:col>
      <xdr:colOff>1201452</xdr:colOff>
      <xdr:row>93</xdr:row>
      <xdr:rowOff>91346</xdr:rowOff>
    </xdr:to>
    <xdr:sp macro="" textlink="">
      <xdr:nvSpPr>
        <xdr:cNvPr id="70" name="CaixaDeTexto 6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92</xdr:row>
      <xdr:rowOff>182455</xdr:rowOff>
    </xdr:from>
    <xdr:to>
      <xdr:col>0</xdr:col>
      <xdr:colOff>1201452</xdr:colOff>
      <xdr:row>94</xdr:row>
      <xdr:rowOff>91346</xdr:rowOff>
    </xdr:to>
    <xdr:sp macro="" textlink="">
      <xdr:nvSpPr>
        <xdr:cNvPr id="71" name="CaixaDeTexto 7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93</xdr:row>
      <xdr:rowOff>182455</xdr:rowOff>
    </xdr:from>
    <xdr:to>
      <xdr:col>0</xdr:col>
      <xdr:colOff>1201452</xdr:colOff>
      <xdr:row>95</xdr:row>
      <xdr:rowOff>91346</xdr:rowOff>
    </xdr:to>
    <xdr:sp macro="" textlink="">
      <xdr:nvSpPr>
        <xdr:cNvPr id="72" name="CaixaDeTexto 7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94</xdr:row>
      <xdr:rowOff>182455</xdr:rowOff>
    </xdr:from>
    <xdr:to>
      <xdr:col>0</xdr:col>
      <xdr:colOff>1201452</xdr:colOff>
      <xdr:row>96</xdr:row>
      <xdr:rowOff>91346</xdr:rowOff>
    </xdr:to>
    <xdr:sp macro="" textlink="">
      <xdr:nvSpPr>
        <xdr:cNvPr id="73" name="CaixaDeTexto 7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95</xdr:row>
      <xdr:rowOff>182455</xdr:rowOff>
    </xdr:from>
    <xdr:to>
      <xdr:col>0</xdr:col>
      <xdr:colOff>1201452</xdr:colOff>
      <xdr:row>97</xdr:row>
      <xdr:rowOff>91346</xdr:rowOff>
    </xdr:to>
    <xdr:sp macro="" textlink="">
      <xdr:nvSpPr>
        <xdr:cNvPr id="74" name="CaixaDeTexto 7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96</xdr:row>
      <xdr:rowOff>182455</xdr:rowOff>
    </xdr:from>
    <xdr:to>
      <xdr:col>0</xdr:col>
      <xdr:colOff>1201452</xdr:colOff>
      <xdr:row>98</xdr:row>
      <xdr:rowOff>91346</xdr:rowOff>
    </xdr:to>
    <xdr:sp macro="" textlink="">
      <xdr:nvSpPr>
        <xdr:cNvPr id="75" name="CaixaDeTexto 7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97</xdr:row>
      <xdr:rowOff>182455</xdr:rowOff>
    </xdr:from>
    <xdr:to>
      <xdr:col>0</xdr:col>
      <xdr:colOff>1201452</xdr:colOff>
      <xdr:row>99</xdr:row>
      <xdr:rowOff>91346</xdr:rowOff>
    </xdr:to>
    <xdr:sp macro="" textlink="">
      <xdr:nvSpPr>
        <xdr:cNvPr id="76" name="CaixaDeTexto 7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98</xdr:row>
      <xdr:rowOff>182455</xdr:rowOff>
    </xdr:from>
    <xdr:to>
      <xdr:col>0</xdr:col>
      <xdr:colOff>1201452</xdr:colOff>
      <xdr:row>100</xdr:row>
      <xdr:rowOff>91346</xdr:rowOff>
    </xdr:to>
    <xdr:sp macro="" textlink="">
      <xdr:nvSpPr>
        <xdr:cNvPr id="77" name="CaixaDeTexto 7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99</xdr:row>
      <xdr:rowOff>182455</xdr:rowOff>
    </xdr:from>
    <xdr:to>
      <xdr:col>0</xdr:col>
      <xdr:colOff>1201452</xdr:colOff>
      <xdr:row>101</xdr:row>
      <xdr:rowOff>91346</xdr:rowOff>
    </xdr:to>
    <xdr:sp macro="" textlink="">
      <xdr:nvSpPr>
        <xdr:cNvPr id="78" name="CaixaDeTexto 7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100</xdr:row>
      <xdr:rowOff>182455</xdr:rowOff>
    </xdr:from>
    <xdr:to>
      <xdr:col>0</xdr:col>
      <xdr:colOff>1201452</xdr:colOff>
      <xdr:row>102</xdr:row>
      <xdr:rowOff>91346</xdr:rowOff>
    </xdr:to>
    <xdr:sp macro="" textlink="">
      <xdr:nvSpPr>
        <xdr:cNvPr id="79" name="CaixaDeTexto 7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101</xdr:row>
      <xdr:rowOff>182455</xdr:rowOff>
    </xdr:from>
    <xdr:to>
      <xdr:col>0</xdr:col>
      <xdr:colOff>1201452</xdr:colOff>
      <xdr:row>103</xdr:row>
      <xdr:rowOff>91346</xdr:rowOff>
    </xdr:to>
    <xdr:sp macro="" textlink="">
      <xdr:nvSpPr>
        <xdr:cNvPr id="80" name="CaixaDeTexto 7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102</xdr:row>
      <xdr:rowOff>182455</xdr:rowOff>
    </xdr:from>
    <xdr:to>
      <xdr:col>0</xdr:col>
      <xdr:colOff>1201452</xdr:colOff>
      <xdr:row>104</xdr:row>
      <xdr:rowOff>91346</xdr:rowOff>
    </xdr:to>
    <xdr:sp macro="" textlink="">
      <xdr:nvSpPr>
        <xdr:cNvPr id="81" name="CaixaDeTexto 8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103</xdr:row>
      <xdr:rowOff>182455</xdr:rowOff>
    </xdr:from>
    <xdr:to>
      <xdr:col>0</xdr:col>
      <xdr:colOff>1201452</xdr:colOff>
      <xdr:row>105</xdr:row>
      <xdr:rowOff>91346</xdr:rowOff>
    </xdr:to>
    <xdr:sp macro="" textlink="">
      <xdr:nvSpPr>
        <xdr:cNvPr id="82" name="CaixaDeTexto 8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104</xdr:row>
      <xdr:rowOff>182455</xdr:rowOff>
    </xdr:from>
    <xdr:to>
      <xdr:col>0</xdr:col>
      <xdr:colOff>1201452</xdr:colOff>
      <xdr:row>106</xdr:row>
      <xdr:rowOff>91346</xdr:rowOff>
    </xdr:to>
    <xdr:sp macro="" textlink="">
      <xdr:nvSpPr>
        <xdr:cNvPr id="83" name="CaixaDeTexto 8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105</xdr:row>
      <xdr:rowOff>182455</xdr:rowOff>
    </xdr:from>
    <xdr:to>
      <xdr:col>0</xdr:col>
      <xdr:colOff>1201452</xdr:colOff>
      <xdr:row>107</xdr:row>
      <xdr:rowOff>91346</xdr:rowOff>
    </xdr:to>
    <xdr:sp macro="" textlink="">
      <xdr:nvSpPr>
        <xdr:cNvPr id="84" name="CaixaDeTexto 8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106</xdr:row>
      <xdr:rowOff>182455</xdr:rowOff>
    </xdr:from>
    <xdr:to>
      <xdr:col>0</xdr:col>
      <xdr:colOff>1201452</xdr:colOff>
      <xdr:row>108</xdr:row>
      <xdr:rowOff>91346</xdr:rowOff>
    </xdr:to>
    <xdr:sp macro="" textlink="">
      <xdr:nvSpPr>
        <xdr:cNvPr id="85" name="CaixaDeTexto 8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107</xdr:row>
      <xdr:rowOff>182455</xdr:rowOff>
    </xdr:from>
    <xdr:to>
      <xdr:col>0</xdr:col>
      <xdr:colOff>1201452</xdr:colOff>
      <xdr:row>109</xdr:row>
      <xdr:rowOff>91346</xdr:rowOff>
    </xdr:to>
    <xdr:sp macro="" textlink="">
      <xdr:nvSpPr>
        <xdr:cNvPr id="86" name="CaixaDeTexto 8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108</xdr:row>
      <xdr:rowOff>182455</xdr:rowOff>
    </xdr:from>
    <xdr:to>
      <xdr:col>0</xdr:col>
      <xdr:colOff>1201452</xdr:colOff>
      <xdr:row>110</xdr:row>
      <xdr:rowOff>91346</xdr:rowOff>
    </xdr:to>
    <xdr:sp macro="" textlink="">
      <xdr:nvSpPr>
        <xdr:cNvPr id="87" name="CaixaDeTexto 8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109</xdr:row>
      <xdr:rowOff>182455</xdr:rowOff>
    </xdr:from>
    <xdr:to>
      <xdr:col>0</xdr:col>
      <xdr:colOff>1201452</xdr:colOff>
      <xdr:row>111</xdr:row>
      <xdr:rowOff>91346</xdr:rowOff>
    </xdr:to>
    <xdr:sp macro="" textlink="">
      <xdr:nvSpPr>
        <xdr:cNvPr id="88" name="CaixaDeTexto 8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110</xdr:row>
      <xdr:rowOff>182455</xdr:rowOff>
    </xdr:from>
    <xdr:to>
      <xdr:col>0</xdr:col>
      <xdr:colOff>1201452</xdr:colOff>
      <xdr:row>112</xdr:row>
      <xdr:rowOff>91346</xdr:rowOff>
    </xdr:to>
    <xdr:sp macro="" textlink="">
      <xdr:nvSpPr>
        <xdr:cNvPr id="89" name="CaixaDeTexto 8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111</xdr:row>
      <xdr:rowOff>182455</xdr:rowOff>
    </xdr:from>
    <xdr:to>
      <xdr:col>0</xdr:col>
      <xdr:colOff>1201452</xdr:colOff>
      <xdr:row>113</xdr:row>
      <xdr:rowOff>91346</xdr:rowOff>
    </xdr:to>
    <xdr:sp macro="" textlink="">
      <xdr:nvSpPr>
        <xdr:cNvPr id="90" name="CaixaDeTexto 8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112</xdr:row>
      <xdr:rowOff>182455</xdr:rowOff>
    </xdr:from>
    <xdr:to>
      <xdr:col>0</xdr:col>
      <xdr:colOff>1201452</xdr:colOff>
      <xdr:row>114</xdr:row>
      <xdr:rowOff>91346</xdr:rowOff>
    </xdr:to>
    <xdr:sp macro="" textlink="">
      <xdr:nvSpPr>
        <xdr:cNvPr id="91" name="CaixaDeTexto 9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113</xdr:row>
      <xdr:rowOff>182455</xdr:rowOff>
    </xdr:from>
    <xdr:to>
      <xdr:col>0</xdr:col>
      <xdr:colOff>1201452</xdr:colOff>
      <xdr:row>115</xdr:row>
      <xdr:rowOff>91346</xdr:rowOff>
    </xdr:to>
    <xdr:sp macro="" textlink="">
      <xdr:nvSpPr>
        <xdr:cNvPr id="92" name="CaixaDeTexto 9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114</xdr:row>
      <xdr:rowOff>182455</xdr:rowOff>
    </xdr:from>
    <xdr:to>
      <xdr:col>0</xdr:col>
      <xdr:colOff>1201452</xdr:colOff>
      <xdr:row>116</xdr:row>
      <xdr:rowOff>91346</xdr:rowOff>
    </xdr:to>
    <xdr:sp macro="" textlink="">
      <xdr:nvSpPr>
        <xdr:cNvPr id="93" name="CaixaDeTexto 9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115</xdr:row>
      <xdr:rowOff>182455</xdr:rowOff>
    </xdr:from>
    <xdr:to>
      <xdr:col>0</xdr:col>
      <xdr:colOff>1201452</xdr:colOff>
      <xdr:row>117</xdr:row>
      <xdr:rowOff>91346</xdr:rowOff>
    </xdr:to>
    <xdr:sp macro="" textlink="">
      <xdr:nvSpPr>
        <xdr:cNvPr id="94" name="CaixaDeTexto 9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116</xdr:row>
      <xdr:rowOff>182455</xdr:rowOff>
    </xdr:from>
    <xdr:to>
      <xdr:col>0</xdr:col>
      <xdr:colOff>1201452</xdr:colOff>
      <xdr:row>118</xdr:row>
      <xdr:rowOff>91346</xdr:rowOff>
    </xdr:to>
    <xdr:sp macro="" textlink="">
      <xdr:nvSpPr>
        <xdr:cNvPr id="95" name="CaixaDeTexto 9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117</xdr:row>
      <xdr:rowOff>182455</xdr:rowOff>
    </xdr:from>
    <xdr:to>
      <xdr:col>0</xdr:col>
      <xdr:colOff>1201452</xdr:colOff>
      <xdr:row>119</xdr:row>
      <xdr:rowOff>91346</xdr:rowOff>
    </xdr:to>
    <xdr:sp macro="" textlink="">
      <xdr:nvSpPr>
        <xdr:cNvPr id="96" name="CaixaDeTexto 9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118</xdr:row>
      <xdr:rowOff>182455</xdr:rowOff>
    </xdr:from>
    <xdr:to>
      <xdr:col>0</xdr:col>
      <xdr:colOff>1201452</xdr:colOff>
      <xdr:row>120</xdr:row>
      <xdr:rowOff>91346</xdr:rowOff>
    </xdr:to>
    <xdr:sp macro="" textlink="">
      <xdr:nvSpPr>
        <xdr:cNvPr id="97" name="CaixaDeTexto 9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119</xdr:row>
      <xdr:rowOff>182455</xdr:rowOff>
    </xdr:from>
    <xdr:to>
      <xdr:col>0</xdr:col>
      <xdr:colOff>1201452</xdr:colOff>
      <xdr:row>121</xdr:row>
      <xdr:rowOff>91346</xdr:rowOff>
    </xdr:to>
    <xdr:sp macro="" textlink="">
      <xdr:nvSpPr>
        <xdr:cNvPr id="98" name="CaixaDeTexto 9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120</xdr:row>
      <xdr:rowOff>182455</xdr:rowOff>
    </xdr:from>
    <xdr:to>
      <xdr:col>0</xdr:col>
      <xdr:colOff>1201452</xdr:colOff>
      <xdr:row>122</xdr:row>
      <xdr:rowOff>91346</xdr:rowOff>
    </xdr:to>
    <xdr:sp macro="" textlink="">
      <xdr:nvSpPr>
        <xdr:cNvPr id="99" name="CaixaDeTexto 9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121</xdr:row>
      <xdr:rowOff>182455</xdr:rowOff>
    </xdr:from>
    <xdr:to>
      <xdr:col>0</xdr:col>
      <xdr:colOff>1201452</xdr:colOff>
      <xdr:row>123</xdr:row>
      <xdr:rowOff>91346</xdr:rowOff>
    </xdr:to>
    <xdr:sp macro="" textlink="">
      <xdr:nvSpPr>
        <xdr:cNvPr id="100" name="CaixaDeTexto 9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122</xdr:row>
      <xdr:rowOff>182455</xdr:rowOff>
    </xdr:from>
    <xdr:to>
      <xdr:col>0</xdr:col>
      <xdr:colOff>1201452</xdr:colOff>
      <xdr:row>124</xdr:row>
      <xdr:rowOff>91346</xdr:rowOff>
    </xdr:to>
    <xdr:sp macro="" textlink="">
      <xdr:nvSpPr>
        <xdr:cNvPr id="101" name="CaixaDeTexto 10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123</xdr:row>
      <xdr:rowOff>182455</xdr:rowOff>
    </xdr:from>
    <xdr:to>
      <xdr:col>0</xdr:col>
      <xdr:colOff>1201452</xdr:colOff>
      <xdr:row>125</xdr:row>
      <xdr:rowOff>91346</xdr:rowOff>
    </xdr:to>
    <xdr:sp macro="" textlink="">
      <xdr:nvSpPr>
        <xdr:cNvPr id="102" name="CaixaDeTexto 10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124</xdr:row>
      <xdr:rowOff>182455</xdr:rowOff>
    </xdr:from>
    <xdr:to>
      <xdr:col>0</xdr:col>
      <xdr:colOff>1201452</xdr:colOff>
      <xdr:row>126</xdr:row>
      <xdr:rowOff>91346</xdr:rowOff>
    </xdr:to>
    <xdr:sp macro="" textlink="">
      <xdr:nvSpPr>
        <xdr:cNvPr id="103" name="CaixaDeTexto 10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125</xdr:row>
      <xdr:rowOff>182455</xdr:rowOff>
    </xdr:from>
    <xdr:to>
      <xdr:col>0</xdr:col>
      <xdr:colOff>1201452</xdr:colOff>
      <xdr:row>127</xdr:row>
      <xdr:rowOff>91346</xdr:rowOff>
    </xdr:to>
    <xdr:sp macro="" textlink="">
      <xdr:nvSpPr>
        <xdr:cNvPr id="104" name="CaixaDeTexto 10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126</xdr:row>
      <xdr:rowOff>182455</xdr:rowOff>
    </xdr:from>
    <xdr:to>
      <xdr:col>0</xdr:col>
      <xdr:colOff>1201452</xdr:colOff>
      <xdr:row>128</xdr:row>
      <xdr:rowOff>91346</xdr:rowOff>
    </xdr:to>
    <xdr:sp macro="" textlink="">
      <xdr:nvSpPr>
        <xdr:cNvPr id="105" name="CaixaDeTexto 10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127</xdr:row>
      <xdr:rowOff>182455</xdr:rowOff>
    </xdr:from>
    <xdr:to>
      <xdr:col>0</xdr:col>
      <xdr:colOff>1201452</xdr:colOff>
      <xdr:row>129</xdr:row>
      <xdr:rowOff>91346</xdr:rowOff>
    </xdr:to>
    <xdr:sp macro="" textlink="">
      <xdr:nvSpPr>
        <xdr:cNvPr id="106" name="CaixaDeTexto 10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128</xdr:row>
      <xdr:rowOff>182455</xdr:rowOff>
    </xdr:from>
    <xdr:to>
      <xdr:col>0</xdr:col>
      <xdr:colOff>1201452</xdr:colOff>
      <xdr:row>130</xdr:row>
      <xdr:rowOff>91346</xdr:rowOff>
    </xdr:to>
    <xdr:sp macro="" textlink="">
      <xdr:nvSpPr>
        <xdr:cNvPr id="107" name="CaixaDeTexto 10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129</xdr:row>
      <xdr:rowOff>182455</xdr:rowOff>
    </xdr:from>
    <xdr:to>
      <xdr:col>0</xdr:col>
      <xdr:colOff>1201452</xdr:colOff>
      <xdr:row>131</xdr:row>
      <xdr:rowOff>91346</xdr:rowOff>
    </xdr:to>
    <xdr:sp macro="" textlink="">
      <xdr:nvSpPr>
        <xdr:cNvPr id="108" name="CaixaDeTexto 10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130</xdr:row>
      <xdr:rowOff>182455</xdr:rowOff>
    </xdr:from>
    <xdr:to>
      <xdr:col>0</xdr:col>
      <xdr:colOff>1201452</xdr:colOff>
      <xdr:row>132</xdr:row>
      <xdr:rowOff>91346</xdr:rowOff>
    </xdr:to>
    <xdr:sp macro="" textlink="">
      <xdr:nvSpPr>
        <xdr:cNvPr id="109" name="CaixaDeTexto 10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131</xdr:row>
      <xdr:rowOff>182455</xdr:rowOff>
    </xdr:from>
    <xdr:to>
      <xdr:col>0</xdr:col>
      <xdr:colOff>1201452</xdr:colOff>
      <xdr:row>133</xdr:row>
      <xdr:rowOff>91346</xdr:rowOff>
    </xdr:to>
    <xdr:sp macro="" textlink="">
      <xdr:nvSpPr>
        <xdr:cNvPr id="110" name="CaixaDeTexto 10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132</xdr:row>
      <xdr:rowOff>182455</xdr:rowOff>
    </xdr:from>
    <xdr:to>
      <xdr:col>0</xdr:col>
      <xdr:colOff>1201452</xdr:colOff>
      <xdr:row>134</xdr:row>
      <xdr:rowOff>91346</xdr:rowOff>
    </xdr:to>
    <xdr:sp macro="" textlink="">
      <xdr:nvSpPr>
        <xdr:cNvPr id="111" name="CaixaDeTexto 11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133</xdr:row>
      <xdr:rowOff>182455</xdr:rowOff>
    </xdr:from>
    <xdr:to>
      <xdr:col>0</xdr:col>
      <xdr:colOff>1201452</xdr:colOff>
      <xdr:row>135</xdr:row>
      <xdr:rowOff>91346</xdr:rowOff>
    </xdr:to>
    <xdr:sp macro="" textlink="">
      <xdr:nvSpPr>
        <xdr:cNvPr id="112" name="CaixaDeTexto 11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134</xdr:row>
      <xdr:rowOff>182455</xdr:rowOff>
    </xdr:from>
    <xdr:to>
      <xdr:col>0</xdr:col>
      <xdr:colOff>1201452</xdr:colOff>
      <xdr:row>136</xdr:row>
      <xdr:rowOff>91346</xdr:rowOff>
    </xdr:to>
    <xdr:sp macro="" textlink="">
      <xdr:nvSpPr>
        <xdr:cNvPr id="113" name="CaixaDeTexto 11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135</xdr:row>
      <xdr:rowOff>182455</xdr:rowOff>
    </xdr:from>
    <xdr:to>
      <xdr:col>0</xdr:col>
      <xdr:colOff>1201452</xdr:colOff>
      <xdr:row>137</xdr:row>
      <xdr:rowOff>91346</xdr:rowOff>
    </xdr:to>
    <xdr:sp macro="" textlink="">
      <xdr:nvSpPr>
        <xdr:cNvPr id="114" name="CaixaDeTexto 11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136</xdr:row>
      <xdr:rowOff>182455</xdr:rowOff>
    </xdr:from>
    <xdr:to>
      <xdr:col>0</xdr:col>
      <xdr:colOff>1201452</xdr:colOff>
      <xdr:row>138</xdr:row>
      <xdr:rowOff>91346</xdr:rowOff>
    </xdr:to>
    <xdr:sp macro="" textlink="">
      <xdr:nvSpPr>
        <xdr:cNvPr id="115" name="CaixaDeTexto 11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137</xdr:row>
      <xdr:rowOff>182455</xdr:rowOff>
    </xdr:from>
    <xdr:to>
      <xdr:col>0</xdr:col>
      <xdr:colOff>1201452</xdr:colOff>
      <xdr:row>139</xdr:row>
      <xdr:rowOff>91346</xdr:rowOff>
    </xdr:to>
    <xdr:sp macro="" textlink="">
      <xdr:nvSpPr>
        <xdr:cNvPr id="116" name="CaixaDeTexto 11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138</xdr:row>
      <xdr:rowOff>182455</xdr:rowOff>
    </xdr:from>
    <xdr:to>
      <xdr:col>0</xdr:col>
      <xdr:colOff>1201452</xdr:colOff>
      <xdr:row>140</xdr:row>
      <xdr:rowOff>91346</xdr:rowOff>
    </xdr:to>
    <xdr:sp macro="" textlink="">
      <xdr:nvSpPr>
        <xdr:cNvPr id="117" name="CaixaDeTexto 11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139</xdr:row>
      <xdr:rowOff>182455</xdr:rowOff>
    </xdr:from>
    <xdr:to>
      <xdr:col>0</xdr:col>
      <xdr:colOff>1201452</xdr:colOff>
      <xdr:row>141</xdr:row>
      <xdr:rowOff>91346</xdr:rowOff>
    </xdr:to>
    <xdr:sp macro="" textlink="">
      <xdr:nvSpPr>
        <xdr:cNvPr id="118" name="CaixaDeTexto 11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140</xdr:row>
      <xdr:rowOff>182455</xdr:rowOff>
    </xdr:from>
    <xdr:to>
      <xdr:col>0</xdr:col>
      <xdr:colOff>1201452</xdr:colOff>
      <xdr:row>142</xdr:row>
      <xdr:rowOff>91346</xdr:rowOff>
    </xdr:to>
    <xdr:sp macro="" textlink="">
      <xdr:nvSpPr>
        <xdr:cNvPr id="119" name="CaixaDeTexto 11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141</xdr:row>
      <xdr:rowOff>182455</xdr:rowOff>
    </xdr:from>
    <xdr:to>
      <xdr:col>0</xdr:col>
      <xdr:colOff>1201452</xdr:colOff>
      <xdr:row>143</xdr:row>
      <xdr:rowOff>91346</xdr:rowOff>
    </xdr:to>
    <xdr:sp macro="" textlink="">
      <xdr:nvSpPr>
        <xdr:cNvPr id="120" name="CaixaDeTexto 11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142</xdr:row>
      <xdr:rowOff>182455</xdr:rowOff>
    </xdr:from>
    <xdr:to>
      <xdr:col>0</xdr:col>
      <xdr:colOff>1201452</xdr:colOff>
      <xdr:row>144</xdr:row>
      <xdr:rowOff>91346</xdr:rowOff>
    </xdr:to>
    <xdr:sp macro="" textlink="">
      <xdr:nvSpPr>
        <xdr:cNvPr id="121" name="CaixaDeTexto 12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143</xdr:row>
      <xdr:rowOff>182455</xdr:rowOff>
    </xdr:from>
    <xdr:to>
      <xdr:col>0</xdr:col>
      <xdr:colOff>1201452</xdr:colOff>
      <xdr:row>145</xdr:row>
      <xdr:rowOff>91346</xdr:rowOff>
    </xdr:to>
    <xdr:sp macro="" textlink="">
      <xdr:nvSpPr>
        <xdr:cNvPr id="122" name="CaixaDeTexto 12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144</xdr:row>
      <xdr:rowOff>182455</xdr:rowOff>
    </xdr:from>
    <xdr:to>
      <xdr:col>0</xdr:col>
      <xdr:colOff>1201452</xdr:colOff>
      <xdr:row>146</xdr:row>
      <xdr:rowOff>91346</xdr:rowOff>
    </xdr:to>
    <xdr:sp macro="" textlink="">
      <xdr:nvSpPr>
        <xdr:cNvPr id="123" name="CaixaDeTexto 12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145</xdr:row>
      <xdr:rowOff>182455</xdr:rowOff>
    </xdr:from>
    <xdr:to>
      <xdr:col>0</xdr:col>
      <xdr:colOff>1201452</xdr:colOff>
      <xdr:row>147</xdr:row>
      <xdr:rowOff>91346</xdr:rowOff>
    </xdr:to>
    <xdr:sp macro="" textlink="">
      <xdr:nvSpPr>
        <xdr:cNvPr id="124" name="CaixaDeTexto 12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146</xdr:row>
      <xdr:rowOff>182455</xdr:rowOff>
    </xdr:from>
    <xdr:to>
      <xdr:col>0</xdr:col>
      <xdr:colOff>1201452</xdr:colOff>
      <xdr:row>148</xdr:row>
      <xdr:rowOff>91346</xdr:rowOff>
    </xdr:to>
    <xdr:sp macro="" textlink="">
      <xdr:nvSpPr>
        <xdr:cNvPr id="125" name="CaixaDeTexto 12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147</xdr:row>
      <xdr:rowOff>182455</xdr:rowOff>
    </xdr:from>
    <xdr:to>
      <xdr:col>0</xdr:col>
      <xdr:colOff>1201452</xdr:colOff>
      <xdr:row>149</xdr:row>
      <xdr:rowOff>91346</xdr:rowOff>
    </xdr:to>
    <xdr:sp macro="" textlink="">
      <xdr:nvSpPr>
        <xdr:cNvPr id="126" name="CaixaDeTexto 12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148</xdr:row>
      <xdr:rowOff>182455</xdr:rowOff>
    </xdr:from>
    <xdr:to>
      <xdr:col>0</xdr:col>
      <xdr:colOff>1201452</xdr:colOff>
      <xdr:row>150</xdr:row>
      <xdr:rowOff>91346</xdr:rowOff>
    </xdr:to>
    <xdr:sp macro="" textlink="">
      <xdr:nvSpPr>
        <xdr:cNvPr id="127" name="CaixaDeTexto 12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149</xdr:row>
      <xdr:rowOff>182455</xdr:rowOff>
    </xdr:from>
    <xdr:to>
      <xdr:col>0</xdr:col>
      <xdr:colOff>1201452</xdr:colOff>
      <xdr:row>151</xdr:row>
      <xdr:rowOff>91346</xdr:rowOff>
    </xdr:to>
    <xdr:sp macro="" textlink="">
      <xdr:nvSpPr>
        <xdr:cNvPr id="128" name="CaixaDeTexto 12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150</xdr:row>
      <xdr:rowOff>182455</xdr:rowOff>
    </xdr:from>
    <xdr:to>
      <xdr:col>0</xdr:col>
      <xdr:colOff>1201452</xdr:colOff>
      <xdr:row>152</xdr:row>
      <xdr:rowOff>91346</xdr:rowOff>
    </xdr:to>
    <xdr:sp macro="" textlink="">
      <xdr:nvSpPr>
        <xdr:cNvPr id="129" name="CaixaDeTexto 12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151</xdr:row>
      <xdr:rowOff>182455</xdr:rowOff>
    </xdr:from>
    <xdr:to>
      <xdr:col>0</xdr:col>
      <xdr:colOff>1201452</xdr:colOff>
      <xdr:row>153</xdr:row>
      <xdr:rowOff>91346</xdr:rowOff>
    </xdr:to>
    <xdr:sp macro="" textlink="">
      <xdr:nvSpPr>
        <xdr:cNvPr id="130" name="CaixaDeTexto 12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152</xdr:row>
      <xdr:rowOff>182455</xdr:rowOff>
    </xdr:from>
    <xdr:to>
      <xdr:col>0</xdr:col>
      <xdr:colOff>1201452</xdr:colOff>
      <xdr:row>154</xdr:row>
      <xdr:rowOff>91346</xdr:rowOff>
    </xdr:to>
    <xdr:sp macro="" textlink="">
      <xdr:nvSpPr>
        <xdr:cNvPr id="131" name="CaixaDeTexto 13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153</xdr:row>
      <xdr:rowOff>182455</xdr:rowOff>
    </xdr:from>
    <xdr:to>
      <xdr:col>0</xdr:col>
      <xdr:colOff>1201452</xdr:colOff>
      <xdr:row>155</xdr:row>
      <xdr:rowOff>91346</xdr:rowOff>
    </xdr:to>
    <xdr:sp macro="" textlink="">
      <xdr:nvSpPr>
        <xdr:cNvPr id="132" name="CaixaDeTexto 13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154</xdr:row>
      <xdr:rowOff>182455</xdr:rowOff>
    </xdr:from>
    <xdr:to>
      <xdr:col>0</xdr:col>
      <xdr:colOff>1201452</xdr:colOff>
      <xdr:row>156</xdr:row>
      <xdr:rowOff>91346</xdr:rowOff>
    </xdr:to>
    <xdr:sp macro="" textlink="">
      <xdr:nvSpPr>
        <xdr:cNvPr id="133" name="CaixaDeTexto 13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155</xdr:row>
      <xdr:rowOff>182455</xdr:rowOff>
    </xdr:from>
    <xdr:to>
      <xdr:col>0</xdr:col>
      <xdr:colOff>1201452</xdr:colOff>
      <xdr:row>157</xdr:row>
      <xdr:rowOff>91346</xdr:rowOff>
    </xdr:to>
    <xdr:sp macro="" textlink="">
      <xdr:nvSpPr>
        <xdr:cNvPr id="134" name="CaixaDeTexto 13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156</xdr:row>
      <xdr:rowOff>182455</xdr:rowOff>
    </xdr:from>
    <xdr:to>
      <xdr:col>0</xdr:col>
      <xdr:colOff>1201452</xdr:colOff>
      <xdr:row>158</xdr:row>
      <xdr:rowOff>91346</xdr:rowOff>
    </xdr:to>
    <xdr:sp macro="" textlink="">
      <xdr:nvSpPr>
        <xdr:cNvPr id="135" name="CaixaDeTexto 13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157</xdr:row>
      <xdr:rowOff>182455</xdr:rowOff>
    </xdr:from>
    <xdr:to>
      <xdr:col>0</xdr:col>
      <xdr:colOff>1201452</xdr:colOff>
      <xdr:row>159</xdr:row>
      <xdr:rowOff>91346</xdr:rowOff>
    </xdr:to>
    <xdr:sp macro="" textlink="">
      <xdr:nvSpPr>
        <xdr:cNvPr id="136" name="CaixaDeTexto 13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158</xdr:row>
      <xdr:rowOff>182455</xdr:rowOff>
    </xdr:from>
    <xdr:to>
      <xdr:col>0</xdr:col>
      <xdr:colOff>1201452</xdr:colOff>
      <xdr:row>160</xdr:row>
      <xdr:rowOff>91346</xdr:rowOff>
    </xdr:to>
    <xdr:sp macro="" textlink="">
      <xdr:nvSpPr>
        <xdr:cNvPr id="137" name="CaixaDeTexto 13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159</xdr:row>
      <xdr:rowOff>182455</xdr:rowOff>
    </xdr:from>
    <xdr:to>
      <xdr:col>0</xdr:col>
      <xdr:colOff>1201452</xdr:colOff>
      <xdr:row>161</xdr:row>
      <xdr:rowOff>91346</xdr:rowOff>
    </xdr:to>
    <xdr:sp macro="" textlink="">
      <xdr:nvSpPr>
        <xdr:cNvPr id="138" name="CaixaDeTexto 13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160</xdr:row>
      <xdr:rowOff>182455</xdr:rowOff>
    </xdr:from>
    <xdr:to>
      <xdr:col>0</xdr:col>
      <xdr:colOff>1201452</xdr:colOff>
      <xdr:row>162</xdr:row>
      <xdr:rowOff>91346</xdr:rowOff>
    </xdr:to>
    <xdr:sp macro="" textlink="">
      <xdr:nvSpPr>
        <xdr:cNvPr id="139" name="CaixaDeTexto 13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161</xdr:row>
      <xdr:rowOff>182455</xdr:rowOff>
    </xdr:from>
    <xdr:to>
      <xdr:col>0</xdr:col>
      <xdr:colOff>1201452</xdr:colOff>
      <xdr:row>163</xdr:row>
      <xdr:rowOff>91346</xdr:rowOff>
    </xdr:to>
    <xdr:sp macro="" textlink="">
      <xdr:nvSpPr>
        <xdr:cNvPr id="140" name="CaixaDeTexto 13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162</xdr:row>
      <xdr:rowOff>182455</xdr:rowOff>
    </xdr:from>
    <xdr:to>
      <xdr:col>0</xdr:col>
      <xdr:colOff>1201452</xdr:colOff>
      <xdr:row>164</xdr:row>
      <xdr:rowOff>91346</xdr:rowOff>
    </xdr:to>
    <xdr:sp macro="" textlink="">
      <xdr:nvSpPr>
        <xdr:cNvPr id="141" name="CaixaDeTexto 14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163</xdr:row>
      <xdr:rowOff>182455</xdr:rowOff>
    </xdr:from>
    <xdr:to>
      <xdr:col>0</xdr:col>
      <xdr:colOff>1201452</xdr:colOff>
      <xdr:row>165</xdr:row>
      <xdr:rowOff>91346</xdr:rowOff>
    </xdr:to>
    <xdr:sp macro="" textlink="">
      <xdr:nvSpPr>
        <xdr:cNvPr id="142" name="CaixaDeTexto 14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164</xdr:row>
      <xdr:rowOff>182455</xdr:rowOff>
    </xdr:from>
    <xdr:to>
      <xdr:col>0</xdr:col>
      <xdr:colOff>1201452</xdr:colOff>
      <xdr:row>166</xdr:row>
      <xdr:rowOff>91346</xdr:rowOff>
    </xdr:to>
    <xdr:sp macro="" textlink="">
      <xdr:nvSpPr>
        <xdr:cNvPr id="143" name="CaixaDeTexto 14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165</xdr:row>
      <xdr:rowOff>182455</xdr:rowOff>
    </xdr:from>
    <xdr:to>
      <xdr:col>0</xdr:col>
      <xdr:colOff>1201452</xdr:colOff>
      <xdr:row>167</xdr:row>
      <xdr:rowOff>91346</xdr:rowOff>
    </xdr:to>
    <xdr:sp macro="" textlink="">
      <xdr:nvSpPr>
        <xdr:cNvPr id="144" name="CaixaDeTexto 14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166</xdr:row>
      <xdr:rowOff>182455</xdr:rowOff>
    </xdr:from>
    <xdr:to>
      <xdr:col>0</xdr:col>
      <xdr:colOff>1201452</xdr:colOff>
      <xdr:row>168</xdr:row>
      <xdr:rowOff>91346</xdr:rowOff>
    </xdr:to>
    <xdr:sp macro="" textlink="">
      <xdr:nvSpPr>
        <xdr:cNvPr id="145" name="CaixaDeTexto 14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167</xdr:row>
      <xdr:rowOff>182455</xdr:rowOff>
    </xdr:from>
    <xdr:to>
      <xdr:col>0</xdr:col>
      <xdr:colOff>1201452</xdr:colOff>
      <xdr:row>169</xdr:row>
      <xdr:rowOff>91346</xdr:rowOff>
    </xdr:to>
    <xdr:sp macro="" textlink="">
      <xdr:nvSpPr>
        <xdr:cNvPr id="146" name="CaixaDeTexto 14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168</xdr:row>
      <xdr:rowOff>182455</xdr:rowOff>
    </xdr:from>
    <xdr:to>
      <xdr:col>0</xdr:col>
      <xdr:colOff>1201452</xdr:colOff>
      <xdr:row>170</xdr:row>
      <xdr:rowOff>91346</xdr:rowOff>
    </xdr:to>
    <xdr:sp macro="" textlink="">
      <xdr:nvSpPr>
        <xdr:cNvPr id="147" name="CaixaDeTexto 14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169</xdr:row>
      <xdr:rowOff>182455</xdr:rowOff>
    </xdr:from>
    <xdr:to>
      <xdr:col>0</xdr:col>
      <xdr:colOff>1201452</xdr:colOff>
      <xdr:row>171</xdr:row>
      <xdr:rowOff>91346</xdr:rowOff>
    </xdr:to>
    <xdr:sp macro="" textlink="">
      <xdr:nvSpPr>
        <xdr:cNvPr id="148" name="CaixaDeTexto 14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170</xdr:row>
      <xdr:rowOff>182455</xdr:rowOff>
    </xdr:from>
    <xdr:to>
      <xdr:col>0</xdr:col>
      <xdr:colOff>1201452</xdr:colOff>
      <xdr:row>172</xdr:row>
      <xdr:rowOff>91346</xdr:rowOff>
    </xdr:to>
    <xdr:sp macro="" textlink="">
      <xdr:nvSpPr>
        <xdr:cNvPr id="149" name="CaixaDeTexto 14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171</xdr:row>
      <xdr:rowOff>182455</xdr:rowOff>
    </xdr:from>
    <xdr:to>
      <xdr:col>0</xdr:col>
      <xdr:colOff>1201452</xdr:colOff>
      <xdr:row>173</xdr:row>
      <xdr:rowOff>91346</xdr:rowOff>
    </xdr:to>
    <xdr:sp macro="" textlink="">
      <xdr:nvSpPr>
        <xdr:cNvPr id="150" name="CaixaDeTexto 14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172</xdr:row>
      <xdr:rowOff>182455</xdr:rowOff>
    </xdr:from>
    <xdr:to>
      <xdr:col>0</xdr:col>
      <xdr:colOff>1201452</xdr:colOff>
      <xdr:row>174</xdr:row>
      <xdr:rowOff>91346</xdr:rowOff>
    </xdr:to>
    <xdr:sp macro="" textlink="">
      <xdr:nvSpPr>
        <xdr:cNvPr id="151" name="CaixaDeTexto 15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173</xdr:row>
      <xdr:rowOff>182455</xdr:rowOff>
    </xdr:from>
    <xdr:to>
      <xdr:col>0</xdr:col>
      <xdr:colOff>1201452</xdr:colOff>
      <xdr:row>175</xdr:row>
      <xdr:rowOff>91346</xdr:rowOff>
    </xdr:to>
    <xdr:sp macro="" textlink="">
      <xdr:nvSpPr>
        <xdr:cNvPr id="152" name="CaixaDeTexto 15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174</xdr:row>
      <xdr:rowOff>182455</xdr:rowOff>
    </xdr:from>
    <xdr:to>
      <xdr:col>0</xdr:col>
      <xdr:colOff>1201452</xdr:colOff>
      <xdr:row>176</xdr:row>
      <xdr:rowOff>91346</xdr:rowOff>
    </xdr:to>
    <xdr:sp macro="" textlink="">
      <xdr:nvSpPr>
        <xdr:cNvPr id="153" name="CaixaDeTexto 15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175</xdr:row>
      <xdr:rowOff>182455</xdr:rowOff>
    </xdr:from>
    <xdr:to>
      <xdr:col>0</xdr:col>
      <xdr:colOff>1201452</xdr:colOff>
      <xdr:row>177</xdr:row>
      <xdr:rowOff>91346</xdr:rowOff>
    </xdr:to>
    <xdr:sp macro="" textlink="">
      <xdr:nvSpPr>
        <xdr:cNvPr id="154" name="CaixaDeTexto 15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176</xdr:row>
      <xdr:rowOff>182455</xdr:rowOff>
    </xdr:from>
    <xdr:to>
      <xdr:col>0</xdr:col>
      <xdr:colOff>1201452</xdr:colOff>
      <xdr:row>178</xdr:row>
      <xdr:rowOff>91346</xdr:rowOff>
    </xdr:to>
    <xdr:sp macro="" textlink="">
      <xdr:nvSpPr>
        <xdr:cNvPr id="155" name="CaixaDeTexto 15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177</xdr:row>
      <xdr:rowOff>182455</xdr:rowOff>
    </xdr:from>
    <xdr:to>
      <xdr:col>0</xdr:col>
      <xdr:colOff>1201452</xdr:colOff>
      <xdr:row>179</xdr:row>
      <xdr:rowOff>91346</xdr:rowOff>
    </xdr:to>
    <xdr:sp macro="" textlink="">
      <xdr:nvSpPr>
        <xdr:cNvPr id="156" name="CaixaDeTexto 15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178</xdr:row>
      <xdr:rowOff>182455</xdr:rowOff>
    </xdr:from>
    <xdr:to>
      <xdr:col>0</xdr:col>
      <xdr:colOff>1201452</xdr:colOff>
      <xdr:row>180</xdr:row>
      <xdr:rowOff>91346</xdr:rowOff>
    </xdr:to>
    <xdr:sp macro="" textlink="">
      <xdr:nvSpPr>
        <xdr:cNvPr id="157" name="CaixaDeTexto 15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179</xdr:row>
      <xdr:rowOff>182455</xdr:rowOff>
    </xdr:from>
    <xdr:to>
      <xdr:col>0</xdr:col>
      <xdr:colOff>1201452</xdr:colOff>
      <xdr:row>181</xdr:row>
      <xdr:rowOff>91346</xdr:rowOff>
    </xdr:to>
    <xdr:sp macro="" textlink="">
      <xdr:nvSpPr>
        <xdr:cNvPr id="158" name="CaixaDeTexto 15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180</xdr:row>
      <xdr:rowOff>182455</xdr:rowOff>
    </xdr:from>
    <xdr:to>
      <xdr:col>0</xdr:col>
      <xdr:colOff>1201452</xdr:colOff>
      <xdr:row>182</xdr:row>
      <xdr:rowOff>91346</xdr:rowOff>
    </xdr:to>
    <xdr:sp macro="" textlink="">
      <xdr:nvSpPr>
        <xdr:cNvPr id="159" name="CaixaDeTexto 15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181</xdr:row>
      <xdr:rowOff>182455</xdr:rowOff>
    </xdr:from>
    <xdr:to>
      <xdr:col>0</xdr:col>
      <xdr:colOff>1201452</xdr:colOff>
      <xdr:row>183</xdr:row>
      <xdr:rowOff>91346</xdr:rowOff>
    </xdr:to>
    <xdr:sp macro="" textlink="">
      <xdr:nvSpPr>
        <xdr:cNvPr id="160" name="CaixaDeTexto 15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182</xdr:row>
      <xdr:rowOff>182455</xdr:rowOff>
    </xdr:from>
    <xdr:to>
      <xdr:col>0</xdr:col>
      <xdr:colOff>1201452</xdr:colOff>
      <xdr:row>184</xdr:row>
      <xdr:rowOff>91346</xdr:rowOff>
    </xdr:to>
    <xdr:sp macro="" textlink="">
      <xdr:nvSpPr>
        <xdr:cNvPr id="161" name="CaixaDeTexto 16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183</xdr:row>
      <xdr:rowOff>182455</xdr:rowOff>
    </xdr:from>
    <xdr:to>
      <xdr:col>0</xdr:col>
      <xdr:colOff>1201452</xdr:colOff>
      <xdr:row>185</xdr:row>
      <xdr:rowOff>91346</xdr:rowOff>
    </xdr:to>
    <xdr:sp macro="" textlink="">
      <xdr:nvSpPr>
        <xdr:cNvPr id="162" name="CaixaDeTexto 16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184</xdr:row>
      <xdr:rowOff>182455</xdr:rowOff>
    </xdr:from>
    <xdr:to>
      <xdr:col>0</xdr:col>
      <xdr:colOff>1201452</xdr:colOff>
      <xdr:row>186</xdr:row>
      <xdr:rowOff>91346</xdr:rowOff>
    </xdr:to>
    <xdr:sp macro="" textlink="">
      <xdr:nvSpPr>
        <xdr:cNvPr id="163" name="CaixaDeTexto 16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185</xdr:row>
      <xdr:rowOff>182455</xdr:rowOff>
    </xdr:from>
    <xdr:to>
      <xdr:col>0</xdr:col>
      <xdr:colOff>1201452</xdr:colOff>
      <xdr:row>187</xdr:row>
      <xdr:rowOff>91346</xdr:rowOff>
    </xdr:to>
    <xdr:sp macro="" textlink="">
      <xdr:nvSpPr>
        <xdr:cNvPr id="164" name="CaixaDeTexto 16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186</xdr:row>
      <xdr:rowOff>182455</xdr:rowOff>
    </xdr:from>
    <xdr:to>
      <xdr:col>0</xdr:col>
      <xdr:colOff>1201452</xdr:colOff>
      <xdr:row>188</xdr:row>
      <xdr:rowOff>91346</xdr:rowOff>
    </xdr:to>
    <xdr:sp macro="" textlink="">
      <xdr:nvSpPr>
        <xdr:cNvPr id="165" name="CaixaDeTexto 16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4</xdr:col>
      <xdr:colOff>518491</xdr:colOff>
      <xdr:row>31</xdr:row>
      <xdr:rowOff>99391</xdr:rowOff>
    </xdr:to>
    <xdr:sp macro="" textlink="">
      <xdr:nvSpPr>
        <xdr:cNvPr id="166" name="CaixaDeTexto 165"/>
        <xdr:cNvSpPr txBox="1"/>
      </xdr:nvSpPr>
      <xdr:spPr>
        <a:xfrm>
          <a:off x="2438400" y="5715000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159245</xdr:rowOff>
    </xdr:from>
    <xdr:to>
      <xdr:col>6</xdr:col>
      <xdr:colOff>590550</xdr:colOff>
      <xdr:row>43</xdr:row>
      <xdr:rowOff>103631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677991</xdr:colOff>
      <xdr:row>25</xdr:row>
      <xdr:rowOff>182455</xdr:rowOff>
    </xdr:from>
    <xdr:to>
      <xdr:col>0</xdr:col>
      <xdr:colOff>1201452</xdr:colOff>
      <xdr:row>27</xdr:row>
      <xdr:rowOff>91346</xdr:rowOff>
    </xdr:to>
    <xdr:sp macro="" textlink="">
      <xdr:nvSpPr>
        <xdr:cNvPr id="3" name="CaixaDeTexto 2"/>
        <xdr:cNvSpPr txBox="1"/>
      </xdr:nvSpPr>
      <xdr:spPr>
        <a:xfrm>
          <a:off x="677991" y="475445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1</xdr:col>
      <xdr:colOff>278061</xdr:colOff>
      <xdr:row>27</xdr:row>
      <xdr:rowOff>110691</xdr:rowOff>
    </xdr:from>
    <xdr:to>
      <xdr:col>2</xdr:col>
      <xdr:colOff>186952</xdr:colOff>
      <xdr:row>29</xdr:row>
      <xdr:rowOff>19582</xdr:rowOff>
    </xdr:to>
    <xdr:sp macro="" textlink="">
      <xdr:nvSpPr>
        <xdr:cNvPr id="4" name="CaixaDeTexto 3"/>
        <xdr:cNvSpPr txBox="1"/>
      </xdr:nvSpPr>
      <xdr:spPr>
        <a:xfrm>
          <a:off x="887661" y="5254191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7</xdr:col>
      <xdr:colOff>46450</xdr:colOff>
      <xdr:row>23</xdr:row>
      <xdr:rowOff>160895</xdr:rowOff>
    </xdr:from>
    <xdr:to>
      <xdr:col>15</xdr:col>
      <xdr:colOff>357032</xdr:colOff>
      <xdr:row>43</xdr:row>
      <xdr:rowOff>88778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147017</xdr:colOff>
      <xdr:row>24</xdr:row>
      <xdr:rowOff>183875</xdr:rowOff>
    </xdr:from>
    <xdr:to>
      <xdr:col>11</xdr:col>
      <xdr:colOff>57565</xdr:colOff>
      <xdr:row>26</xdr:row>
      <xdr:rowOff>92766</xdr:rowOff>
    </xdr:to>
    <xdr:sp macro="" textlink="">
      <xdr:nvSpPr>
        <xdr:cNvPr id="6" name="CaixaDeTexto 5"/>
        <xdr:cNvSpPr txBox="1"/>
      </xdr:nvSpPr>
      <xdr:spPr>
        <a:xfrm>
          <a:off x="6243017" y="4755875"/>
          <a:ext cx="520148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8</xdr:col>
      <xdr:colOff>418271</xdr:colOff>
      <xdr:row>38</xdr:row>
      <xdr:rowOff>77288</xdr:rowOff>
    </xdr:from>
    <xdr:to>
      <xdr:col>9</xdr:col>
      <xdr:colOff>370905</xdr:colOff>
      <xdr:row>39</xdr:row>
      <xdr:rowOff>176679</xdr:rowOff>
    </xdr:to>
    <xdr:sp macro="" textlink="">
      <xdr:nvSpPr>
        <xdr:cNvPr id="7" name="CaixaDeTexto 6"/>
        <xdr:cNvSpPr txBox="1"/>
      </xdr:nvSpPr>
      <xdr:spPr>
        <a:xfrm>
          <a:off x="5295071" y="7316288"/>
          <a:ext cx="562234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  <xdr:twoCellAnchor>
    <xdr:from>
      <xdr:col>13</xdr:col>
      <xdr:colOff>120926</xdr:colOff>
      <xdr:row>38</xdr:row>
      <xdr:rowOff>125584</xdr:rowOff>
    </xdr:from>
    <xdr:to>
      <xdr:col>14</xdr:col>
      <xdr:colOff>97372</xdr:colOff>
      <xdr:row>40</xdr:row>
      <xdr:rowOff>34475</xdr:rowOff>
    </xdr:to>
    <xdr:sp macro="" textlink="">
      <xdr:nvSpPr>
        <xdr:cNvPr id="8" name="CaixaDeTexto 7"/>
        <xdr:cNvSpPr txBox="1"/>
      </xdr:nvSpPr>
      <xdr:spPr>
        <a:xfrm>
          <a:off x="8045726" y="7364584"/>
          <a:ext cx="586046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20.5703125" customWidth="1"/>
  </cols>
  <sheetData>
    <row r="1" spans="1:7" x14ac:dyDescent="0.25">
      <c r="B1" s="1" t="s">
        <v>0</v>
      </c>
      <c r="C1" s="1" t="s">
        <v>1</v>
      </c>
    </row>
    <row r="2" spans="1:7" x14ac:dyDescent="0.25">
      <c r="B2" s="2">
        <v>2.2999999999999998</v>
      </c>
      <c r="C2" s="3">
        <v>2.5</v>
      </c>
    </row>
    <row r="3" spans="1:7" x14ac:dyDescent="0.25">
      <c r="B3" s="4">
        <v>2.0099999999999998</v>
      </c>
      <c r="C3" s="4">
        <v>2.25</v>
      </c>
    </row>
    <row r="4" spans="1:7" x14ac:dyDescent="0.25">
      <c r="B4" s="4">
        <v>1.91</v>
      </c>
      <c r="C4" s="4">
        <v>2.2000000000000002</v>
      </c>
    </row>
    <row r="5" spans="1:7" x14ac:dyDescent="0.25">
      <c r="B5" s="4">
        <v>1.9</v>
      </c>
      <c r="C5" s="4">
        <v>2.1800000000000002</v>
      </c>
    </row>
    <row r="6" spans="1:7" x14ac:dyDescent="0.25">
      <c r="B6" s="4">
        <v>1.93</v>
      </c>
      <c r="C6" s="4">
        <v>2.35</v>
      </c>
    </row>
    <row r="7" spans="1:7" x14ac:dyDescent="0.25">
      <c r="B7" s="4">
        <v>1.88</v>
      </c>
      <c r="C7" s="4">
        <v>2.4</v>
      </c>
    </row>
    <row r="8" spans="1:7" x14ac:dyDescent="0.25">
      <c r="B8" s="4">
        <v>1.95</v>
      </c>
      <c r="C8" s="4">
        <v>2.11</v>
      </c>
    </row>
    <row r="9" spans="1:7" x14ac:dyDescent="0.25">
      <c r="B9" s="5">
        <v>2.1</v>
      </c>
      <c r="C9" s="5">
        <v>2.2599999999999998</v>
      </c>
    </row>
    <row r="10" spans="1:7" x14ac:dyDescent="0.25">
      <c r="A10" t="s">
        <v>2</v>
      </c>
      <c r="B10">
        <f>AVERAGE(B2:B9)</f>
        <v>1.9974999999999998</v>
      </c>
      <c r="C10">
        <f>AVERAGE(C2:C9)</f>
        <v>2.28125</v>
      </c>
    </row>
    <row r="11" spans="1:7" x14ac:dyDescent="0.25">
      <c r="A11" t="s">
        <v>3</v>
      </c>
      <c r="B11">
        <f>_xlfn.VAR.S(B2:B9)</f>
        <v>1.9992857142857139E-2</v>
      </c>
      <c r="C11">
        <f>_xlfn.VAR.S(C2:C9)</f>
        <v>1.6326785714285714E-2</v>
      </c>
    </row>
    <row r="12" spans="1:7" x14ac:dyDescent="0.25">
      <c r="A12" t="s">
        <v>4</v>
      </c>
      <c r="B12">
        <f>_xlfn.STDEV.S(B2:B9)</f>
        <v>0.14139610016848816</v>
      </c>
      <c r="C12">
        <f>_xlfn.STDEV.S(C2:C9)</f>
        <v>0.12777631124072142</v>
      </c>
    </row>
    <row r="13" spans="1:7" x14ac:dyDescent="0.25">
      <c r="A13" t="s">
        <v>5</v>
      </c>
      <c r="B13">
        <f>COUNT(B2:B9)</f>
        <v>8</v>
      </c>
      <c r="C13">
        <f>COUNT(C2:C9)</f>
        <v>8</v>
      </c>
    </row>
    <row r="15" spans="1:7" x14ac:dyDescent="0.25">
      <c r="A15" s="10" t="s">
        <v>6</v>
      </c>
      <c r="B15" s="10"/>
      <c r="C15" s="10"/>
      <c r="E15" s="10" t="s">
        <v>16</v>
      </c>
      <c r="F15" s="10"/>
      <c r="G15" s="10"/>
    </row>
    <row r="17" spans="1:13" x14ac:dyDescent="0.25">
      <c r="A17" s="6" t="s">
        <v>7</v>
      </c>
      <c r="E17" s="6" t="s">
        <v>7</v>
      </c>
    </row>
    <row r="18" spans="1:13" x14ac:dyDescent="0.25">
      <c r="A18" t="s">
        <v>15</v>
      </c>
      <c r="B18">
        <f>B11/C11</f>
        <v>1.2245433665098981</v>
      </c>
      <c r="E18" t="s">
        <v>17</v>
      </c>
      <c r="F18">
        <f>SQRT(((B13-1)*B11+(C13-1)*C11)/((B13-1)+(C13-1)))</f>
        <v>0.13475838166352186</v>
      </c>
    </row>
    <row r="19" spans="1:13" x14ac:dyDescent="0.25">
      <c r="E19" t="s">
        <v>18</v>
      </c>
      <c r="F19">
        <f>(B10-C10)/(F18*SQRT(1/B13+1/C13))</f>
        <v>-4.2112408370782521</v>
      </c>
    </row>
    <row r="20" spans="1:13" x14ac:dyDescent="0.25">
      <c r="A20" s="6" t="s">
        <v>8</v>
      </c>
      <c r="E20" s="6" t="s">
        <v>8</v>
      </c>
    </row>
    <row r="21" spans="1:13" x14ac:dyDescent="0.25">
      <c r="A21" t="s">
        <v>19</v>
      </c>
      <c r="B21">
        <f>_xlfn.F.INV(1-0.05,B13-1,C13-1)</f>
        <v>3.7870435399280673</v>
      </c>
      <c r="E21">
        <f>_xlfn.T.INV(0.025,B13+C13-2)</f>
        <v>-2.1447866879178044</v>
      </c>
      <c r="F21">
        <f>_xlfn.T.INV(1-0.025,B13+C13-2)</f>
        <v>2.1447866879178035</v>
      </c>
    </row>
    <row r="23" spans="1:13" x14ac:dyDescent="0.25">
      <c r="A23" s="6" t="s">
        <v>9</v>
      </c>
      <c r="E23" s="6" t="s">
        <v>9</v>
      </c>
    </row>
    <row r="24" spans="1:13" x14ac:dyDescent="0.25">
      <c r="A24" t="s">
        <v>11</v>
      </c>
      <c r="E24" t="s">
        <v>20</v>
      </c>
    </row>
    <row r="25" spans="1:13" x14ac:dyDescent="0.25">
      <c r="A25" t="s">
        <v>12</v>
      </c>
      <c r="E25" t="s">
        <v>21</v>
      </c>
    </row>
    <row r="27" spans="1:13" x14ac:dyDescent="0.25">
      <c r="F27" t="s">
        <v>22</v>
      </c>
      <c r="G27" t="s">
        <v>23</v>
      </c>
    </row>
    <row r="28" spans="1:13" x14ac:dyDescent="0.25">
      <c r="A28" t="s">
        <v>10</v>
      </c>
      <c r="B28" t="s">
        <v>13</v>
      </c>
      <c r="C28" t="s">
        <v>10</v>
      </c>
      <c r="D28" t="s">
        <v>14</v>
      </c>
      <c r="F28">
        <v>-5</v>
      </c>
      <c r="G28">
        <f>_xlfn.T.DIST(F28,14,FALSE)</f>
        <v>1.8035869195642983E-4</v>
      </c>
      <c r="I28" t="s">
        <v>24</v>
      </c>
      <c r="J28" t="s">
        <v>25</v>
      </c>
    </row>
    <row r="29" spans="1:13" x14ac:dyDescent="0.25">
      <c r="A29">
        <v>0</v>
      </c>
      <c r="B29">
        <f>_xlfn.F.DIST(A29,7,7,FALSE)</f>
        <v>0</v>
      </c>
      <c r="C29">
        <v>3.7870435399280673</v>
      </c>
      <c r="D29">
        <v>0</v>
      </c>
      <c r="F29">
        <v>-4.95</v>
      </c>
      <c r="G29">
        <f>_xlfn.T.DIST(F29,14,FALSE)</f>
        <v>1.9858875729525171E-4</v>
      </c>
      <c r="I29">
        <f>E21</f>
        <v>-2.1447866879178044</v>
      </c>
      <c r="J29">
        <f>_xlfn.T.DIST(I29,14,FALSE)</f>
        <v>4.6532383220215252E-2</v>
      </c>
      <c r="L29">
        <v>2.1447866879177999</v>
      </c>
      <c r="M29">
        <f>_xlfn.T.DIST(L29,14,FALSE)</f>
        <v>4.6532383220215592E-2</v>
      </c>
    </row>
    <row r="30" spans="1:13" x14ac:dyDescent="0.25">
      <c r="A30">
        <v>0.19999999999999901</v>
      </c>
      <c r="B30">
        <f t="shared" ref="B30:B45" si="0">_xlfn.F.DIST(A30,7,7,FALSE)</f>
        <v>0.32545155163108008</v>
      </c>
      <c r="C30">
        <v>3.7870435399280673</v>
      </c>
      <c r="D30">
        <v>0.25</v>
      </c>
      <c r="F30">
        <v>-4.9000000000000004</v>
      </c>
      <c r="G30">
        <f t="shared" ref="G30:G93" si="1">_xlfn.T.DIST(F30,14,FALSE)</f>
        <v>2.1871955197675028E-4</v>
      </c>
      <c r="I30">
        <v>-2.1447866879178044</v>
      </c>
      <c r="J30">
        <v>0</v>
      </c>
      <c r="L30">
        <v>2.1447866879177999</v>
      </c>
      <c r="M30">
        <v>0</v>
      </c>
    </row>
    <row r="31" spans="1:13" x14ac:dyDescent="0.25">
      <c r="A31">
        <v>0.249999999999999</v>
      </c>
      <c r="B31">
        <f t="shared" si="0"/>
        <v>0.42722829723526795</v>
      </c>
      <c r="F31">
        <v>-4.8499999999999996</v>
      </c>
      <c r="G31">
        <f t="shared" si="1"/>
        <v>2.4095357961501142E-4</v>
      </c>
    </row>
    <row r="32" spans="1:13" x14ac:dyDescent="0.25">
      <c r="A32">
        <v>0.29999999999999899</v>
      </c>
      <c r="B32">
        <f t="shared" si="0"/>
        <v>0.51212944953738482</v>
      </c>
      <c r="C32" t="s">
        <v>15</v>
      </c>
      <c r="F32">
        <v>-4.8</v>
      </c>
      <c r="G32">
        <f t="shared" si="1"/>
        <v>2.6551514271407116E-4</v>
      </c>
      <c r="I32" t="s">
        <v>18</v>
      </c>
    </row>
    <row r="33" spans="1:10" x14ac:dyDescent="0.25">
      <c r="A33">
        <v>0.34999999999999898</v>
      </c>
      <c r="B33">
        <f t="shared" si="0"/>
        <v>0.57811443175904109</v>
      </c>
      <c r="C33">
        <v>1.2245433665098981</v>
      </c>
      <c r="D33">
        <v>0</v>
      </c>
      <c r="F33">
        <v>-4.75</v>
      </c>
      <c r="G33">
        <f t="shared" si="1"/>
        <v>2.926526789061364E-4</v>
      </c>
      <c r="I33">
        <f>F19</f>
        <v>-4.2112408370782521</v>
      </c>
      <c r="J33">
        <v>0</v>
      </c>
    </row>
    <row r="34" spans="1:10" x14ac:dyDescent="0.25">
      <c r="A34">
        <v>0.39999999999999902</v>
      </c>
      <c r="B34">
        <f t="shared" si="0"/>
        <v>0.62579747742370062</v>
      </c>
      <c r="C34">
        <v>1.2245433665098981</v>
      </c>
      <c r="D34">
        <v>0.7</v>
      </c>
      <c r="F34">
        <v>-4.7</v>
      </c>
      <c r="G34">
        <f t="shared" si="1"/>
        <v>3.226413410945592E-4</v>
      </c>
      <c r="I34">
        <f>F19</f>
        <v>-4.2112408370782521</v>
      </c>
      <c r="J34">
        <v>0.4</v>
      </c>
    </row>
    <row r="35" spans="1:10" x14ac:dyDescent="0.25">
      <c r="A35">
        <v>0.45</v>
      </c>
      <c r="B35">
        <f t="shared" si="0"/>
        <v>0.65710587241227691</v>
      </c>
      <c r="F35">
        <v>-4.6500000000000004</v>
      </c>
      <c r="G35">
        <f t="shared" si="1"/>
        <v>3.5578584538510378E-4</v>
      </c>
    </row>
    <row r="36" spans="1:10" x14ac:dyDescent="0.25">
      <c r="A36">
        <v>0.5</v>
      </c>
      <c r="B36">
        <f t="shared" si="0"/>
        <v>0.67447565267114906</v>
      </c>
      <c r="F36">
        <v>-4.5999999999999996</v>
      </c>
      <c r="G36">
        <f t="shared" si="1"/>
        <v>3.9242361270411377E-4</v>
      </c>
    </row>
    <row r="37" spans="1:10" x14ac:dyDescent="0.25">
      <c r="A37">
        <v>0.55000000000000004</v>
      </c>
      <c r="B37">
        <f t="shared" si="0"/>
        <v>0.68040095757470798</v>
      </c>
      <c r="F37">
        <v>-4.55</v>
      </c>
      <c r="G37">
        <f t="shared" si="1"/>
        <v>4.3292823212333321E-4</v>
      </c>
    </row>
    <row r="38" spans="1:10" x14ac:dyDescent="0.25">
      <c r="A38">
        <v>0.6</v>
      </c>
      <c r="B38">
        <f t="shared" si="0"/>
        <v>0.6772021480167838</v>
      </c>
      <c r="F38">
        <v>-4.5</v>
      </c>
      <c r="G38">
        <f t="shared" si="1"/>
        <v>4.777132761302145E-4</v>
      </c>
    </row>
    <row r="39" spans="1:10" x14ac:dyDescent="0.25">
      <c r="A39">
        <v>0.65</v>
      </c>
      <c r="B39">
        <f t="shared" si="0"/>
        <v>0.66692325590289891</v>
      </c>
      <c r="F39">
        <v>-4.45</v>
      </c>
      <c r="G39">
        <f t="shared" si="1"/>
        <v>5.2723650038753712E-4</v>
      </c>
    </row>
    <row r="40" spans="1:10" x14ac:dyDescent="0.25">
      <c r="A40">
        <v>0.7</v>
      </c>
      <c r="B40">
        <f t="shared" si="0"/>
        <v>0.65130247720062528</v>
      </c>
      <c r="F40">
        <v>-4.4000000000000004</v>
      </c>
      <c r="G40">
        <f t="shared" si="1"/>
        <v>5.8200446290048065E-4</v>
      </c>
    </row>
    <row r="41" spans="1:10" x14ac:dyDescent="0.25">
      <c r="A41">
        <v>0.75</v>
      </c>
      <c r="B41">
        <f t="shared" si="0"/>
        <v>0.63178148932262312</v>
      </c>
      <c r="F41">
        <v>-4.3499999999999996</v>
      </c>
      <c r="G41">
        <f t="shared" si="1"/>
        <v>6.4257759993049935E-4</v>
      </c>
    </row>
    <row r="42" spans="1:10" x14ac:dyDescent="0.25">
      <c r="A42">
        <v>0.8</v>
      </c>
      <c r="B42">
        <f t="shared" si="0"/>
        <v>0.609533404426572</v>
      </c>
      <c r="F42">
        <v>-4.3</v>
      </c>
      <c r="G42">
        <f t="shared" si="1"/>
        <v>7.0957579843469742E-4</v>
      </c>
    </row>
    <row r="43" spans="1:10" x14ac:dyDescent="0.25">
      <c r="A43">
        <v>0.85</v>
      </c>
      <c r="B43">
        <f t="shared" si="0"/>
        <v>0.58549783709922087</v>
      </c>
      <c r="F43">
        <v>-4.25</v>
      </c>
      <c r="G43">
        <f t="shared" si="1"/>
        <v>7.8368450722999074E-4</v>
      </c>
    </row>
    <row r="44" spans="1:10" x14ac:dyDescent="0.25">
      <c r="A44">
        <v>0.9</v>
      </c>
      <c r="B44">
        <f t="shared" si="0"/>
        <v>0.56041680075462041</v>
      </c>
      <c r="F44">
        <v>-4.2</v>
      </c>
      <c r="G44">
        <f t="shared" si="1"/>
        <v>8.6566143143735881E-4</v>
      </c>
    </row>
    <row r="45" spans="1:10" x14ac:dyDescent="0.25">
      <c r="A45">
        <v>0.95</v>
      </c>
      <c r="B45">
        <f t="shared" si="0"/>
        <v>0.53486824326774629</v>
      </c>
      <c r="F45">
        <v>-4.1500000000000004</v>
      </c>
      <c r="G45">
        <f t="shared" si="1"/>
        <v>9.5634385699654785E-4</v>
      </c>
    </row>
    <row r="46" spans="1:10" x14ac:dyDescent="0.25">
      <c r="A46">
        <v>1</v>
      </c>
      <c r="B46">
        <f t="shared" ref="B46:B109" si="2">_xlfn.F.DIST(A46,7,7,FALSE)</f>
        <v>0.50929581789406519</v>
      </c>
      <c r="F46">
        <v>-4.0999999999999996</v>
      </c>
      <c r="G46">
        <f t="shared" si="1"/>
        <v>1.0566566540868045E-3</v>
      </c>
    </row>
    <row r="47" spans="1:10" x14ac:dyDescent="0.25">
      <c r="A47">
        <v>1.05</v>
      </c>
      <c r="B47">
        <f t="shared" si="2"/>
        <v>0.48403448039730673</v>
      </c>
      <c r="F47">
        <v>-4.05</v>
      </c>
      <c r="G47">
        <f t="shared" si="1"/>
        <v>1.1676210100621536E-3</v>
      </c>
    </row>
    <row r="48" spans="1:10" x14ac:dyDescent="0.25">
      <c r="A48">
        <v>1.1000000000000001</v>
      </c>
      <c r="B48">
        <f t="shared" si="2"/>
        <v>0.45933202873562684</v>
      </c>
      <c r="F48">
        <v>-4</v>
      </c>
      <c r="G48">
        <f t="shared" si="1"/>
        <v>1.2903639439119025E-3</v>
      </c>
    </row>
    <row r="49" spans="1:7" x14ac:dyDescent="0.25">
      <c r="A49">
        <v>1.1499999999999999</v>
      </c>
      <c r="B49">
        <f t="shared" si="2"/>
        <v>0.43536695372299544</v>
      </c>
      <c r="F49">
        <v>-3.95</v>
      </c>
      <c r="G49">
        <f t="shared" si="1"/>
        <v>1.4261286551718606E-3</v>
      </c>
    </row>
    <row r="50" spans="1:7" x14ac:dyDescent="0.25">
      <c r="A50">
        <v>1.2</v>
      </c>
      <c r="B50">
        <f t="shared" si="2"/>
        <v>0.41226306617950537</v>
      </c>
      <c r="F50">
        <v>-3.9</v>
      </c>
      <c r="G50">
        <f t="shared" si="1"/>
        <v>1.5762857605033306E-3</v>
      </c>
    </row>
    <row r="51" spans="1:7" x14ac:dyDescent="0.25">
      <c r="A51">
        <v>1.25</v>
      </c>
      <c r="B51">
        <f t="shared" si="2"/>
        <v>0.390101378833006</v>
      </c>
      <c r="F51">
        <v>-3.85</v>
      </c>
      <c r="G51">
        <f t="shared" si="1"/>
        <v>1.7423454706663496E-3</v>
      </c>
    </row>
    <row r="52" spans="1:7" x14ac:dyDescent="0.25">
      <c r="A52">
        <v>1.3</v>
      </c>
      <c r="B52">
        <f t="shared" si="2"/>
        <v>0.36892969112206875</v>
      </c>
      <c r="F52">
        <v>-3.8</v>
      </c>
      <c r="G52">
        <f t="shared" si="1"/>
        <v>1.9259707591586766E-3</v>
      </c>
    </row>
    <row r="53" spans="1:7" x14ac:dyDescent="0.25">
      <c r="A53">
        <v>1.35</v>
      </c>
      <c r="B53">
        <f t="shared" si="2"/>
        <v>0.34877027593645255</v>
      </c>
      <c r="F53">
        <v>-3.75</v>
      </c>
      <c r="G53">
        <f t="shared" si="1"/>
        <v>2.1289915711630203E-3</v>
      </c>
    </row>
    <row r="54" spans="1:7" x14ac:dyDescent="0.25">
      <c r="A54">
        <v>1.4</v>
      </c>
      <c r="B54">
        <f t="shared" si="2"/>
        <v>0.32962601251078988</v>
      </c>
      <c r="F54">
        <v>-3.7</v>
      </c>
      <c r="G54">
        <f t="shared" si="1"/>
        <v>2.3534201174049397E-3</v>
      </c>
    </row>
    <row r="55" spans="1:7" x14ac:dyDescent="0.25">
      <c r="A55">
        <v>1.45</v>
      </c>
      <c r="B55">
        <f t="shared" si="2"/>
        <v>0.31148525619897333</v>
      </c>
      <c r="F55">
        <v>-3.65</v>
      </c>
      <c r="G55">
        <f t="shared" si="1"/>
        <v>2.6014672918048955E-3</v>
      </c>
    </row>
    <row r="56" spans="1:7" x14ac:dyDescent="0.25">
      <c r="A56">
        <v>1.5</v>
      </c>
      <c r="B56">
        <f t="shared" si="2"/>
        <v>0.29432568709814533</v>
      </c>
      <c r="F56">
        <v>-3.6</v>
      </c>
      <c r="G56">
        <f t="shared" si="1"/>
        <v>2.8755602441113072E-3</v>
      </c>
    </row>
    <row r="57" spans="1:7" x14ac:dyDescent="0.25">
      <c r="A57">
        <v>1.55</v>
      </c>
      <c r="B57">
        <f t="shared" si="2"/>
        <v>0.27811733679203876</v>
      </c>
      <c r="F57">
        <v>-3.55000000000001</v>
      </c>
      <c r="G57">
        <f t="shared" si="1"/>
        <v>3.1783611286964699E-3</v>
      </c>
    </row>
    <row r="58" spans="1:7" x14ac:dyDescent="0.25">
      <c r="A58">
        <v>1.6</v>
      </c>
      <c r="B58">
        <f t="shared" si="2"/>
        <v>0.26282495604475092</v>
      </c>
      <c r="F58">
        <v>-3.5000000000000102</v>
      </c>
      <c r="G58">
        <f t="shared" si="1"/>
        <v>3.5127870380211004E-3</v>
      </c>
    </row>
    <row r="59" spans="1:7" x14ac:dyDescent="0.25">
      <c r="A59">
        <v>1.65</v>
      </c>
      <c r="B59">
        <f t="shared" si="2"/>
        <v>0.24840985572213234</v>
      </c>
      <c r="F59">
        <v>-3.4500000000000099</v>
      </c>
      <c r="G59">
        <f t="shared" si="1"/>
        <v>3.8820311135307974E-3</v>
      </c>
    </row>
    <row r="60" spans="1:7" x14ac:dyDescent="0.25">
      <c r="A60">
        <v>1.7</v>
      </c>
      <c r="B60">
        <f t="shared" si="2"/>
        <v>0.23483132791475739</v>
      </c>
      <c r="F60">
        <v>-3.4000000000000101</v>
      </c>
      <c r="G60">
        <f t="shared" si="1"/>
        <v>4.2895848075218271E-3</v>
      </c>
    </row>
    <row r="61" spans="1:7" x14ac:dyDescent="0.25">
      <c r="A61">
        <v>1.75</v>
      </c>
      <c r="B61">
        <f t="shared" si="2"/>
        <v>0.22204773346931711</v>
      </c>
      <c r="F61">
        <v>-3.3500000000000099</v>
      </c>
      <c r="G61">
        <f t="shared" si="1"/>
        <v>4.7392612463500079E-3</v>
      </c>
    </row>
    <row r="62" spans="1:7" x14ac:dyDescent="0.25">
      <c r="A62">
        <v>1.8</v>
      </c>
      <c r="B62">
        <f t="shared" si="2"/>
        <v>0.21001732520387392</v>
      </c>
      <c r="F62">
        <v>-3.30000000000001</v>
      </c>
      <c r="G62">
        <f t="shared" si="1"/>
        <v>5.235219617798938E-3</v>
      </c>
    </row>
    <row r="63" spans="1:7" x14ac:dyDescent="0.25">
      <c r="A63">
        <v>1.85</v>
      </c>
      <c r="B63">
        <f t="shared" si="2"/>
        <v>0.19869886234680192</v>
      </c>
      <c r="F63">
        <v>-3.2500000000000102</v>
      </c>
      <c r="G63">
        <f t="shared" si="1"/>
        <v>5.7819904729925981E-3</v>
      </c>
    </row>
    <row r="64" spans="1:7" x14ac:dyDescent="0.25">
      <c r="A64">
        <v>1.9</v>
      </c>
      <c r="B64">
        <f t="shared" si="2"/>
        <v>0.18805206063794108</v>
      </c>
      <c r="F64">
        <v>-3.2000000000000099</v>
      </c>
      <c r="G64">
        <f t="shared" si="1"/>
        <v>6.3845017954615273E-3</v>
      </c>
    </row>
    <row r="65" spans="1:7" x14ac:dyDescent="0.25">
      <c r="A65">
        <v>1.95</v>
      </c>
      <c r="B65">
        <f t="shared" si="2"/>
        <v>0.17803791358416093</v>
      </c>
      <c r="F65">
        <v>-3.1500000000000101</v>
      </c>
      <c r="G65">
        <f t="shared" si="1"/>
        <v>7.0481056463957319E-3</v>
      </c>
    </row>
    <row r="66" spans="1:7" x14ac:dyDescent="0.25">
      <c r="A66">
        <v>2</v>
      </c>
      <c r="B66">
        <f t="shared" si="2"/>
        <v>0.16861891316778727</v>
      </c>
      <c r="F66">
        <v>-3.1000000000000099</v>
      </c>
      <c r="G66">
        <f t="shared" si="1"/>
        <v>7.7786051453177284E-3</v>
      </c>
    </row>
    <row r="67" spans="1:7" x14ac:dyDescent="0.25">
      <c r="A67">
        <v>2.0499999999999998</v>
      </c>
      <c r="B67">
        <f t="shared" si="2"/>
        <v>0.15975919253203791</v>
      </c>
      <c r="F67">
        <v>-3.05000000000001</v>
      </c>
      <c r="G67">
        <f t="shared" si="1"/>
        <v>8.5822814890217369E-3</v>
      </c>
    </row>
    <row r="68" spans="1:7" x14ac:dyDescent="0.25">
      <c r="A68">
        <v>2.1</v>
      </c>
      <c r="B68">
        <f t="shared" si="2"/>
        <v>0.15142460853914255</v>
      </c>
      <c r="F68">
        <v>-3.0000000000000102</v>
      </c>
      <c r="G68">
        <f t="shared" si="1"/>
        <v>9.4659206483708631E-3</v>
      </c>
    </row>
    <row r="69" spans="1:7" x14ac:dyDescent="0.25">
      <c r="A69">
        <v>2.15</v>
      </c>
      <c r="B69">
        <f t="shared" si="2"/>
        <v>0.14358277839118272</v>
      </c>
      <c r="F69">
        <v>-2.9500000000000099</v>
      </c>
      <c r="G69">
        <f t="shared" si="1"/>
        <v>1.0436839312257109E-2</v>
      </c>
    </row>
    <row r="70" spans="1:7" x14ac:dyDescent="0.25">
      <c r="A70">
        <v>2.2000000000000002</v>
      </c>
      <c r="B70">
        <f t="shared" si="2"/>
        <v>0.13620308153991806</v>
      </c>
      <c r="F70">
        <v>-2.9000000000000101</v>
      </c>
      <c r="G70">
        <f t="shared" si="1"/>
        <v>1.1502909570702526E-2</v>
      </c>
    </row>
    <row r="71" spans="1:7" x14ac:dyDescent="0.25">
      <c r="A71">
        <v>2.25</v>
      </c>
      <c r="B71">
        <f t="shared" si="2"/>
        <v>0.12925663574369139</v>
      </c>
      <c r="F71">
        <v>-2.8500000000000099</v>
      </c>
      <c r="G71">
        <f t="shared" si="1"/>
        <v>1.2672581744899469E-2</v>
      </c>
    </row>
    <row r="72" spans="1:7" x14ac:dyDescent="0.25">
      <c r="A72">
        <v>2.2999999999999998</v>
      </c>
      <c r="B72">
        <f t="shared" si="2"/>
        <v>0.12271625423900098</v>
      </c>
      <c r="F72">
        <v>-2.80000000000001</v>
      </c>
      <c r="G72">
        <f t="shared" si="1"/>
        <v>1.3954904681385917E-2</v>
      </c>
    </row>
    <row r="73" spans="1:7" x14ac:dyDescent="0.25">
      <c r="A73">
        <v>2.35</v>
      </c>
      <c r="B73">
        <f t="shared" si="2"/>
        <v>0.11655638948665593</v>
      </c>
      <c r="F73">
        <v>-2.7500000000000102</v>
      </c>
      <c r="G73">
        <f t="shared" si="1"/>
        <v>1.5359542731258365E-2</v>
      </c>
    </row>
    <row r="74" spans="1:7" x14ac:dyDescent="0.25">
      <c r="A74">
        <v>2.4</v>
      </c>
      <c r="B74">
        <f t="shared" si="2"/>
        <v>0.1107530677513458</v>
      </c>
      <c r="F74">
        <v>-2.7000000000000099</v>
      </c>
      <c r="G74">
        <f t="shared" si="1"/>
        <v>1.6896788534420962E-2</v>
      </c>
    </row>
    <row r="75" spans="1:7" x14ac:dyDescent="0.25">
      <c r="A75">
        <v>2.4500000000000002</v>
      </c>
      <c r="B75">
        <f t="shared" si="2"/>
        <v>0.10528381781783691</v>
      </c>
      <c r="F75">
        <v>-2.6500000000000101</v>
      </c>
      <c r="G75">
        <f t="shared" si="1"/>
        <v>1.8577570624850607E-2</v>
      </c>
    </row>
    <row r="76" spans="1:7" x14ac:dyDescent="0.25">
      <c r="A76">
        <v>2.5</v>
      </c>
      <c r="B76">
        <f t="shared" si="2"/>
        <v>0.10012759638779221</v>
      </c>
      <c r="F76">
        <v>-2.6000000000000099</v>
      </c>
      <c r="G76">
        <f t="shared" si="1"/>
        <v>2.0413454767691408E-2</v>
      </c>
    </row>
    <row r="77" spans="1:7" x14ac:dyDescent="0.25">
      <c r="A77">
        <v>2.5499999999999998</v>
      </c>
      <c r="B77">
        <f t="shared" si="2"/>
        <v>9.5264712099088558E-2</v>
      </c>
      <c r="F77">
        <v>-2.55000000000001</v>
      </c>
      <c r="G77">
        <f t="shared" si="1"/>
        <v>2.2416637835171119E-2</v>
      </c>
    </row>
    <row r="78" spans="1:7" x14ac:dyDescent="0.25">
      <c r="A78">
        <v>2.6</v>
      </c>
      <c r="B78">
        <f t="shared" si="2"/>
        <v>9.067674963301145E-2</v>
      </c>
      <c r="F78">
        <v>-2.5000000000000102</v>
      </c>
      <c r="G78">
        <f t="shared" si="1"/>
        <v>2.4599932928940058E-2</v>
      </c>
    </row>
    <row r="79" spans="1:7" x14ac:dyDescent="0.25">
      <c r="A79">
        <v>2.65</v>
      </c>
      <c r="B79">
        <f t="shared" si="2"/>
        <v>8.6346494998559939E-2</v>
      </c>
      <c r="F79">
        <v>-2.4500000000000099</v>
      </c>
      <c r="G79">
        <f t="shared" si="1"/>
        <v>2.697674436517071E-2</v>
      </c>
    </row>
    <row r="80" spans="1:7" x14ac:dyDescent="0.25">
      <c r="A80">
        <v>2.7</v>
      </c>
      <c r="B80">
        <f t="shared" si="2"/>
        <v>8.2257862787128433E-2</v>
      </c>
      <c r="F80">
        <v>-2.4000000000000101</v>
      </c>
      <c r="G80">
        <f t="shared" si="1"/>
        <v>2.9561031059990417E-2</v>
      </c>
    </row>
    <row r="81" spans="1:7" x14ac:dyDescent="0.25">
      <c r="A81">
        <v>2.75</v>
      </c>
      <c r="B81">
        <f t="shared" si="2"/>
        <v>7.8395825958834181E-2</v>
      </c>
      <c r="F81">
        <v>-2.3500000000000099</v>
      </c>
      <c r="G81">
        <f t="shared" si="1"/>
        <v>3.2367256791583414E-2</v>
      </c>
    </row>
    <row r="82" spans="1:7" x14ac:dyDescent="0.25">
      <c r="A82">
        <v>2.8</v>
      </c>
      <c r="B82">
        <f t="shared" si="2"/>
        <v>7.474634854076008E-2</v>
      </c>
      <c r="F82">
        <v>-2.30000000000001</v>
      </c>
      <c r="G82">
        <f t="shared" si="1"/>
        <v>3.5410325777279171E-2</v>
      </c>
    </row>
    <row r="83" spans="1:7" x14ac:dyDescent="0.25">
      <c r="A83">
        <v>2.85</v>
      </c>
      <c r="B83">
        <f t="shared" si="2"/>
        <v>7.1296321477017657E-2</v>
      </c>
      <c r="F83">
        <v>-2.2500000000000102</v>
      </c>
      <c r="G83">
        <f t="shared" si="1"/>
        <v>3.8705501995453459E-2</v>
      </c>
    </row>
    <row r="84" spans="1:7" x14ac:dyDescent="0.25">
      <c r="A84">
        <v>2.9</v>
      </c>
      <c r="B84">
        <f t="shared" si="2"/>
        <v>6.8033501762458648E-2</v>
      </c>
      <c r="F84">
        <v>-2.2000000000000099</v>
      </c>
      <c r="G84">
        <f t="shared" si="1"/>
        <v>4.2268310709932116E-2</v>
      </c>
    </row>
    <row r="85" spans="1:7" x14ac:dyDescent="0.25">
      <c r="A85">
        <v>2.95</v>
      </c>
      <c r="B85">
        <f t="shared" si="2"/>
        <v>6.4946454909442092E-2</v>
      </c>
      <c r="F85">
        <v>-2.1500000000000101</v>
      </c>
      <c r="G85">
        <f t="shared" si="1"/>
        <v>4.6114420726052527E-2</v>
      </c>
    </row>
    <row r="86" spans="1:7" x14ac:dyDescent="0.25">
      <c r="A86">
        <v>3</v>
      </c>
      <c r="B86">
        <f t="shared" si="2"/>
        <v>6.2024500734951589E-2</v>
      </c>
      <c r="F86">
        <v>-2.1000000000000099</v>
      </c>
      <c r="G86">
        <f t="shared" si="1"/>
        <v>5.025950603005995E-2</v>
      </c>
    </row>
    <row r="87" spans="1:7" x14ac:dyDescent="0.25">
      <c r="A87">
        <v>3.05</v>
      </c>
      <c r="B87">
        <f t="shared" si="2"/>
        <v>5.9257662409290951E-2</v>
      </c>
      <c r="F87">
        <v>-2.05000000000001</v>
      </c>
      <c r="G87">
        <f t="shared" si="1"/>
        <v>5.4719085644543392E-2</v>
      </c>
    </row>
    <row r="88" spans="1:7" x14ac:dyDescent="0.25">
      <c r="A88">
        <v>3.1</v>
      </c>
      <c r="B88">
        <f t="shared" si="2"/>
        <v>5.6636618674160359E-2</v>
      </c>
      <c r="F88">
        <v>-2.0000000000000102</v>
      </c>
      <c r="G88">
        <f t="shared" si="1"/>
        <v>5.9508340779288016E-2</v>
      </c>
    </row>
    <row r="89" spans="1:7" x14ac:dyDescent="0.25">
      <c r="A89">
        <v>3.15</v>
      </c>
      <c r="B89">
        <f t="shared" si="2"/>
        <v>5.4152659114396214E-2</v>
      </c>
      <c r="F89">
        <v>-1.9500000000000099</v>
      </c>
      <c r="G89">
        <f t="shared" si="1"/>
        <v>6.4641908675692E-2</v>
      </c>
    </row>
    <row r="90" spans="1:7" x14ac:dyDescent="0.25">
      <c r="A90">
        <v>3.2</v>
      </c>
      <c r="B90">
        <f t="shared" si="2"/>
        <v>5.1797642351873827E-2</v>
      </c>
      <c r="F90">
        <v>-1.9000000000000099</v>
      </c>
      <c r="G90">
        <f t="shared" si="1"/>
        <v>7.0133652939134802E-2</v>
      </c>
    </row>
    <row r="91" spans="1:7" x14ac:dyDescent="0.25">
      <c r="A91">
        <v>3.25</v>
      </c>
      <c r="B91">
        <f t="shared" si="2"/>
        <v>4.9563957020282767E-2</v>
      </c>
      <c r="F91">
        <v>-1.8500000000000101</v>
      </c>
      <c r="G91">
        <f t="shared" si="1"/>
        <v>7.5996410631173419E-2</v>
      </c>
    </row>
    <row r="92" spans="1:7" x14ac:dyDescent="0.25">
      <c r="A92">
        <v>3.3</v>
      </c>
      <c r="B92">
        <f t="shared" si="2"/>
        <v>4.7444485374317176E-2</v>
      </c>
      <c r="F92">
        <v>-1.80000000000001</v>
      </c>
      <c r="G92">
        <f t="shared" si="1"/>
        <v>8.2241716953867228E-2</v>
      </c>
    </row>
    <row r="93" spans="1:7" x14ac:dyDescent="0.25">
      <c r="A93">
        <v>3.35</v>
      </c>
      <c r="B93">
        <f t="shared" si="2"/>
        <v>4.5432569385162068E-2</v>
      </c>
      <c r="F93">
        <v>-1.75000000000001</v>
      </c>
      <c r="G93">
        <f t="shared" si="1"/>
        <v>8.8879509000919024E-2</v>
      </c>
    </row>
    <row r="94" spans="1:7" x14ac:dyDescent="0.25">
      <c r="A94">
        <v>3.4</v>
      </c>
      <c r="B94">
        <f t="shared" si="2"/>
        <v>4.3521979175153179E-2</v>
      </c>
      <c r="F94">
        <v>-1.7000000000000099</v>
      </c>
      <c r="G94">
        <f t="shared" ref="G94:G157" si="3">_xlfn.T.DIST(F94,14,FALSE)</f>
        <v>9.5917810770479506E-2</v>
      </c>
    </row>
    <row r="95" spans="1:7" x14ac:dyDescent="0.25">
      <c r="A95">
        <v>3.45</v>
      </c>
      <c r="B95">
        <f t="shared" si="2"/>
        <v>4.1706883647429291E-2</v>
      </c>
      <c r="F95">
        <v>-1.6500000000000099</v>
      </c>
      <c r="G95">
        <f t="shared" si="3"/>
        <v>0.10336240242443873</v>
      </c>
    </row>
    <row r="96" spans="1:7" x14ac:dyDescent="0.25">
      <c r="A96">
        <v>3.5</v>
      </c>
      <c r="B96">
        <f t="shared" si="2"/>
        <v>3.9981823170761786E-2</v>
      </c>
      <c r="F96">
        <v>-1.6000000000000101</v>
      </c>
      <c r="G96">
        <f t="shared" si="3"/>
        <v>0.11121647762663252</v>
      </c>
    </row>
    <row r="97" spans="1:7" x14ac:dyDescent="0.25">
      <c r="A97">
        <v>3.55</v>
      </c>
      <c r="B97">
        <f t="shared" si="2"/>
        <v>3.8341684185091846E-2</v>
      </c>
      <c r="F97">
        <v>-1.55000000000001</v>
      </c>
      <c r="G97">
        <f t="shared" si="3"/>
        <v>0.11948029368079578</v>
      </c>
    </row>
    <row r="98" spans="1:7" x14ac:dyDescent="0.25">
      <c r="A98">
        <v>3.6</v>
      </c>
      <c r="B98">
        <f t="shared" si="2"/>
        <v>3.6781675599312204E-2</v>
      </c>
      <c r="F98">
        <v>-1.50000000000001</v>
      </c>
      <c r="G98">
        <f t="shared" si="3"/>
        <v>0.12815082009658668</v>
      </c>
    </row>
    <row r="99" spans="1:7" x14ac:dyDescent="0.25">
      <c r="A99">
        <v>3.65</v>
      </c>
      <c r="B99">
        <f t="shared" si="2"/>
        <v>3.5297306859233504E-2</v>
      </c>
      <c r="F99">
        <v>-1.4500000000000099</v>
      </c>
      <c r="G99">
        <f t="shared" si="3"/>
        <v>0.13722139211196224</v>
      </c>
    </row>
    <row r="100" spans="1:7" x14ac:dyDescent="0.25">
      <c r="A100">
        <v>3.7</v>
      </c>
      <c r="B100">
        <f t="shared" si="2"/>
        <v>3.3884367570276783E-2</v>
      </c>
      <c r="F100">
        <v>-1.4000000000000099</v>
      </c>
      <c r="G100">
        <f t="shared" si="3"/>
        <v>0.14668137656118901</v>
      </c>
    </row>
    <row r="101" spans="1:7" x14ac:dyDescent="0.25">
      <c r="A101">
        <v>3.75</v>
      </c>
      <c r="B101">
        <f t="shared" si="2"/>
        <v>3.2538908566087252E-2</v>
      </c>
      <c r="F101">
        <v>-1.3500000000000101</v>
      </c>
      <c r="G101">
        <f t="shared" si="3"/>
        <v>0.15651585826415096</v>
      </c>
    </row>
    <row r="102" spans="1:7" x14ac:dyDescent="0.25">
      <c r="A102">
        <v>3.8</v>
      </c>
      <c r="B102">
        <f t="shared" si="2"/>
        <v>3.1257224320849722E-2</v>
      </c>
      <c r="F102">
        <v>-1.30000000000001</v>
      </c>
      <c r="G102">
        <f t="shared" si="3"/>
        <v>0.16670535578513646</v>
      </c>
    </row>
    <row r="103" spans="1:7" x14ac:dyDescent="0.25">
      <c r="A103">
        <v>3.85</v>
      </c>
      <c r="B103">
        <f t="shared" si="2"/>
        <v>3.0035836609528556E-2</v>
      </c>
      <c r="F103">
        <v>-1.25000000000001</v>
      </c>
      <c r="G103">
        <f t="shared" si="3"/>
        <v>0.17722557592633126</v>
      </c>
    </row>
    <row r="104" spans="1:7" x14ac:dyDescent="0.25">
      <c r="A104">
        <v>3.9</v>
      </c>
      <c r="B104">
        <f t="shared" si="2"/>
        <v>2.8871479326485022E-2</v>
      </c>
      <c r="F104">
        <v>-1.2000000000000099</v>
      </c>
      <c r="G104">
        <f t="shared" si="3"/>
        <v>0.18804721664023252</v>
      </c>
    </row>
    <row r="105" spans="1:7" x14ac:dyDescent="0.25">
      <c r="A105">
        <v>3.95</v>
      </c>
      <c r="B105">
        <f t="shared" si="2"/>
        <v>2.7761084378908441E-2</v>
      </c>
      <c r="F105">
        <v>-1.1500000000000099</v>
      </c>
      <c r="G105">
        <f t="shared" si="3"/>
        <v>0.19913582812438621</v>
      </c>
    </row>
    <row r="106" spans="1:7" x14ac:dyDescent="0.25">
      <c r="A106">
        <v>4</v>
      </c>
      <c r="B106">
        <f t="shared" si="2"/>
        <v>2.6701768577204375E-2</v>
      </c>
      <c r="F106">
        <v>-1.1000000000000101</v>
      </c>
      <c r="G106">
        <f t="shared" si="3"/>
        <v>0.21045174166242323</v>
      </c>
    </row>
    <row r="107" spans="1:7" x14ac:dyDescent="0.25">
      <c r="A107">
        <v>4.05</v>
      </c>
      <c r="B107">
        <f t="shared" si="2"/>
        <v>2.5690821449894742E-2</v>
      </c>
      <c r="F107">
        <v>-1.05000000000001</v>
      </c>
      <c r="G107">
        <f t="shared" si="3"/>
        <v>0.22195007526373048</v>
      </c>
    </row>
    <row r="108" spans="1:7" x14ac:dyDescent="0.25">
      <c r="A108">
        <v>4.0999999999999996</v>
      </c>
      <c r="B108">
        <f t="shared" si="2"/>
        <v>2.4725693915700453E-2</v>
      </c>
      <c r="F108">
        <v>-1.00000000000001</v>
      </c>
      <c r="G108">
        <f t="shared" si="3"/>
        <v>0.23358082430431085</v>
      </c>
    </row>
    <row r="109" spans="1:7" x14ac:dyDescent="0.25">
      <c r="A109">
        <v>4.1500000000000004</v>
      </c>
      <c r="B109">
        <f t="shared" si="2"/>
        <v>2.3803987750285922E-2</v>
      </c>
      <c r="F109">
        <v>-0.95000000000000995</v>
      </c>
      <c r="G109">
        <f t="shared" si="3"/>
        <v>0.24528904416763633</v>
      </c>
    </row>
    <row r="110" spans="1:7" x14ac:dyDescent="0.25">
      <c r="A110">
        <v>4.2</v>
      </c>
      <c r="B110">
        <f t="shared" ref="B110:B173" si="4">_xlfn.F.DIST(A110,7,7,FALSE)</f>
        <v>2.2923445789662031E-2</v>
      </c>
      <c r="F110">
        <v>-0.90000000000001001</v>
      </c>
      <c r="G110">
        <f t="shared" si="3"/>
        <v>0.25701513032316525</v>
      </c>
    </row>
    <row r="111" spans="1:7" x14ac:dyDescent="0.25">
      <c r="A111">
        <v>4.25</v>
      </c>
      <c r="B111">
        <f t="shared" si="4"/>
        <v>2.2081942816465701E-2</v>
      </c>
      <c r="F111">
        <v>-0.85000000000000997</v>
      </c>
      <c r="G111">
        <f t="shared" si="3"/>
        <v>0.26869519937264519</v>
      </c>
    </row>
    <row r="112" spans="1:7" x14ac:dyDescent="0.25">
      <c r="A112">
        <v>4.3</v>
      </c>
      <c r="B112">
        <f t="shared" si="4"/>
        <v>2.1277477079280155E-2</v>
      </c>
      <c r="F112">
        <v>-0.80000000000001004</v>
      </c>
      <c r="G112">
        <f t="shared" si="3"/>
        <v>0.28026157236728383</v>
      </c>
    </row>
    <row r="113" spans="1:7" x14ac:dyDescent="0.25">
      <c r="A113">
        <v>4.3499999999999996</v>
      </c>
      <c r="B113">
        <f t="shared" si="4"/>
        <v>2.0508162398833771E-2</v>
      </c>
      <c r="F113">
        <v>-0.75000000000001998</v>
      </c>
      <c r="G113">
        <f t="shared" si="3"/>
        <v>0.29164335919601292</v>
      </c>
    </row>
    <row r="114" spans="1:7" x14ac:dyDescent="0.25">
      <c r="A114">
        <v>4.4000000000000004</v>
      </c>
      <c r="B114">
        <f t="shared" si="4"/>
        <v>1.9772220818336076E-2</v>
      </c>
      <c r="F114">
        <v>-0.70000000000002005</v>
      </c>
      <c r="G114">
        <f t="shared" si="3"/>
        <v>0.30276714012700262</v>
      </c>
    </row>
    <row r="115" spans="1:7" x14ac:dyDescent="0.25">
      <c r="A115">
        <v>4.45</v>
      </c>
      <c r="B115">
        <f t="shared" si="4"/>
        <v>1.9067975758386757E-2</v>
      </c>
      <c r="F115">
        <v>-0.65000000000002001</v>
      </c>
      <c r="G115">
        <f t="shared" si="3"/>
        <v>0.31355773772780282</v>
      </c>
    </row>
    <row r="116" spans="1:7" x14ac:dyDescent="0.25">
      <c r="A116">
        <v>4.5</v>
      </c>
      <c r="B116">
        <f t="shared" si="4"/>
        <v>1.8393845639842133E-2</v>
      </c>
      <c r="F116">
        <v>-0.60000000000001996</v>
      </c>
      <c r="G116">
        <f t="shared" si="3"/>
        <v>0.32393906948499207</v>
      </c>
    </row>
    <row r="117" spans="1:7" x14ac:dyDescent="0.25">
      <c r="A117">
        <v>4.55</v>
      </c>
      <c r="B117">
        <f t="shared" si="4"/>
        <v>1.7748337940758627E-2</v>
      </c>
      <c r="F117">
        <v>-0.55000000000002003</v>
      </c>
      <c r="G117">
        <f t="shared" si="3"/>
        <v>0.33383506859383</v>
      </c>
    </row>
    <row r="118" spans="1:7" x14ac:dyDescent="0.25">
      <c r="A118">
        <v>4.5999999999999996</v>
      </c>
      <c r="B118">
        <f t="shared" si="4"/>
        <v>1.7130043656065519E-2</v>
      </c>
      <c r="F118">
        <v>-0.50000000000001998</v>
      </c>
      <c r="G118">
        <f t="shared" si="3"/>
        <v>0.34317065770214339</v>
      </c>
    </row>
    <row r="119" spans="1:7" x14ac:dyDescent="0.25">
      <c r="A119">
        <v>4.6500000000000004</v>
      </c>
      <c r="B119">
        <f t="shared" si="4"/>
        <v>1.6537632130964406E-2</v>
      </c>
      <c r="F119">
        <v>-0.45000000000002</v>
      </c>
      <c r="G119">
        <f t="shared" si="3"/>
        <v>0.35187275798291445</v>
      </c>
    </row>
    <row r="120" spans="1:7" x14ac:dyDescent="0.25">
      <c r="A120">
        <v>4.7</v>
      </c>
      <c r="B120">
        <f t="shared" si="4"/>
        <v>1.5969846241223582E-2</v>
      </c>
      <c r="F120">
        <v>-0.40000000000002001</v>
      </c>
      <c r="G120">
        <f t="shared" si="3"/>
        <v>0.35987131388717164</v>
      </c>
    </row>
    <row r="121" spans="1:7" x14ac:dyDescent="0.25">
      <c r="A121">
        <v>4.75</v>
      </c>
      <c r="B121">
        <f t="shared" si="4"/>
        <v>1.5425497895540692E-2</v>
      </c>
      <c r="F121">
        <v>-0.35000000000002002</v>
      </c>
      <c r="G121">
        <f t="shared" si="3"/>
        <v>0.36710031239506802</v>
      </c>
    </row>
    <row r="122" spans="1:7" x14ac:dyDescent="0.25">
      <c r="A122">
        <v>4.8</v>
      </c>
      <c r="B122">
        <f t="shared" si="4"/>
        <v>1.4903463837004301E-2</v>
      </c>
      <c r="F122">
        <v>-0.30000000000001997</v>
      </c>
      <c r="G122">
        <f t="shared" si="3"/>
        <v>0.37349877462716341</v>
      </c>
    </row>
    <row r="123" spans="1:7" x14ac:dyDescent="0.25">
      <c r="A123">
        <v>4.8499999999999996</v>
      </c>
      <c r="B123">
        <f t="shared" si="4"/>
        <v>1.4402681722397488E-2</v>
      </c>
      <c r="F123">
        <v>-0.25000000000001998</v>
      </c>
      <c r="G123">
        <f t="shared" si="3"/>
        <v>0.37901169736956236</v>
      </c>
    </row>
    <row r="124" spans="1:7" x14ac:dyDescent="0.25">
      <c r="A124">
        <v>4.9000000000000004</v>
      </c>
      <c r="B124">
        <f t="shared" si="4"/>
        <v>1.3922146459672291E-2</v>
      </c>
      <c r="F124">
        <v>-0.20000000000002</v>
      </c>
      <c r="G124">
        <f t="shared" si="3"/>
        <v>0.38359092245166321</v>
      </c>
    </row>
    <row r="125" spans="1:7" x14ac:dyDescent="0.25">
      <c r="A125">
        <v>4.95</v>
      </c>
      <c r="B125">
        <f t="shared" si="4"/>
        <v>1.3460906785386174E-2</v>
      </c>
      <c r="F125">
        <v>-0.15000000000002001</v>
      </c>
      <c r="G125">
        <f t="shared" si="3"/>
        <v>0.38719591301242684</v>
      </c>
    </row>
    <row r="126" spans="1:7" x14ac:dyDescent="0.25">
      <c r="A126">
        <v>5</v>
      </c>
      <c r="B126">
        <f t="shared" si="4"/>
        <v>1.3018062065243304E-2</v>
      </c>
      <c r="F126">
        <v>-0.10000000000002</v>
      </c>
      <c r="G126">
        <f t="shared" si="3"/>
        <v>0.38979441748908505</v>
      </c>
    </row>
    <row r="127" spans="1:7" x14ac:dyDescent="0.25">
      <c r="A127">
        <v>5.05</v>
      </c>
      <c r="B127">
        <f t="shared" si="4"/>
        <v>1.2592759302132581E-2</v>
      </c>
      <c r="F127">
        <v>-5.0000000000020299E-2</v>
      </c>
      <c r="G127">
        <f t="shared" si="3"/>
        <v>0.39136300461930545</v>
      </c>
    </row>
    <row r="128" spans="1:7" x14ac:dyDescent="0.25">
      <c r="A128">
        <v>5.0999999999999996</v>
      </c>
      <c r="B128">
        <f t="shared" si="4"/>
        <v>1.2184190337206332E-2</v>
      </c>
      <c r="F128">
        <v>-2.0428103653102899E-14</v>
      </c>
      <c r="G128">
        <f t="shared" si="3"/>
        <v>0.39188745579248563</v>
      </c>
    </row>
    <row r="129" spans="1:7" x14ac:dyDescent="0.25">
      <c r="A129">
        <v>5.15</v>
      </c>
      <c r="B129">
        <f t="shared" si="4"/>
        <v>1.1791589230608746E-2</v>
      </c>
      <c r="F129">
        <v>4.9999999999980303E-2</v>
      </c>
      <c r="G129">
        <f t="shared" si="3"/>
        <v>0.39136300461930618</v>
      </c>
    </row>
    <row r="130" spans="1:7" x14ac:dyDescent="0.25">
      <c r="A130">
        <v>5.2</v>
      </c>
      <c r="B130">
        <f t="shared" si="4"/>
        <v>1.1414229809446242E-2</v>
      </c>
      <c r="F130">
        <v>9.9999999999980105E-2</v>
      </c>
      <c r="G130">
        <f t="shared" si="3"/>
        <v>0.38979441748908666</v>
      </c>
    </row>
    <row r="131" spans="1:7" x14ac:dyDescent="0.25">
      <c r="A131">
        <v>5.25</v>
      </c>
      <c r="B131">
        <f t="shared" si="4"/>
        <v>1.1051423371500838E-2</v>
      </c>
      <c r="F131">
        <v>0.14999999999998001</v>
      </c>
      <c r="G131">
        <f t="shared" si="3"/>
        <v>0.38719591301242928</v>
      </c>
    </row>
    <row r="132" spans="1:7" x14ac:dyDescent="0.25">
      <c r="A132">
        <v>5.3</v>
      </c>
      <c r="B132">
        <f t="shared" si="4"/>
        <v>1.0702516534025763E-2</v>
      </c>
      <c r="F132">
        <v>0.19999999999998</v>
      </c>
      <c r="G132">
        <f t="shared" si="3"/>
        <v>0.38359092245166648</v>
      </c>
    </row>
    <row r="133" spans="1:7" x14ac:dyDescent="0.25">
      <c r="A133">
        <v>5.35</v>
      </c>
      <c r="B133">
        <f t="shared" si="4"/>
        <v>1.0366889217738279E-2</v>
      </c>
      <c r="F133">
        <v>0.24999999999997999</v>
      </c>
      <c r="G133">
        <f t="shared" si="3"/>
        <v>0.37901169736956641</v>
      </c>
    </row>
    <row r="134" spans="1:7" x14ac:dyDescent="0.25">
      <c r="A134">
        <v>5.4</v>
      </c>
      <c r="B134">
        <f t="shared" si="4"/>
        <v>1.0043952756840733E-2</v>
      </c>
      <c r="F134">
        <v>0.29999999999998</v>
      </c>
      <c r="G134">
        <f t="shared" si="3"/>
        <v>0.37349877462716824</v>
      </c>
    </row>
    <row r="135" spans="1:7" x14ac:dyDescent="0.25">
      <c r="A135">
        <v>5.45</v>
      </c>
      <c r="B135">
        <f t="shared" si="4"/>
        <v>9.7331481265625734E-3</v>
      </c>
      <c r="F135">
        <v>0.34999999999997999</v>
      </c>
      <c r="G135">
        <f t="shared" si="3"/>
        <v>0.36710031239507357</v>
      </c>
    </row>
    <row r="136" spans="1:7" x14ac:dyDescent="0.25">
      <c r="A136">
        <v>5.5</v>
      </c>
      <c r="B136">
        <f t="shared" si="4"/>
        <v>9.4339442803279255E-3</v>
      </c>
      <c r="F136">
        <v>0.39999999999997998</v>
      </c>
      <c r="G136">
        <f t="shared" si="3"/>
        <v>0.35987131388717775</v>
      </c>
    </row>
    <row r="137" spans="1:7" x14ac:dyDescent="0.25">
      <c r="A137">
        <v>5.55</v>
      </c>
      <c r="B137">
        <f t="shared" si="4"/>
        <v>9.1458365892189662E-3</v>
      </c>
      <c r="F137">
        <v>0.44999999999998003</v>
      </c>
      <c r="G137">
        <f t="shared" si="3"/>
        <v>0.35187275798292106</v>
      </c>
    </row>
    <row r="138" spans="1:7" x14ac:dyDescent="0.25">
      <c r="A138">
        <v>5.6</v>
      </c>
      <c r="B138">
        <f t="shared" si="4"/>
        <v>8.8683453769280874E-3</v>
      </c>
      <c r="F138">
        <v>0.49999999999998002</v>
      </c>
      <c r="G138">
        <f t="shared" si="3"/>
        <v>0.34317065770215049</v>
      </c>
    </row>
    <row r="139" spans="1:7" x14ac:dyDescent="0.25">
      <c r="A139">
        <v>5.65</v>
      </c>
      <c r="B139">
        <f t="shared" si="4"/>
        <v>8.6010145438756638E-3</v>
      </c>
      <c r="F139">
        <v>0.54999999999997995</v>
      </c>
      <c r="G139">
        <f t="shared" si="3"/>
        <v>0.33383506859383771</v>
      </c>
    </row>
    <row r="140" spans="1:7" x14ac:dyDescent="0.25">
      <c r="A140">
        <v>5.7</v>
      </c>
      <c r="B140">
        <f t="shared" si="4"/>
        <v>8.3434102746176766E-3</v>
      </c>
      <c r="F140">
        <v>0.59999999999997999</v>
      </c>
      <c r="G140">
        <f t="shared" si="3"/>
        <v>0.32393906948500006</v>
      </c>
    </row>
    <row r="141" spans="1:7" x14ac:dyDescent="0.25">
      <c r="A141">
        <v>5.75</v>
      </c>
      <c r="B141">
        <f t="shared" si="4"/>
        <v>8.095119823081422E-3</v>
      </c>
      <c r="F141">
        <v>0.64999999999998004</v>
      </c>
      <c r="G141">
        <f t="shared" si="3"/>
        <v>0.31355773772781131</v>
      </c>
    </row>
    <row r="142" spans="1:7" x14ac:dyDescent="0.25">
      <c r="A142">
        <v>5.8</v>
      </c>
      <c r="B142">
        <f t="shared" si="4"/>
        <v>7.855750370550859E-3</v>
      </c>
      <c r="F142">
        <v>0.69999999999997997</v>
      </c>
      <c r="G142">
        <f t="shared" si="3"/>
        <v>0.30276714012701139</v>
      </c>
    </row>
    <row r="143" spans="1:7" x14ac:dyDescent="0.25">
      <c r="A143">
        <v>5.85</v>
      </c>
      <c r="B143">
        <f t="shared" si="4"/>
        <v>7.6249279516779466E-3</v>
      </c>
      <c r="F143">
        <v>0.74999999999998002</v>
      </c>
      <c r="G143">
        <f t="shared" si="3"/>
        <v>0.29164335919602202</v>
      </c>
    </row>
    <row r="144" spans="1:7" x14ac:dyDescent="0.25">
      <c r="A144">
        <v>5.9</v>
      </c>
      <c r="B144">
        <f t="shared" si="4"/>
        <v>7.402296444124822E-3</v>
      </c>
      <c r="F144">
        <v>0.79999999999997995</v>
      </c>
      <c r="G144">
        <f t="shared" si="3"/>
        <v>0.28026157236729071</v>
      </c>
    </row>
    <row r="145" spans="1:7" x14ac:dyDescent="0.25">
      <c r="A145">
        <v>5.95</v>
      </c>
      <c r="B145">
        <f t="shared" si="4"/>
        <v>7.1875166177460597E-3</v>
      </c>
      <c r="F145">
        <v>0.84999999999997999</v>
      </c>
      <c r="G145">
        <f t="shared" si="3"/>
        <v>0.26869519937265218</v>
      </c>
    </row>
    <row r="146" spans="1:7" x14ac:dyDescent="0.25">
      <c r="A146">
        <v>6</v>
      </c>
      <c r="B146">
        <f t="shared" si="4"/>
        <v>6.98026523950255E-3</v>
      </c>
      <c r="F146">
        <v>0.89999999999998004</v>
      </c>
      <c r="G146">
        <f t="shared" si="3"/>
        <v>0.2570151303231723</v>
      </c>
    </row>
    <row r="147" spans="1:7" x14ac:dyDescent="0.25">
      <c r="A147">
        <v>6.05</v>
      </c>
      <c r="B147">
        <f t="shared" si="4"/>
        <v>6.7802342305595086E-3</v>
      </c>
      <c r="F147">
        <v>0.94999999999997997</v>
      </c>
      <c r="G147">
        <f t="shared" si="3"/>
        <v>0.24528904416764338</v>
      </c>
    </row>
    <row r="148" spans="1:7" x14ac:dyDescent="0.25">
      <c r="A148">
        <v>6.1</v>
      </c>
      <c r="B148">
        <f t="shared" si="4"/>
        <v>6.587129872263898E-3</v>
      </c>
      <c r="F148">
        <v>0.99999999999998002</v>
      </c>
      <c r="G148">
        <f t="shared" si="3"/>
        <v>0.23358082430431784</v>
      </c>
    </row>
    <row r="149" spans="1:7" x14ac:dyDescent="0.25">
      <c r="A149">
        <v>6.15</v>
      </c>
      <c r="B149">
        <f t="shared" si="4"/>
        <v>6.4006720579211467E-3</v>
      </c>
      <c r="F149">
        <v>1.0499999999999801</v>
      </c>
      <c r="G149">
        <f t="shared" si="3"/>
        <v>0.2219500752637375</v>
      </c>
    </row>
    <row r="150" spans="1:7" x14ac:dyDescent="0.25">
      <c r="A150">
        <v>6.2</v>
      </c>
      <c r="B150">
        <f t="shared" si="4"/>
        <v>6.2205935874996504E-3</v>
      </c>
      <c r="F150">
        <v>1.0999999999999801</v>
      </c>
      <c r="G150">
        <f t="shared" si="3"/>
        <v>0.21045174166243003</v>
      </c>
    </row>
    <row r="151" spans="1:7" x14ac:dyDescent="0.25">
      <c r="A151">
        <v>6.25</v>
      </c>
      <c r="B151">
        <f t="shared" si="4"/>
        <v>6.0466395025850009E-3</v>
      </c>
      <c r="F151">
        <v>1.1499999999999799</v>
      </c>
      <c r="G151">
        <f t="shared" si="3"/>
        <v>0.19913582812439296</v>
      </c>
    </row>
    <row r="152" spans="1:7" x14ac:dyDescent="0.25">
      <c r="A152">
        <v>6.3</v>
      </c>
      <c r="B152">
        <f t="shared" si="4"/>
        <v>5.8785664590856861E-3</v>
      </c>
      <c r="F152">
        <v>1.19999999999998</v>
      </c>
      <c r="G152">
        <f t="shared" si="3"/>
        <v>0.18804721664023913</v>
      </c>
    </row>
    <row r="153" spans="1:7" x14ac:dyDescent="0.25">
      <c r="A153">
        <v>6.35</v>
      </c>
      <c r="B153">
        <f t="shared" si="4"/>
        <v>5.716142135358749E-3</v>
      </c>
      <c r="F153">
        <v>1.24999999999998</v>
      </c>
      <c r="G153">
        <f t="shared" si="3"/>
        <v>0.17722557592633767</v>
      </c>
    </row>
    <row r="154" spans="1:7" x14ac:dyDescent="0.25">
      <c r="A154">
        <v>6.4</v>
      </c>
      <c r="B154">
        <f t="shared" si="4"/>
        <v>5.5591446735787095E-3</v>
      </c>
      <c r="F154">
        <v>1.2999999999999801</v>
      </c>
      <c r="G154">
        <f t="shared" si="3"/>
        <v>0.16670535578514267</v>
      </c>
    </row>
    <row r="155" spans="1:7" x14ac:dyDescent="0.25">
      <c r="A155">
        <v>6.45</v>
      </c>
      <c r="B155">
        <f t="shared" si="4"/>
        <v>5.4073621523174908E-3</v>
      </c>
      <c r="F155">
        <v>1.3499999999999801</v>
      </c>
      <c r="G155">
        <f t="shared" si="3"/>
        <v>0.15651585826415695</v>
      </c>
    </row>
    <row r="156" spans="1:7" x14ac:dyDescent="0.25">
      <c r="A156">
        <v>6.5000000000000098</v>
      </c>
      <c r="B156">
        <f t="shared" si="4"/>
        <v>5.260592088436193E-3</v>
      </c>
      <c r="F156">
        <v>1.3999999999999799</v>
      </c>
      <c r="G156">
        <f t="shared" si="3"/>
        <v>0.14668137656119482</v>
      </c>
    </row>
    <row r="157" spans="1:7" x14ac:dyDescent="0.25">
      <c r="A157">
        <v>6.5500000000000096</v>
      </c>
      <c r="B157">
        <f t="shared" si="4"/>
        <v>5.1186409665150302E-3</v>
      </c>
      <c r="F157">
        <v>1.44999999999998</v>
      </c>
      <c r="G157">
        <f t="shared" si="3"/>
        <v>0.13722139211196779</v>
      </c>
    </row>
    <row r="158" spans="1:7" x14ac:dyDescent="0.25">
      <c r="A158">
        <v>6.6</v>
      </c>
      <c r="B158">
        <f t="shared" si="4"/>
        <v>4.9813237941621876E-3</v>
      </c>
      <c r="F158">
        <v>1.49999999999998</v>
      </c>
      <c r="G158">
        <f t="shared" ref="G158:G221" si="5">_xlfn.T.DIST(F158,14,FALSE)</f>
        <v>0.12815082009659201</v>
      </c>
    </row>
    <row r="159" spans="1:7" x14ac:dyDescent="0.25">
      <c r="A159">
        <v>6.65</v>
      </c>
      <c r="B159">
        <f t="shared" si="4"/>
        <v>4.848463681651238E-3</v>
      </c>
      <c r="F159">
        <v>1.5499999999999801</v>
      </c>
      <c r="G159">
        <f t="shared" si="5"/>
        <v>0.11948029368080092</v>
      </c>
    </row>
    <row r="160" spans="1:7" x14ac:dyDescent="0.25">
      <c r="A160">
        <v>6.7</v>
      </c>
      <c r="B160">
        <f t="shared" si="4"/>
        <v>4.7198914444365201E-3</v>
      </c>
      <c r="F160">
        <v>1.5999999999999801</v>
      </c>
      <c r="G160">
        <f t="shared" si="5"/>
        <v>0.11121647762663738</v>
      </c>
    </row>
    <row r="161" spans="1:7" x14ac:dyDescent="0.25">
      <c r="A161">
        <v>6.7500000000000098</v>
      </c>
      <c r="B161">
        <f t="shared" si="4"/>
        <v>4.5954452271885762E-3</v>
      </c>
      <c r="F161">
        <v>1.6499999999999799</v>
      </c>
      <c r="G161">
        <f t="shared" si="5"/>
        <v>0.10336240242444328</v>
      </c>
    </row>
    <row r="162" spans="1:7" x14ac:dyDescent="0.25">
      <c r="A162">
        <v>6.8000000000000096</v>
      </c>
      <c r="B162">
        <f t="shared" si="4"/>
        <v>4.4749701480798123E-3</v>
      </c>
      <c r="F162">
        <v>1.69999999999998</v>
      </c>
      <c r="G162">
        <f t="shared" si="5"/>
        <v>9.5917810770483863E-2</v>
      </c>
    </row>
    <row r="163" spans="1:7" x14ac:dyDescent="0.25">
      <c r="A163">
        <v>6.85</v>
      </c>
      <c r="B163">
        <f t="shared" si="4"/>
        <v>4.3583179621303723E-3</v>
      </c>
      <c r="F163">
        <v>1.74999999999998</v>
      </c>
      <c r="G163">
        <f t="shared" si="5"/>
        <v>8.8879509000923118E-2</v>
      </c>
    </row>
    <row r="164" spans="1:7" x14ac:dyDescent="0.25">
      <c r="A164">
        <v>6.9000000000000101</v>
      </c>
      <c r="B164">
        <f t="shared" si="4"/>
        <v>4.2453467425003829E-3</v>
      </c>
      <c r="F164">
        <v>1.7999999999999801</v>
      </c>
      <c r="G164">
        <f t="shared" si="5"/>
        <v>8.2241716953871086E-2</v>
      </c>
    </row>
    <row r="165" spans="1:7" x14ac:dyDescent="0.25">
      <c r="A165">
        <v>6.9500000000000099</v>
      </c>
      <c r="B165">
        <f t="shared" si="4"/>
        <v>4.1359205786849745E-3</v>
      </c>
      <c r="F165">
        <v>1.8499999999999801</v>
      </c>
      <c r="G165">
        <f t="shared" si="5"/>
        <v>7.5996410631177055E-2</v>
      </c>
    </row>
    <row r="166" spans="1:7" x14ac:dyDescent="0.25">
      <c r="A166">
        <v>7.0000000000000098</v>
      </c>
      <c r="B166">
        <f t="shared" si="4"/>
        <v>4.0299092906331511E-3</v>
      </c>
      <c r="F166">
        <v>1.8999999999999799</v>
      </c>
      <c r="G166">
        <f t="shared" si="5"/>
        <v>7.0133652939138202E-2</v>
      </c>
    </row>
    <row r="167" spans="1:7" x14ac:dyDescent="0.25">
      <c r="A167">
        <v>7.0500000000000096</v>
      </c>
      <c r="B167">
        <f t="shared" si="4"/>
        <v>3.9271881578742448E-3</v>
      </c>
      <c r="F167">
        <v>1.94999999999998</v>
      </c>
      <c r="G167">
        <f t="shared" si="5"/>
        <v>6.4641908675695206E-2</v>
      </c>
    </row>
    <row r="168" spans="1:7" x14ac:dyDescent="0.25">
      <c r="A168">
        <v>7.1</v>
      </c>
      <c r="B168">
        <f t="shared" si="4"/>
        <v>3.8276376627915036E-3</v>
      </c>
      <c r="F168">
        <v>1.99999999999998</v>
      </c>
      <c r="G168">
        <f t="shared" si="5"/>
        <v>5.950834077929102E-2</v>
      </c>
    </row>
    <row r="169" spans="1:7" x14ac:dyDescent="0.25">
      <c r="A169">
        <v>7.1500000000000101</v>
      </c>
      <c r="B169">
        <f t="shared" si="4"/>
        <v>3.7311432472360039E-3</v>
      </c>
      <c r="F169">
        <v>2.0499999999999701</v>
      </c>
      <c r="G169">
        <f t="shared" si="5"/>
        <v>5.4719085644547083E-2</v>
      </c>
    </row>
    <row r="170" spans="1:7" x14ac:dyDescent="0.25">
      <c r="A170">
        <v>7.2000000000000099</v>
      </c>
      <c r="B170">
        <f t="shared" si="4"/>
        <v>3.6375950817243811E-3</v>
      </c>
      <c r="F170">
        <v>2.0999999999999699</v>
      </c>
      <c r="G170">
        <f t="shared" si="5"/>
        <v>5.0259506030063378E-2</v>
      </c>
    </row>
    <row r="171" spans="1:7" x14ac:dyDescent="0.25">
      <c r="A171">
        <v>7.2500000000000098</v>
      </c>
      <c r="B171">
        <f t="shared" si="4"/>
        <v>3.5468878465090082E-3</v>
      </c>
      <c r="F171">
        <v>2.1499999999999702</v>
      </c>
      <c r="G171">
        <f t="shared" si="5"/>
        <v>4.6114420726055712E-2</v>
      </c>
    </row>
    <row r="172" spans="1:7" x14ac:dyDescent="0.25">
      <c r="A172">
        <v>7.3000000000000096</v>
      </c>
      <c r="B172">
        <f t="shared" si="4"/>
        <v>3.4589205238541839E-3</v>
      </c>
      <c r="F172">
        <v>2.19999999999997</v>
      </c>
      <c r="G172">
        <f t="shared" si="5"/>
        <v>4.2268310709935093E-2</v>
      </c>
    </row>
    <row r="173" spans="1:7" x14ac:dyDescent="0.25">
      <c r="A173">
        <v>7.3500000000000103</v>
      </c>
      <c r="B173">
        <f t="shared" si="4"/>
        <v>3.3735962008912732E-3</v>
      </c>
      <c r="F173">
        <v>2.2499999999999698</v>
      </c>
      <c r="G173">
        <f t="shared" si="5"/>
        <v>3.8705501995456242E-2</v>
      </c>
    </row>
    <row r="174" spans="1:7" x14ac:dyDescent="0.25">
      <c r="A174">
        <v>7.4000000000000101</v>
      </c>
      <c r="B174">
        <f t="shared" ref="B174:B186" si="6">_xlfn.F.DIST(A174,7,7,FALSE)</f>
        <v>3.2908218824641549E-3</v>
      </c>
      <c r="F174">
        <v>2.2999999999999701</v>
      </c>
      <c r="G174">
        <f t="shared" si="5"/>
        <v>3.5410325777281731E-2</v>
      </c>
    </row>
    <row r="175" spans="1:7" x14ac:dyDescent="0.25">
      <c r="A175">
        <v>7.4500000000000099</v>
      </c>
      <c r="B175">
        <f t="shared" si="6"/>
        <v>3.2105083134117717E-3</v>
      </c>
      <c r="F175">
        <v>2.3499999999999699</v>
      </c>
      <c r="G175">
        <f t="shared" si="5"/>
        <v>3.2367256791585738E-2</v>
      </c>
    </row>
    <row r="176" spans="1:7" x14ac:dyDescent="0.25">
      <c r="A176">
        <v>7.5000000000000098</v>
      </c>
      <c r="B176">
        <f t="shared" si="6"/>
        <v>3.132569809767572E-3</v>
      </c>
      <c r="F176">
        <v>2.3999999999999702</v>
      </c>
      <c r="G176">
        <f t="shared" si="5"/>
        <v>2.9561031059992568E-2</v>
      </c>
    </row>
    <row r="177" spans="1:7" x14ac:dyDescent="0.25">
      <c r="A177">
        <v>7.5500000000000096</v>
      </c>
      <c r="B177">
        <f t="shared" si="6"/>
        <v>3.0569240983867609E-3</v>
      </c>
      <c r="F177">
        <v>2.44999999999997</v>
      </c>
      <c r="G177">
        <f t="shared" si="5"/>
        <v>2.697674436517266E-2</v>
      </c>
    </row>
    <row r="178" spans="1:7" x14ac:dyDescent="0.25">
      <c r="A178">
        <v>7.6000000000000103</v>
      </c>
      <c r="B178">
        <f t="shared" si="6"/>
        <v>2.9834921645413913E-3</v>
      </c>
      <c r="F178">
        <v>2.4999999999999698</v>
      </c>
      <c r="G178">
        <f t="shared" si="5"/>
        <v>2.4599932928941911E-2</v>
      </c>
    </row>
    <row r="179" spans="1:7" x14ac:dyDescent="0.25">
      <c r="A179">
        <v>7.6500000000000101</v>
      </c>
      <c r="B179">
        <f t="shared" si="6"/>
        <v>2.9121981070502696E-3</v>
      </c>
      <c r="F179">
        <v>2.5499999999999701</v>
      </c>
      <c r="G179">
        <f t="shared" si="5"/>
        <v>2.2416637835172774E-2</v>
      </c>
    </row>
    <row r="180" spans="1:7" x14ac:dyDescent="0.25">
      <c r="A180">
        <v>7.7000000000000099</v>
      </c>
      <c r="B180">
        <f t="shared" si="6"/>
        <v>2.842969000536395E-3</v>
      </c>
      <c r="F180">
        <v>2.5999999999999699</v>
      </c>
      <c r="G180">
        <f t="shared" si="5"/>
        <v>2.0413454767692931E-2</v>
      </c>
    </row>
    <row r="181" spans="1:7" x14ac:dyDescent="0.25">
      <c r="A181">
        <v>7.7500000000000098</v>
      </c>
      <c r="B181">
        <f t="shared" si="6"/>
        <v>2.7757347644283953E-3</v>
      </c>
      <c r="F181">
        <v>2.6499999999999702</v>
      </c>
      <c r="G181">
        <f t="shared" si="5"/>
        <v>1.8577570624852005E-2</v>
      </c>
    </row>
    <row r="182" spans="1:7" x14ac:dyDescent="0.25">
      <c r="A182">
        <v>7.8000000000000096</v>
      </c>
      <c r="B182">
        <f t="shared" si="6"/>
        <v>2.7104280383446269E-3</v>
      </c>
      <c r="F182">
        <v>2.69999999999997</v>
      </c>
      <c r="G182">
        <f t="shared" si="5"/>
        <v>1.6896788534422232E-2</v>
      </c>
    </row>
    <row r="183" spans="1:7" x14ac:dyDescent="0.25">
      <c r="A183">
        <v>7.8500000000000103</v>
      </c>
      <c r="B183">
        <f t="shared" si="6"/>
        <v>2.6469840635198975E-3</v>
      </c>
      <c r="F183">
        <v>2.7499999999999698</v>
      </c>
      <c r="G183">
        <f t="shared" si="5"/>
        <v>1.535954273125955E-2</v>
      </c>
    </row>
    <row r="184" spans="1:7" x14ac:dyDescent="0.25">
      <c r="A184">
        <v>7.9000000000000101</v>
      </c>
      <c r="B184">
        <f t="shared" si="6"/>
        <v>2.5853405699540529E-3</v>
      </c>
      <c r="F184">
        <v>2.7999999999999701</v>
      </c>
      <c r="G184">
        <f t="shared" si="5"/>
        <v>1.3954904681386994E-2</v>
      </c>
    </row>
    <row r="185" spans="1:7" x14ac:dyDescent="0.25">
      <c r="A185">
        <v>7.9500000000000099</v>
      </c>
      <c r="B185">
        <f t="shared" si="6"/>
        <v>2.5254376689803903E-3</v>
      </c>
      <c r="F185">
        <v>2.8499999999999699</v>
      </c>
      <c r="G185">
        <f t="shared" si="5"/>
        <v>1.2672581744900453E-2</v>
      </c>
    </row>
    <row r="186" spans="1:7" x14ac:dyDescent="0.25">
      <c r="A186">
        <v>8.0000000000000107</v>
      </c>
      <c r="B186">
        <f t="shared" si="6"/>
        <v>2.4672177509689869E-3</v>
      </c>
      <c r="F186">
        <v>2.8999999999999702</v>
      </c>
      <c r="G186">
        <f t="shared" si="5"/>
        <v>1.1502909570703419E-2</v>
      </c>
    </row>
    <row r="187" spans="1:7" x14ac:dyDescent="0.25">
      <c r="F187">
        <v>2.94999999999997</v>
      </c>
      <c r="G187">
        <f t="shared" si="5"/>
        <v>1.0436839312257924E-2</v>
      </c>
    </row>
    <row r="188" spans="1:7" x14ac:dyDescent="0.25">
      <c r="F188">
        <v>2.9999999999999698</v>
      </c>
      <c r="G188">
        <f t="shared" si="5"/>
        <v>9.4659206483716143E-3</v>
      </c>
    </row>
    <row r="189" spans="1:7" x14ac:dyDescent="0.25">
      <c r="F189">
        <v>3.0499999999999701</v>
      </c>
      <c r="G189">
        <f t="shared" si="5"/>
        <v>8.5822814890224135E-3</v>
      </c>
    </row>
    <row r="190" spans="1:7" x14ac:dyDescent="0.25">
      <c r="F190">
        <v>3.0999999999999699</v>
      </c>
      <c r="G190">
        <f t="shared" si="5"/>
        <v>7.7786051453183451E-3</v>
      </c>
    </row>
    <row r="191" spans="1:7" x14ac:dyDescent="0.25">
      <c r="F191">
        <v>3.1499999999999702</v>
      </c>
      <c r="G191">
        <f t="shared" si="5"/>
        <v>7.0481056463962948E-3</v>
      </c>
    </row>
    <row r="192" spans="1:7" x14ac:dyDescent="0.25">
      <c r="F192">
        <v>3.19999999999997</v>
      </c>
      <c r="G192">
        <f t="shared" si="5"/>
        <v>6.3845017954620312E-3</v>
      </c>
    </row>
    <row r="193" spans="6:7" x14ac:dyDescent="0.25">
      <c r="F193">
        <v>3.2499999999999698</v>
      </c>
      <c r="G193">
        <f t="shared" si="5"/>
        <v>5.781990472993063E-3</v>
      </c>
    </row>
    <row r="194" spans="6:7" x14ac:dyDescent="0.25">
      <c r="F194">
        <v>3.2999999999999701</v>
      </c>
      <c r="G194">
        <f t="shared" si="5"/>
        <v>5.2352196177993596E-3</v>
      </c>
    </row>
    <row r="195" spans="6:7" x14ac:dyDescent="0.25">
      <c r="F195">
        <v>3.3499999999999699</v>
      </c>
      <c r="G195">
        <f t="shared" si="5"/>
        <v>4.7392612463503774E-3</v>
      </c>
    </row>
    <row r="196" spans="6:7" x14ac:dyDescent="0.25">
      <c r="F196">
        <v>3.3999999999999702</v>
      </c>
      <c r="G196">
        <f t="shared" si="5"/>
        <v>4.2895848075221697E-3</v>
      </c>
    </row>
    <row r="197" spans="6:7" x14ac:dyDescent="0.25">
      <c r="F197">
        <v>3.44999999999997</v>
      </c>
      <c r="G197">
        <f t="shared" si="5"/>
        <v>3.8820311135311075E-3</v>
      </c>
    </row>
    <row r="198" spans="6:7" x14ac:dyDescent="0.25">
      <c r="F198">
        <v>3.4999999999999698</v>
      </c>
      <c r="G198">
        <f t="shared" si="5"/>
        <v>3.5127870380213845E-3</v>
      </c>
    </row>
    <row r="199" spans="6:7" x14ac:dyDescent="0.25">
      <c r="F199">
        <v>3.5499999999999701</v>
      </c>
      <c r="G199">
        <f t="shared" si="5"/>
        <v>3.1783611286967267E-3</v>
      </c>
    </row>
    <row r="200" spans="6:7" x14ac:dyDescent="0.25">
      <c r="F200">
        <v>3.5999999999999699</v>
      </c>
      <c r="G200">
        <f t="shared" si="5"/>
        <v>2.8755602441114824E-3</v>
      </c>
    </row>
    <row r="201" spans="6:7" x14ac:dyDescent="0.25">
      <c r="F201">
        <v>3.6499999999999702</v>
      </c>
      <c r="G201">
        <f t="shared" si="5"/>
        <v>2.6014672918050537E-3</v>
      </c>
    </row>
    <row r="202" spans="6:7" x14ac:dyDescent="0.25">
      <c r="F202">
        <v>3.69999999999997</v>
      </c>
      <c r="G202">
        <f t="shared" si="5"/>
        <v>2.3534201174050828E-3</v>
      </c>
    </row>
    <row r="203" spans="6:7" x14ac:dyDescent="0.25">
      <c r="F203">
        <v>3.7499999999999698</v>
      </c>
      <c r="G203">
        <f t="shared" si="5"/>
        <v>2.1289915711631465E-3</v>
      </c>
    </row>
    <row r="204" spans="6:7" x14ac:dyDescent="0.25">
      <c r="F204">
        <v>3.7999999999999701</v>
      </c>
      <c r="G204">
        <f t="shared" si="5"/>
        <v>1.9259707591587902E-3</v>
      </c>
    </row>
    <row r="205" spans="6:7" x14ac:dyDescent="0.25">
      <c r="F205">
        <v>3.8499999999999699</v>
      </c>
      <c r="G205">
        <f t="shared" si="5"/>
        <v>1.7423454706664526E-3</v>
      </c>
    </row>
    <row r="206" spans="6:7" x14ac:dyDescent="0.25">
      <c r="F206">
        <v>3.8999999999999702</v>
      </c>
      <c r="G206">
        <f t="shared" si="5"/>
        <v>1.5762857605034239E-3</v>
      </c>
    </row>
    <row r="207" spans="6:7" x14ac:dyDescent="0.25">
      <c r="F207">
        <v>3.94999999999997</v>
      </c>
      <c r="G207">
        <f t="shared" si="5"/>
        <v>1.4261286551719465E-3</v>
      </c>
    </row>
    <row r="208" spans="6:7" x14ac:dyDescent="0.25">
      <c r="F208">
        <v>3.9999999999999698</v>
      </c>
      <c r="G208">
        <f t="shared" si="5"/>
        <v>1.2903639439119801E-3</v>
      </c>
    </row>
    <row r="209" spans="6:7" x14ac:dyDescent="0.25">
      <c r="F209">
        <v>4.0499999999999696</v>
      </c>
      <c r="G209">
        <f t="shared" si="5"/>
        <v>1.1676210100622249E-3</v>
      </c>
    </row>
    <row r="210" spans="6:7" x14ac:dyDescent="0.25">
      <c r="F210">
        <v>4.0999999999999703</v>
      </c>
      <c r="G210">
        <f t="shared" si="5"/>
        <v>1.0566566540868667E-3</v>
      </c>
    </row>
    <row r="211" spans="6:7" x14ac:dyDescent="0.25">
      <c r="F211">
        <v>4.1499999999999702</v>
      </c>
      <c r="G211">
        <f t="shared" si="5"/>
        <v>9.5634385699660542E-4</v>
      </c>
    </row>
    <row r="212" spans="6:7" x14ac:dyDescent="0.25">
      <c r="F212">
        <v>4.19999999999997</v>
      </c>
      <c r="G212">
        <f t="shared" si="5"/>
        <v>8.6566143143740988E-4</v>
      </c>
    </row>
    <row r="213" spans="6:7" x14ac:dyDescent="0.25">
      <c r="F213">
        <v>4.2499999999999698</v>
      </c>
      <c r="G213">
        <f t="shared" si="5"/>
        <v>7.8368450723003617E-4</v>
      </c>
    </row>
    <row r="214" spans="6:7" x14ac:dyDescent="0.25">
      <c r="F214">
        <v>4.2999999999999696</v>
      </c>
      <c r="G214">
        <f t="shared" si="5"/>
        <v>7.0957579843474057E-4</v>
      </c>
    </row>
    <row r="215" spans="6:7" x14ac:dyDescent="0.25">
      <c r="F215">
        <v>4.3499999999999703</v>
      </c>
      <c r="G215">
        <f t="shared" si="5"/>
        <v>6.4257759993053588E-4</v>
      </c>
    </row>
    <row r="216" spans="6:7" x14ac:dyDescent="0.25">
      <c r="F216">
        <v>4.3999999999999702</v>
      </c>
      <c r="G216">
        <f t="shared" si="5"/>
        <v>5.8200446290051502E-4</v>
      </c>
    </row>
    <row r="217" spans="6:7" x14ac:dyDescent="0.25">
      <c r="F217">
        <v>4.44999999999997</v>
      </c>
      <c r="G217">
        <f t="shared" si="5"/>
        <v>5.2723650038756867E-4</v>
      </c>
    </row>
    <row r="218" spans="6:7" x14ac:dyDescent="0.25">
      <c r="F218">
        <v>4.4999999999999698</v>
      </c>
      <c r="G218">
        <f t="shared" si="5"/>
        <v>4.7771327613024226E-4</v>
      </c>
    </row>
    <row r="219" spans="6:7" x14ac:dyDescent="0.25">
      <c r="F219">
        <v>4.5499999999999696</v>
      </c>
      <c r="G219">
        <f t="shared" si="5"/>
        <v>4.3292823212335874E-4</v>
      </c>
    </row>
    <row r="220" spans="6:7" x14ac:dyDescent="0.25">
      <c r="F220">
        <v>4.5999999999999703</v>
      </c>
      <c r="G220">
        <f t="shared" si="5"/>
        <v>3.9242361270413578E-4</v>
      </c>
    </row>
    <row r="221" spans="6:7" x14ac:dyDescent="0.25">
      <c r="F221">
        <v>4.6499999999999702</v>
      </c>
      <c r="G221">
        <f t="shared" si="5"/>
        <v>3.5578584538512422E-4</v>
      </c>
    </row>
    <row r="222" spans="6:7" x14ac:dyDescent="0.25">
      <c r="F222">
        <v>4.69999999999997</v>
      </c>
      <c r="G222">
        <f t="shared" ref="G222:G231" si="7">_xlfn.T.DIST(F222,14,FALSE)</f>
        <v>3.2264134109457785E-4</v>
      </c>
    </row>
    <row r="223" spans="6:7" x14ac:dyDescent="0.25">
      <c r="F223">
        <v>4.74999999999996</v>
      </c>
      <c r="G223">
        <f t="shared" si="7"/>
        <v>2.9265267890615917E-4</v>
      </c>
    </row>
    <row r="224" spans="6:7" x14ac:dyDescent="0.25">
      <c r="F224">
        <v>4.7999999999999696</v>
      </c>
      <c r="G224">
        <f t="shared" si="7"/>
        <v>2.6551514271408731E-4</v>
      </c>
    </row>
    <row r="225" spans="6:7" x14ac:dyDescent="0.25">
      <c r="F225">
        <v>4.8499999999999703</v>
      </c>
      <c r="G225">
        <f t="shared" si="7"/>
        <v>2.409535796150254E-4</v>
      </c>
    </row>
    <row r="226" spans="6:7" x14ac:dyDescent="0.25">
      <c r="F226">
        <v>4.8999999999999604</v>
      </c>
      <c r="G226">
        <f t="shared" si="7"/>
        <v>2.1871955197676714E-4</v>
      </c>
    </row>
    <row r="227" spans="6:7" x14ac:dyDescent="0.25">
      <c r="F227">
        <v>4.9499999999999602</v>
      </c>
      <c r="G227">
        <f t="shared" si="7"/>
        <v>1.9858875729526665E-4</v>
      </c>
    </row>
    <row r="228" spans="6:7" x14ac:dyDescent="0.25">
      <c r="F228">
        <v>4.99999999999996</v>
      </c>
      <c r="G228">
        <f t="shared" si="7"/>
        <v>1.8035869195644373E-4</v>
      </c>
    </row>
    <row r="229" spans="6:7" x14ac:dyDescent="0.25">
      <c r="F229">
        <v>5.05</v>
      </c>
      <c r="G229">
        <f t="shared" si="7"/>
        <v>1.6384653692328482E-4</v>
      </c>
    </row>
    <row r="230" spans="6:7" x14ac:dyDescent="0.25">
      <c r="F230">
        <v>5.0999999999999996</v>
      </c>
      <c r="G230">
        <f t="shared" si="7"/>
        <v>1.4888724515982015E-4</v>
      </c>
    </row>
    <row r="231" spans="6:7" x14ac:dyDescent="0.25">
      <c r="F231">
        <v>5.15</v>
      </c>
      <c r="G231">
        <f t="shared" si="7"/>
        <v>1.3533181228046653E-4</v>
      </c>
    </row>
  </sheetData>
  <mergeCells count="2">
    <mergeCell ref="A15:C15"/>
    <mergeCell ref="E15:G1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zoomScale="115" zoomScaleNormal="115" workbookViewId="0">
      <selection activeCell="A8" sqref="A8"/>
    </sheetView>
  </sheetViews>
  <sheetFormatPr defaultRowHeight="15" x14ac:dyDescent="0.25"/>
  <cols>
    <col min="1" max="1" width="20.5703125" customWidth="1"/>
  </cols>
  <sheetData>
    <row r="1" spans="1:13" x14ac:dyDescent="0.25">
      <c r="B1" s="1" t="s">
        <v>26</v>
      </c>
      <c r="C1" s="1" t="s">
        <v>27</v>
      </c>
    </row>
    <row r="2" spans="1:13" x14ac:dyDescent="0.25">
      <c r="B2" s="2">
        <v>1</v>
      </c>
      <c r="C2" s="3">
        <v>4</v>
      </c>
    </row>
    <row r="3" spans="1:13" x14ac:dyDescent="0.25">
      <c r="B3" s="4">
        <v>5</v>
      </c>
      <c r="C3" s="4">
        <v>3</v>
      </c>
      <c r="I3" s="8"/>
      <c r="J3" s="8"/>
      <c r="K3" s="8"/>
      <c r="L3" s="8"/>
      <c r="M3" s="8"/>
    </row>
    <row r="4" spans="1:13" x14ac:dyDescent="0.25">
      <c r="B4" s="4">
        <v>2</v>
      </c>
      <c r="C4" s="4">
        <v>10</v>
      </c>
      <c r="I4" s="8"/>
      <c r="J4" s="8"/>
      <c r="K4" s="8"/>
      <c r="L4" s="8"/>
      <c r="M4" s="8"/>
    </row>
    <row r="5" spans="1:13" x14ac:dyDescent="0.25">
      <c r="B5" s="4">
        <v>8</v>
      </c>
      <c r="C5" s="4">
        <v>9</v>
      </c>
      <c r="I5" s="9"/>
      <c r="J5" s="9"/>
      <c r="K5" s="9"/>
      <c r="L5" s="9"/>
      <c r="M5" s="8"/>
    </row>
    <row r="6" spans="1:13" x14ac:dyDescent="0.25">
      <c r="B6" s="5">
        <v>4</v>
      </c>
      <c r="C6" s="5"/>
      <c r="I6" s="7"/>
      <c r="J6" s="7"/>
      <c r="K6" s="7"/>
      <c r="L6" s="7"/>
      <c r="M6" s="8"/>
    </row>
    <row r="7" spans="1:13" x14ac:dyDescent="0.25">
      <c r="A7" t="s">
        <v>2</v>
      </c>
      <c r="B7">
        <f>AVERAGE(B2:B6)</f>
        <v>4</v>
      </c>
      <c r="C7">
        <f>AVERAGE(C2:C6)</f>
        <v>6.5</v>
      </c>
      <c r="I7" s="7"/>
      <c r="J7" s="7"/>
      <c r="K7" s="7"/>
      <c r="L7" s="7"/>
      <c r="M7" s="8"/>
    </row>
    <row r="8" spans="1:13" x14ac:dyDescent="0.25">
      <c r="A8" t="s">
        <v>3</v>
      </c>
      <c r="B8">
        <f>_xlfn.VAR.S(B2:B6)</f>
        <v>7.5</v>
      </c>
      <c r="C8">
        <f>_xlfn.VAR.S(C2:C6)</f>
        <v>12.333333333333334</v>
      </c>
      <c r="I8" s="7"/>
      <c r="J8" s="7"/>
      <c r="K8" s="7"/>
      <c r="L8" s="7"/>
      <c r="M8" s="8"/>
    </row>
    <row r="9" spans="1:13" x14ac:dyDescent="0.25">
      <c r="A9" t="s">
        <v>4</v>
      </c>
      <c r="B9">
        <f>_xlfn.STDEV.S(B2:B6)</f>
        <v>2.7386127875258306</v>
      </c>
      <c r="C9">
        <f>_xlfn.STDEV.S(C2:C6)</f>
        <v>3.5118845842842465</v>
      </c>
      <c r="I9" s="7"/>
      <c r="J9" s="7"/>
      <c r="K9" s="7"/>
      <c r="L9" s="7"/>
      <c r="M9" s="8"/>
    </row>
    <row r="10" spans="1:13" x14ac:dyDescent="0.25">
      <c r="A10" t="s">
        <v>5</v>
      </c>
      <c r="B10">
        <f>COUNT(B2:B6)</f>
        <v>5</v>
      </c>
      <c r="C10">
        <f>COUNT(C2:C6)</f>
        <v>4</v>
      </c>
      <c r="I10" s="7"/>
      <c r="J10" s="7"/>
      <c r="K10" s="7"/>
      <c r="L10" s="7"/>
      <c r="M10" s="8"/>
    </row>
    <row r="11" spans="1:13" x14ac:dyDescent="0.25">
      <c r="I11" s="7"/>
      <c r="J11" s="7"/>
      <c r="K11" s="7"/>
      <c r="L11" s="7"/>
      <c r="M11" s="8"/>
    </row>
    <row r="12" spans="1:13" x14ac:dyDescent="0.25">
      <c r="A12" s="10" t="s">
        <v>6</v>
      </c>
      <c r="B12" s="10"/>
      <c r="C12" s="10"/>
      <c r="E12" s="10" t="s">
        <v>16</v>
      </c>
      <c r="F12" s="10"/>
      <c r="G12" s="10"/>
      <c r="I12" s="7"/>
      <c r="J12" s="7"/>
      <c r="K12" s="7"/>
      <c r="L12" s="7"/>
      <c r="M12" s="8"/>
    </row>
    <row r="13" spans="1:13" x14ac:dyDescent="0.25">
      <c r="I13" s="7"/>
      <c r="J13" s="7"/>
      <c r="K13" s="7"/>
      <c r="L13" s="8"/>
      <c r="M13" s="8"/>
    </row>
    <row r="14" spans="1:13" x14ac:dyDescent="0.25">
      <c r="A14" s="6" t="s">
        <v>7</v>
      </c>
      <c r="E14" s="6" t="s">
        <v>7</v>
      </c>
      <c r="I14" s="7"/>
      <c r="J14" s="7"/>
      <c r="K14" s="7"/>
      <c r="L14" s="8"/>
    </row>
    <row r="15" spans="1:13" x14ac:dyDescent="0.25">
      <c r="A15" t="s">
        <v>15</v>
      </c>
      <c r="B15">
        <f>C8/B8</f>
        <v>1.6444444444444446</v>
      </c>
      <c r="E15" t="s">
        <v>17</v>
      </c>
      <c r="F15">
        <f>SQRT(((B10-1)*B8+(C10-1)*C8)/((B10-1)+(C10-1)))</f>
        <v>3.093772546815388</v>
      </c>
      <c r="I15" s="7"/>
      <c r="J15" s="7"/>
      <c r="K15" s="7"/>
      <c r="L15" s="8"/>
    </row>
    <row r="16" spans="1:13" x14ac:dyDescent="0.25">
      <c r="E16" t="s">
        <v>18</v>
      </c>
      <c r="F16">
        <f>(B7-C7)/(F15*SQRT(1/B10+1/C10))</f>
        <v>-1.2046069664480845</v>
      </c>
      <c r="I16" s="7"/>
      <c r="J16" s="7"/>
      <c r="K16" s="7"/>
      <c r="L16" s="8"/>
    </row>
    <row r="17" spans="1:13" x14ac:dyDescent="0.25">
      <c r="A17" s="6" t="s">
        <v>8</v>
      </c>
      <c r="E17" s="6" t="s">
        <v>8</v>
      </c>
    </row>
    <row r="18" spans="1:13" x14ac:dyDescent="0.25">
      <c r="A18" t="s">
        <v>19</v>
      </c>
      <c r="B18">
        <f>_xlfn.F.INV(1-0.05,C10-1,B10-1)</f>
        <v>6.5913821164255779</v>
      </c>
      <c r="E18">
        <f>_xlfn.T.INV(0.005,B10+C10-2)</f>
        <v>-3.4994832973504946</v>
      </c>
      <c r="F18">
        <f>_xlfn.T.INV(1-0.005,B10+C10-2)</f>
        <v>3.4994832973504928</v>
      </c>
    </row>
    <row r="20" spans="1:13" x14ac:dyDescent="0.25">
      <c r="A20" s="6" t="s">
        <v>9</v>
      </c>
      <c r="E20" s="6" t="s">
        <v>9</v>
      </c>
    </row>
    <row r="21" spans="1:13" x14ac:dyDescent="0.25">
      <c r="A21" t="s">
        <v>11</v>
      </c>
      <c r="E21" t="s">
        <v>28</v>
      </c>
    </row>
    <row r="22" spans="1:13" x14ac:dyDescent="0.25">
      <c r="A22" t="s">
        <v>12</v>
      </c>
      <c r="E22" t="s">
        <v>29</v>
      </c>
    </row>
    <row r="24" spans="1:13" x14ac:dyDescent="0.25">
      <c r="F24" t="s">
        <v>22</v>
      </c>
      <c r="G24" t="s">
        <v>23</v>
      </c>
    </row>
    <row r="25" spans="1:13" x14ac:dyDescent="0.25">
      <c r="A25" t="s">
        <v>10</v>
      </c>
      <c r="B25" t="s">
        <v>13</v>
      </c>
      <c r="C25" t="s">
        <v>10</v>
      </c>
      <c r="D25" t="s">
        <v>14</v>
      </c>
      <c r="F25">
        <v>-5</v>
      </c>
      <c r="G25">
        <f>_xlfn.T.DIST(F25,$B$10+$C$10-2,FALSE)</f>
        <v>8.8154265732600637E-4</v>
      </c>
      <c r="I25" t="s">
        <v>24</v>
      </c>
      <c r="J25" t="s">
        <v>25</v>
      </c>
    </row>
    <row r="26" spans="1:13" x14ac:dyDescent="0.25">
      <c r="A26">
        <v>0</v>
      </c>
      <c r="B26">
        <f>_xlfn.F.DIST(A26,7,7,FALSE)</f>
        <v>0</v>
      </c>
      <c r="C26">
        <f>B18</f>
        <v>6.5913821164255779</v>
      </c>
      <c r="D26">
        <v>0</v>
      </c>
      <c r="F26">
        <v>-4.95</v>
      </c>
      <c r="G26">
        <f t="shared" ref="G26:G89" si="0">_xlfn.T.DIST(F26,$B$10+$C$10-2,FALSE)</f>
        <v>9.3856242784970596E-4</v>
      </c>
      <c r="I26">
        <f>E18</f>
        <v>-3.4994832973504946</v>
      </c>
      <c r="J26">
        <f>_xlfn.T.DIST(I26,B10+C10-2,FALSE)</f>
        <v>6.7366924113458938E-3</v>
      </c>
      <c r="L26">
        <f>F18</f>
        <v>3.4994832973504928</v>
      </c>
      <c r="M26">
        <f>_xlfn.T.DIST(L26,B10+C10-2,FALSE)</f>
        <v>6.736692411345912E-3</v>
      </c>
    </row>
    <row r="27" spans="1:13" x14ac:dyDescent="0.25">
      <c r="A27">
        <v>0.19999999999999901</v>
      </c>
      <c r="B27">
        <f>_xlfn.F.DIST(A27,$C$10-1,$B$10-1,FALSE)</f>
        <v>0.66787581846711763</v>
      </c>
      <c r="C27">
        <f>C26</f>
        <v>6.5913821164255779</v>
      </c>
      <c r="D27">
        <f>_xlfn.F.DIST(C27,$C$10-1,$B$10-1,FALSE)</f>
        <v>1.2216705810174701E-2</v>
      </c>
      <c r="F27">
        <v>-4.9000000000000004</v>
      </c>
      <c r="G27">
        <f t="shared" si="0"/>
        <v>9.9962286331650783E-4</v>
      </c>
      <c r="I27">
        <f>I26</f>
        <v>-3.4994832973504946</v>
      </c>
      <c r="J27">
        <v>0</v>
      </c>
      <c r="L27">
        <f>L26</f>
        <v>3.4994832973504928</v>
      </c>
      <c r="M27">
        <v>0</v>
      </c>
    </row>
    <row r="28" spans="1:13" x14ac:dyDescent="0.25">
      <c r="A28">
        <v>0.249999999999999</v>
      </c>
      <c r="B28">
        <f t="shared" ref="B28:B91" si="1">_xlfn.F.DIST(A28,$C$10-1,$B$10-1,FALSE)</f>
        <v>0.6673835582470905</v>
      </c>
      <c r="F28">
        <v>-4.8499999999999996</v>
      </c>
      <c r="G28">
        <f t="shared" si="0"/>
        <v>1.065032439570935E-3</v>
      </c>
    </row>
    <row r="29" spans="1:13" x14ac:dyDescent="0.25">
      <c r="A29">
        <v>0.29999999999999899</v>
      </c>
      <c r="B29">
        <f t="shared" si="1"/>
        <v>0.65570346660708712</v>
      </c>
      <c r="C29" t="s">
        <v>15</v>
      </c>
      <c r="F29">
        <v>-4.8</v>
      </c>
      <c r="G29">
        <f t="shared" si="0"/>
        <v>1.1351245913782556E-3</v>
      </c>
      <c r="I29" t="s">
        <v>18</v>
      </c>
    </row>
    <row r="30" spans="1:13" x14ac:dyDescent="0.25">
      <c r="A30">
        <v>0.34999999999999898</v>
      </c>
      <c r="B30">
        <f t="shared" si="1"/>
        <v>0.63730500800680301</v>
      </c>
      <c r="C30">
        <f>B15</f>
        <v>1.6444444444444446</v>
      </c>
      <c r="D30">
        <v>0</v>
      </c>
      <c r="F30">
        <v>-4.75</v>
      </c>
      <c r="G30">
        <f t="shared" si="0"/>
        <v>1.2102598149079903E-3</v>
      </c>
      <c r="I30">
        <f>F16</f>
        <v>-1.2046069664480845</v>
      </c>
      <c r="J30">
        <v>0</v>
      </c>
    </row>
    <row r="31" spans="1:13" x14ac:dyDescent="0.25">
      <c r="A31">
        <v>0.39999999999999902</v>
      </c>
      <c r="B31">
        <f t="shared" si="1"/>
        <v>0.61496645322276922</v>
      </c>
      <c r="C31">
        <f>B15</f>
        <v>1.6444444444444446</v>
      </c>
      <c r="D31">
        <v>0.7</v>
      </c>
      <c r="F31">
        <v>-4.7</v>
      </c>
      <c r="G31">
        <f t="shared" si="0"/>
        <v>1.2908279505215324E-3</v>
      </c>
      <c r="I31">
        <f>F16</f>
        <v>-1.2046069664480845</v>
      </c>
      <c r="J31">
        <v>0.4</v>
      </c>
    </row>
    <row r="32" spans="1:13" x14ac:dyDescent="0.25">
      <c r="A32">
        <v>0.45</v>
      </c>
      <c r="B32">
        <f t="shared" si="1"/>
        <v>0.59047450706055882</v>
      </c>
      <c r="F32">
        <v>-4.6500000000000004</v>
      </c>
      <c r="G32">
        <f t="shared" si="0"/>
        <v>1.3772506610774098E-3</v>
      </c>
    </row>
    <row r="33" spans="1:7" x14ac:dyDescent="0.25">
      <c r="A33">
        <v>0.5</v>
      </c>
      <c r="B33">
        <f t="shared" si="1"/>
        <v>0.56500035591932007</v>
      </c>
      <c r="F33">
        <v>-4.5999999999999996</v>
      </c>
      <c r="G33">
        <f t="shared" si="0"/>
        <v>1.4699841221482964E-3</v>
      </c>
    </row>
    <row r="34" spans="1:7" x14ac:dyDescent="0.25">
      <c r="A34">
        <v>0.55000000000000004</v>
      </c>
      <c r="B34">
        <f t="shared" si="1"/>
        <v>0.53931799319859508</v>
      </c>
      <c r="F34">
        <v>-4.55</v>
      </c>
      <c r="G34">
        <f t="shared" si="0"/>
        <v>1.5695219417928314E-3</v>
      </c>
    </row>
    <row r="35" spans="1:7" x14ac:dyDescent="0.25">
      <c r="A35">
        <v>0.6</v>
      </c>
      <c r="B35">
        <f t="shared" si="1"/>
        <v>0.51393805924601277</v>
      </c>
      <c r="F35">
        <v>-4.5</v>
      </c>
      <c r="G35">
        <f t="shared" si="0"/>
        <v>1.6763983288416314E-3</v>
      </c>
    </row>
    <row r="36" spans="1:7" x14ac:dyDescent="0.25">
      <c r="A36">
        <v>0.65</v>
      </c>
      <c r="B36">
        <f t="shared" si="1"/>
        <v>0.48919322164077339</v>
      </c>
      <c r="F36">
        <v>-4.45</v>
      </c>
      <c r="G36">
        <f t="shared" si="0"/>
        <v>1.7911915300380978E-3</v>
      </c>
    </row>
    <row r="37" spans="1:7" x14ac:dyDescent="0.25">
      <c r="A37">
        <v>0.7</v>
      </c>
      <c r="B37">
        <f t="shared" si="1"/>
        <v>0.46529429743865935</v>
      </c>
      <c r="F37">
        <v>-4.4000000000000004</v>
      </c>
      <c r="G37">
        <f t="shared" si="0"/>
        <v>1.9145275578168436E-3</v>
      </c>
    </row>
    <row r="38" spans="1:7" x14ac:dyDescent="0.25">
      <c r="A38">
        <v>0.75</v>
      </c>
      <c r="B38">
        <f t="shared" si="1"/>
        <v>0.44236800000000015</v>
      </c>
      <c r="F38">
        <v>-4.3499999999999996</v>
      </c>
      <c r="G38">
        <f t="shared" si="0"/>
        <v>2.0470842319994685E-3</v>
      </c>
    </row>
    <row r="39" spans="1:7" x14ac:dyDescent="0.25">
      <c r="A39">
        <v>0.8</v>
      </c>
      <c r="B39">
        <f t="shared" si="1"/>
        <v>0.42048278207871637</v>
      </c>
      <c r="F39">
        <v>-4.3</v>
      </c>
      <c r="G39">
        <f t="shared" si="0"/>
        <v>2.1895955602305008E-3</v>
      </c>
    </row>
    <row r="40" spans="1:7" x14ac:dyDescent="0.25">
      <c r="A40">
        <v>0.85</v>
      </c>
      <c r="B40">
        <f t="shared" si="1"/>
        <v>0.39966677431012299</v>
      </c>
      <c r="F40">
        <v>-4.25</v>
      </c>
      <c r="G40">
        <f t="shared" si="0"/>
        <v>2.3428564835538596E-3</v>
      </c>
    </row>
    <row r="41" spans="1:7" x14ac:dyDescent="0.25">
      <c r="A41">
        <v>0.9</v>
      </c>
      <c r="B41">
        <f t="shared" si="1"/>
        <v>0.37992036842661153</v>
      </c>
      <c r="F41">
        <v>-4.2</v>
      </c>
      <c r="G41">
        <f t="shared" si="0"/>
        <v>2.5077280151267886E-3</v>
      </c>
    </row>
    <row r="42" spans="1:7" x14ac:dyDescent="0.25">
      <c r="A42">
        <v>0.95</v>
      </c>
      <c r="B42">
        <f t="shared" si="1"/>
        <v>0.36122511240365929</v>
      </c>
      <c r="F42">
        <v>-4.1500000000000004</v>
      </c>
      <c r="G42">
        <f t="shared" si="0"/>
        <v>2.6851428016642326E-3</v>
      </c>
    </row>
    <row r="43" spans="1:7" x14ac:dyDescent="0.25">
      <c r="A43">
        <v>1</v>
      </c>
      <c r="B43">
        <f t="shared" si="1"/>
        <v>0.34355003127532341</v>
      </c>
      <c r="F43">
        <v>-4.0999999999999996</v>
      </c>
      <c r="G43">
        <f t="shared" si="0"/>
        <v>2.8761111387772408E-3</v>
      </c>
    </row>
    <row r="44" spans="1:7" x14ac:dyDescent="0.25">
      <c r="A44">
        <v>1.05</v>
      </c>
      <c r="B44">
        <f t="shared" si="1"/>
        <v>0.32685613103190481</v>
      </c>
      <c r="F44">
        <v>-4.05</v>
      </c>
      <c r="G44">
        <f t="shared" si="0"/>
        <v>3.0817274728826729E-3</v>
      </c>
    </row>
    <row r="45" spans="1:7" x14ac:dyDescent="0.25">
      <c r="A45">
        <v>1.1000000000000001</v>
      </c>
      <c r="B45">
        <f t="shared" si="1"/>
        <v>0.31109960853215457</v>
      </c>
      <c r="F45">
        <v>-4</v>
      </c>
      <c r="G45">
        <f t="shared" si="0"/>
        <v>3.3031774237809093E-3</v>
      </c>
    </row>
    <row r="46" spans="1:7" x14ac:dyDescent="0.25">
      <c r="A46">
        <v>1.1499999999999999</v>
      </c>
      <c r="B46">
        <f t="shared" si="1"/>
        <v>0.29623413314886793</v>
      </c>
      <c r="F46">
        <v>-3.95</v>
      </c>
      <c r="G46">
        <f t="shared" si="0"/>
        <v>3.5417453632755214E-3</v>
      </c>
    </row>
    <row r="47" spans="1:7" x14ac:dyDescent="0.25">
      <c r="A47">
        <v>1.2</v>
      </c>
      <c r="B47">
        <f t="shared" si="1"/>
        <v>0.28221245874513284</v>
      </c>
      <c r="F47">
        <v>-3.9</v>
      </c>
      <c r="G47">
        <f t="shared" si="0"/>
        <v>3.7988225862884395E-3</v>
      </c>
    </row>
    <row r="48" spans="1:7" x14ac:dyDescent="0.25">
      <c r="A48">
        <v>1.25</v>
      </c>
      <c r="B48">
        <f t="shared" si="1"/>
        <v>0.26898755056009238</v>
      </c>
      <c r="F48">
        <v>-3.85</v>
      </c>
      <c r="G48">
        <f t="shared" si="0"/>
        <v>4.075916111737442E-3</v>
      </c>
    </row>
    <row r="49" spans="1:7" x14ac:dyDescent="0.25">
      <c r="A49">
        <v>1.3</v>
      </c>
      <c r="B49">
        <f t="shared" si="1"/>
        <v>0.25651335981026852</v>
      </c>
      <c r="F49">
        <v>-3.8</v>
      </c>
      <c r="G49">
        <f t="shared" si="0"/>
        <v>4.3746581509088557E-3</v>
      </c>
    </row>
    <row r="50" spans="1:7" x14ac:dyDescent="0.25">
      <c r="A50">
        <v>1.35</v>
      </c>
      <c r="B50">
        <f t="shared" si="1"/>
        <v>0.24474534221057104</v>
      </c>
      <c r="F50">
        <v>-3.75</v>
      </c>
      <c r="G50">
        <f t="shared" si="0"/>
        <v>4.6968162810808048E-3</v>
      </c>
    </row>
    <row r="51" spans="1:7" x14ac:dyDescent="0.25">
      <c r="A51">
        <v>1.4</v>
      </c>
      <c r="B51">
        <f t="shared" si="1"/>
        <v>0.23364079049872022</v>
      </c>
      <c r="F51">
        <v>-3.7</v>
      </c>
      <c r="G51">
        <f t="shared" si="0"/>
        <v>5.0443043616180726E-3</v>
      </c>
    </row>
    <row r="52" spans="1:7" x14ac:dyDescent="0.25">
      <c r="A52">
        <v>1.45</v>
      </c>
      <c r="B52">
        <f t="shared" si="1"/>
        <v>0.22315903225216446</v>
      </c>
      <c r="F52">
        <v>-3.65</v>
      </c>
      <c r="G52">
        <f t="shared" si="0"/>
        <v>5.4191942285349301E-3</v>
      </c>
    </row>
    <row r="53" spans="1:7" x14ac:dyDescent="0.25">
      <c r="A53">
        <v>1.5</v>
      </c>
      <c r="B53">
        <f t="shared" si="1"/>
        <v>0.21326153066496201</v>
      </c>
      <c r="F53">
        <v>-3.6</v>
      </c>
      <c r="G53">
        <f t="shared" si="0"/>
        <v>5.8237282014526204E-3</v>
      </c>
    </row>
    <row r="54" spans="1:7" x14ac:dyDescent="0.25">
      <c r="A54">
        <v>1.55</v>
      </c>
      <c r="B54">
        <f t="shared" si="1"/>
        <v>0.20391191601711237</v>
      </c>
      <c r="F54">
        <v>-3.55000000000001</v>
      </c>
      <c r="G54">
        <f t="shared" si="0"/>
        <v>6.2603324337832779E-3</v>
      </c>
    </row>
    <row r="55" spans="1:7" x14ac:dyDescent="0.25">
      <c r="A55">
        <v>1.6</v>
      </c>
      <c r="B55">
        <f t="shared" si="1"/>
        <v>0.19507596828289253</v>
      </c>
      <c r="F55">
        <v>-3.5000000000000102</v>
      </c>
      <c r="G55">
        <f t="shared" si="0"/>
        <v>6.7316311326452395E-3</v>
      </c>
    </row>
    <row r="56" spans="1:7" x14ac:dyDescent="0.25">
      <c r="A56">
        <v>1.65</v>
      </c>
      <c r="B56">
        <f t="shared" si="1"/>
        <v>0.1867215659563887</v>
      </c>
      <c r="F56">
        <v>-3.4500000000000099</v>
      </c>
      <c r="G56">
        <f t="shared" si="0"/>
        <v>7.2404616692154193E-3</v>
      </c>
    </row>
    <row r="57" spans="1:7" x14ac:dyDescent="0.25">
      <c r="A57">
        <v>1.7</v>
      </c>
      <c r="B57">
        <f t="shared" si="1"/>
        <v>0.17881861220133669</v>
      </c>
      <c r="F57">
        <v>-3.4000000000000101</v>
      </c>
      <c r="G57">
        <f t="shared" si="0"/>
        <v>7.7898905926887009E-3</v>
      </c>
    </row>
    <row r="58" spans="1:7" x14ac:dyDescent="0.25">
      <c r="A58">
        <v>1.75</v>
      </c>
      <c r="B58">
        <f t="shared" si="1"/>
        <v>0.17133894648550299</v>
      </c>
      <c r="F58">
        <v>-3.3500000000000099</v>
      </c>
      <c r="G58">
        <f t="shared" si="0"/>
        <v>8.3832305514249215E-3</v>
      </c>
    </row>
    <row r="59" spans="1:7" x14ac:dyDescent="0.25">
      <c r="A59">
        <v>1.8</v>
      </c>
      <c r="B59">
        <f t="shared" si="1"/>
        <v>0.16425624766763627</v>
      </c>
      <c r="F59">
        <v>-3.30000000000001</v>
      </c>
      <c r="G59">
        <f t="shared" si="0"/>
        <v>9.0240581128862383E-3</v>
      </c>
    </row>
    <row r="60" spans="1:7" x14ac:dyDescent="0.25">
      <c r="A60">
        <v>1.85</v>
      </c>
      <c r="B60">
        <f t="shared" si="1"/>
        <v>0.15754593287151819</v>
      </c>
      <c r="F60">
        <v>-3.2500000000000102</v>
      </c>
      <c r="G60">
        <f t="shared" si="0"/>
        <v>9.7162324592099374E-3</v>
      </c>
    </row>
    <row r="61" spans="1:7" x14ac:dyDescent="0.25">
      <c r="A61">
        <v>1.9</v>
      </c>
      <c r="B61">
        <f t="shared" si="1"/>
        <v>0.15118505526341436</v>
      </c>
      <c r="F61">
        <v>-3.2000000000000099</v>
      </c>
      <c r="G61">
        <f t="shared" si="0"/>
        <v>1.0463914917299977E-2</v>
      </c>
    </row>
    <row r="62" spans="1:7" x14ac:dyDescent="0.25">
      <c r="A62">
        <v>1.95</v>
      </c>
      <c r="B62">
        <f t="shared" si="1"/>
        <v>0.1451522029407907</v>
      </c>
      <c r="F62">
        <v>-3.1500000000000101</v>
      </c>
      <c r="G62">
        <f t="shared" si="0"/>
        <v>1.1271589260685725E-2</v>
      </c>
    </row>
    <row r="63" spans="1:7" x14ac:dyDescent="0.25">
      <c r="A63">
        <v>2</v>
      </c>
      <c r="B63">
        <f t="shared" si="1"/>
        <v>0.13942740046346702</v>
      </c>
      <c r="F63">
        <v>-3.1000000000000099</v>
      </c>
      <c r="G63">
        <f t="shared" si="0"/>
        <v>1.2144082694581308E-2</v>
      </c>
    </row>
    <row r="64" spans="1:7" x14ac:dyDescent="0.25">
      <c r="A64">
        <v>2.0499999999999998</v>
      </c>
      <c r="B64">
        <f t="shared" si="1"/>
        <v>0.13399201405550756</v>
      </c>
      <c r="F64">
        <v>-3.05000000000001</v>
      </c>
      <c r="G64">
        <f t="shared" si="0"/>
        <v>1.3086587405035505E-2</v>
      </c>
    </row>
    <row r="65" spans="1:7" x14ac:dyDescent="0.25">
      <c r="A65">
        <v>2.1</v>
      </c>
      <c r="B65">
        <f t="shared" si="1"/>
        <v>0.12882866113385069</v>
      </c>
      <c r="F65">
        <v>-3.0000000000000102</v>
      </c>
      <c r="G65">
        <f t="shared" si="0"/>
        <v>1.4104682517215873E-2</v>
      </c>
    </row>
    <row r="66" spans="1:7" x14ac:dyDescent="0.25">
      <c r="A66">
        <v>2.15</v>
      </c>
      <c r="B66">
        <f t="shared" si="1"/>
        <v>0.1239211245456074</v>
      </c>
      <c r="F66">
        <v>-2.9500000000000099</v>
      </c>
      <c r="G66">
        <f t="shared" si="0"/>
        <v>1.5204356266117408E-2</v>
      </c>
    </row>
    <row r="67" spans="1:7" x14ac:dyDescent="0.25">
      <c r="A67">
        <v>2.2000000000000002</v>
      </c>
      <c r="B67">
        <f t="shared" si="1"/>
        <v>0.11925427169581827</v>
      </c>
      <c r="F67">
        <v>-2.9000000000000101</v>
      </c>
      <c r="G67">
        <f t="shared" si="0"/>
        <v>1.639202813471697E-2</v>
      </c>
    </row>
    <row r="68" spans="1:7" x14ac:dyDescent="0.25">
      <c r="A68">
        <v>2.25</v>
      </c>
      <c r="B68">
        <f t="shared" si="1"/>
        <v>0.11481397860294147</v>
      </c>
      <c r="F68">
        <v>-2.8500000000000099</v>
      </c>
      <c r="G68">
        <f t="shared" si="0"/>
        <v>1.7674570659202589E-2</v>
      </c>
    </row>
    <row r="69" spans="1:7" x14ac:dyDescent="0.25">
      <c r="A69">
        <v>2.2999999999999998</v>
      </c>
      <c r="B69">
        <f t="shared" si="1"/>
        <v>0.11058705881665004</v>
      </c>
      <c r="F69">
        <v>-2.80000000000001</v>
      </c>
      <c r="G69">
        <f t="shared" si="0"/>
        <v>1.9059330537815385E-2</v>
      </c>
    </row>
    <row r="70" spans="1:7" x14ac:dyDescent="0.25">
      <c r="A70">
        <v>2.35</v>
      </c>
      <c r="B70">
        <f t="shared" si="1"/>
        <v>0.10656119706118462</v>
      </c>
      <c r="F70">
        <v>-2.7500000000000102</v>
      </c>
      <c r="G70">
        <f t="shared" si="0"/>
        <v>2.0554148608535529E-2</v>
      </c>
    </row>
    <row r="71" spans="1:7" x14ac:dyDescent="0.25">
      <c r="A71">
        <v>2.4</v>
      </c>
      <c r="B71">
        <f t="shared" si="1"/>
        <v>0.10272488741964654</v>
      </c>
      <c r="F71">
        <v>-2.7000000000000099</v>
      </c>
      <c r="G71">
        <f t="shared" si="0"/>
        <v>2.2167378180897184E-2</v>
      </c>
    </row>
    <row r="72" spans="1:7" x14ac:dyDescent="0.25">
      <c r="A72">
        <v>2.4500000000000002</v>
      </c>
      <c r="B72">
        <f t="shared" si="1"/>
        <v>9.9067375844207717E-2</v>
      </c>
      <c r="F72">
        <v>-2.6500000000000101</v>
      </c>
      <c r="G72">
        <f t="shared" si="0"/>
        <v>2.3907901118355886E-2</v>
      </c>
    </row>
    <row r="73" spans="1:7" x14ac:dyDescent="0.25">
      <c r="A73">
        <v>2.5</v>
      </c>
      <c r="B73">
        <f t="shared" si="1"/>
        <v>9.557860675973022E-2</v>
      </c>
      <c r="F73">
        <v>-2.6000000000000099</v>
      </c>
      <c r="G73">
        <f t="shared" si="0"/>
        <v>2.5785140969772524E-2</v>
      </c>
    </row>
    <row r="74" spans="1:7" x14ac:dyDescent="0.25">
      <c r="A74">
        <v>2.5499999999999998</v>
      </c>
      <c r="B74">
        <f t="shared" si="1"/>
        <v>9.2249173520265154E-2</v>
      </c>
      <c r="F74">
        <v>-2.55000000000001</v>
      </c>
      <c r="G74">
        <f t="shared" si="0"/>
        <v>2.7809072341909144E-2</v>
      </c>
    </row>
    <row r="75" spans="1:7" x14ac:dyDescent="0.25">
      <c r="A75">
        <v>2.6</v>
      </c>
      <c r="B75">
        <f t="shared" si="1"/>
        <v>8.9070272476740681E-2</v>
      </c>
      <c r="F75">
        <v>-2.5000000000000102</v>
      </c>
      <c r="G75">
        <f t="shared" si="0"/>
        <v>2.9990225589891725E-2</v>
      </c>
    </row>
    <row r="76" spans="1:7" x14ac:dyDescent="0.25">
      <c r="A76">
        <v>2.65</v>
      </c>
      <c r="B76">
        <f t="shared" si="1"/>
        <v>8.6033660417864088E-2</v>
      </c>
      <c r="F76">
        <v>-2.4500000000000099</v>
      </c>
      <c r="G76">
        <f t="shared" si="0"/>
        <v>3.233968578035188E-2</v>
      </c>
    </row>
    <row r="77" spans="1:7" x14ac:dyDescent="0.25">
      <c r="A77">
        <v>2.7</v>
      </c>
      <c r="B77">
        <f t="shared" si="1"/>
        <v>8.3131615153374458E-2</v>
      </c>
      <c r="F77">
        <v>-2.4000000000000101</v>
      </c>
      <c r="G77">
        <f t="shared" si="0"/>
        <v>3.4869084753940724E-2</v>
      </c>
    </row>
    <row r="78" spans="1:7" x14ac:dyDescent="0.25">
      <c r="A78">
        <v>2.75</v>
      </c>
      <c r="B78">
        <f t="shared" si="1"/>
        <v>8.0356899018166728E-2</v>
      </c>
      <c r="F78">
        <v>-2.3500000000000099</v>
      </c>
      <c r="G78">
        <f t="shared" si="0"/>
        <v>3.7590584982288427E-2</v>
      </c>
    </row>
    <row r="79" spans="1:7" x14ac:dyDescent="0.25">
      <c r="A79">
        <v>2.8</v>
      </c>
      <c r="B79">
        <f t="shared" si="1"/>
        <v>7.7702725086623417E-2</v>
      </c>
      <c r="F79">
        <v>-2.30000000000001</v>
      </c>
      <c r="G79">
        <f t="shared" si="0"/>
        <v>4.051685378223039E-2</v>
      </c>
    </row>
    <row r="80" spans="1:7" x14ac:dyDescent="0.25">
      <c r="A80">
        <v>2.85</v>
      </c>
      <c r="B80">
        <f t="shared" si="1"/>
        <v>7.5162725898130459E-2</v>
      </c>
      <c r="F80">
        <v>-2.2500000000000102</v>
      </c>
      <c r="G80">
        <f t="shared" si="0"/>
        <v>4.3661026321124313E-2</v>
      </c>
    </row>
    <row r="81" spans="1:7" x14ac:dyDescent="0.25">
      <c r="A81">
        <v>2.9</v>
      </c>
      <c r="B81">
        <f t="shared" si="1"/>
        <v>7.2730924506743899E-2</v>
      </c>
      <c r="F81">
        <v>-2.2000000000000099</v>
      </c>
      <c r="G81">
        <f t="shared" si="0"/>
        <v>4.7036655726268618E-2</v>
      </c>
    </row>
    <row r="82" spans="1:7" x14ac:dyDescent="0.25">
      <c r="A82">
        <v>2.95</v>
      </c>
      <c r="B82">
        <f t="shared" si="1"/>
        <v>7.0401707679998538E-2</v>
      </c>
      <c r="F82">
        <v>-2.1500000000000101</v>
      </c>
      <c r="G82">
        <f t="shared" si="0"/>
        <v>5.0657648504920057E-2</v>
      </c>
    </row>
    <row r="83" spans="1:7" x14ac:dyDescent="0.25">
      <c r="A83">
        <v>3</v>
      </c>
      <c r="B83">
        <f t="shared" si="1"/>
        <v>6.816980108366491E-2</v>
      </c>
      <c r="F83">
        <v>-2.1000000000000099</v>
      </c>
      <c r="G83">
        <f t="shared" si="0"/>
        <v>5.453818339658769E-2</v>
      </c>
    </row>
    <row r="84" spans="1:7" x14ac:dyDescent="0.25">
      <c r="A84">
        <v>3.05</v>
      </c>
      <c r="B84">
        <f t="shared" si="1"/>
        <v>6.6030246300703893E-2</v>
      </c>
      <c r="F84">
        <v>-2.05000000000001</v>
      </c>
      <c r="G84">
        <f t="shared" si="0"/>
        <v>5.8692611724908986E-2</v>
      </c>
    </row>
    <row r="85" spans="1:7" x14ac:dyDescent="0.25">
      <c r="A85">
        <v>3.1</v>
      </c>
      <c r="B85">
        <f t="shared" si="1"/>
        <v>6.3978379543629282E-2</v>
      </c>
      <c r="F85">
        <v>-2.0000000000000102</v>
      </c>
      <c r="G85">
        <f t="shared" si="0"/>
        <v>6.3135337302661035E-2</v>
      </c>
    </row>
    <row r="86" spans="1:7" x14ac:dyDescent="0.25">
      <c r="A86">
        <v>3.15</v>
      </c>
      <c r="B86">
        <f t="shared" si="1"/>
        <v>6.2009811929903076E-2</v>
      </c>
      <c r="F86">
        <v>-1.9500000000000099</v>
      </c>
      <c r="G86">
        <f t="shared" si="0"/>
        <v>6.7880673981841083E-2</v>
      </c>
    </row>
    <row r="87" spans="1:7" x14ac:dyDescent="0.25">
      <c r="A87">
        <v>3.2</v>
      </c>
      <c r="B87">
        <f t="shared" si="1"/>
        <v>6.0120411199808349E-2</v>
      </c>
      <c r="F87">
        <v>-1.9000000000000099</v>
      </c>
      <c r="G87">
        <f t="shared" si="0"/>
        <v>7.2942679044070396E-2</v>
      </c>
    </row>
    <row r="88" spans="1:7" x14ac:dyDescent="0.25">
      <c r="A88">
        <v>3.25</v>
      </c>
      <c r="B88">
        <f t="shared" si="1"/>
        <v>5.8306284765465274E-2</v>
      </c>
      <c r="F88">
        <v>-1.8500000000000101</v>
      </c>
      <c r="G88">
        <f t="shared" si="0"/>
        <v>7.8334960808640358E-2</v>
      </c>
    </row>
    <row r="89" spans="1:7" x14ac:dyDescent="0.25">
      <c r="A89">
        <v>3.3</v>
      </c>
      <c r="B89">
        <f t="shared" si="1"/>
        <v>5.6563763988267401E-2</v>
      </c>
      <c r="F89">
        <v>-1.80000000000001</v>
      </c>
      <c r="G89">
        <f t="shared" si="0"/>
        <v>8.407045911083158E-2</v>
      </c>
    </row>
    <row r="90" spans="1:7" x14ac:dyDescent="0.25">
      <c r="A90">
        <v>3.35</v>
      </c>
      <c r="B90">
        <f t="shared" si="1"/>
        <v>5.4889389590034608E-2</v>
      </c>
      <c r="F90">
        <v>-1.75000000000001</v>
      </c>
      <c r="G90">
        <f t="shared" ref="G90:G153" si="2">_xlfn.T.DIST(F90,$B$10+$C$10-2,FALSE)</f>
        <v>9.0161197686340178E-2</v>
      </c>
    </row>
    <row r="91" spans="1:7" x14ac:dyDescent="0.25">
      <c r="A91">
        <v>3.4</v>
      </c>
      <c r="B91">
        <f t="shared" si="1"/>
        <v>5.327989811062616E-2</v>
      </c>
      <c r="F91">
        <v>-1.7000000000000099</v>
      </c>
      <c r="G91">
        <f t="shared" si="2"/>
        <v>9.6618008002830963E-2</v>
      </c>
    </row>
    <row r="92" spans="1:7" x14ac:dyDescent="0.25">
      <c r="A92">
        <v>3.45</v>
      </c>
      <c r="B92">
        <f t="shared" ref="B92:B155" si="3">_xlfn.F.DIST(A92,$C$10-1,$B$10-1,FALSE)</f>
        <v>5.1732209331650826E-2</v>
      </c>
      <c r="F92">
        <v>-1.6500000000000099</v>
      </c>
      <c r="G92">
        <f t="shared" si="2"/>
        <v>0.10345022471944321</v>
      </c>
    </row>
    <row r="93" spans="1:7" x14ac:dyDescent="0.25">
      <c r="A93">
        <v>3.5</v>
      </c>
      <c r="B93">
        <f t="shared" si="3"/>
        <v>5.02434145922891E-2</v>
      </c>
      <c r="F93">
        <v>-1.6000000000000101</v>
      </c>
      <c r="G93">
        <f t="shared" si="2"/>
        <v>0.11066535373955054</v>
      </c>
    </row>
    <row r="94" spans="1:7" x14ac:dyDescent="0.25">
      <c r="A94">
        <v>3.55</v>
      </c>
      <c r="B94">
        <f t="shared" si="3"/>
        <v>4.8810765929124506E-2</v>
      </c>
      <c r="F94">
        <v>-1.55000000000001</v>
      </c>
      <c r="G94">
        <f t="shared" si="2"/>
        <v>0.11826871475737957</v>
      </c>
    </row>
    <row r="95" spans="1:7" x14ac:dyDescent="0.25">
      <c r="A95">
        <v>3.6</v>
      </c>
      <c r="B95">
        <f t="shared" si="3"/>
        <v>4.7431665977306629E-2</v>
      </c>
      <c r="F95">
        <v>-1.50000000000001</v>
      </c>
      <c r="G95">
        <f t="shared" si="2"/>
        <v>0.12626306128595949</v>
      </c>
    </row>
    <row r="96" spans="1:7" x14ac:dyDescent="0.25">
      <c r="A96">
        <v>3.65</v>
      </c>
      <c r="B96">
        <f t="shared" si="3"/>
        <v>4.6103658575363006E-2</v>
      </c>
      <c r="F96">
        <v>-1.4500000000000099</v>
      </c>
      <c r="G96">
        <f t="shared" si="2"/>
        <v>0.13464818238600068</v>
      </c>
    </row>
    <row r="97" spans="1:7" x14ac:dyDescent="0.25">
      <c r="A97">
        <v>3.7</v>
      </c>
      <c r="B97">
        <f t="shared" si="3"/>
        <v>4.4824420020572756E-2</v>
      </c>
      <c r="F97">
        <v>-1.4000000000000099</v>
      </c>
      <c r="G97">
        <f t="shared" si="2"/>
        <v>0.14342049167762047</v>
      </c>
    </row>
    <row r="98" spans="1:7" x14ac:dyDescent="0.25">
      <c r="A98">
        <v>3.75</v>
      </c>
      <c r="B98">
        <f t="shared" si="3"/>
        <v>4.3591750926040694E-2</v>
      </c>
      <c r="F98">
        <v>-1.3500000000000101</v>
      </c>
      <c r="G98">
        <f t="shared" si="2"/>
        <v>0.15257261068387776</v>
      </c>
    </row>
    <row r="99" spans="1:7" x14ac:dyDescent="0.25">
      <c r="A99">
        <v>3.8</v>
      </c>
      <c r="B99">
        <f t="shared" si="3"/>
        <v>4.2403568634493669E-2</v>
      </c>
      <c r="F99">
        <v>-1.30000000000001</v>
      </c>
      <c r="G99">
        <f t="shared" si="2"/>
        <v>0.16209295508951885</v>
      </c>
    </row>
    <row r="100" spans="1:7" x14ac:dyDescent="0.25">
      <c r="A100">
        <v>3.85</v>
      </c>
      <c r="B100">
        <f t="shared" si="3"/>
        <v>4.1257900147388823E-2</v>
      </c>
      <c r="F100">
        <v>-1.25000000000001</v>
      </c>
      <c r="G100">
        <f t="shared" si="2"/>
        <v>0.17196533404987518</v>
      </c>
    </row>
    <row r="101" spans="1:7" x14ac:dyDescent="0.25">
      <c r="A101">
        <v>3.9</v>
      </c>
      <c r="B101">
        <f t="shared" si="3"/>
        <v>4.0152875531199228E-2</v>
      </c>
      <c r="F101">
        <v>-1.2000000000000099</v>
      </c>
      <c r="G101">
        <f t="shared" si="2"/>
        <v>0.1821685741897367</v>
      </c>
    </row>
    <row r="102" spans="1:7" x14ac:dyDescent="0.25">
      <c r="A102">
        <v>3.95</v>
      </c>
      <c r="B102">
        <f t="shared" si="3"/>
        <v>3.9086721765750655E-2</v>
      </c>
      <c r="F102">
        <v>-1.1500000000000099</v>
      </c>
      <c r="G102">
        <f t="shared" si="2"/>
        <v>0.19267618131327044</v>
      </c>
    </row>
    <row r="103" spans="1:7" x14ac:dyDescent="0.25">
      <c r="A103">
        <v>4</v>
      </c>
      <c r="B103">
        <f t="shared" si="3"/>
        <v>3.805775700224584E-2</v>
      </c>
      <c r="F103">
        <v>-1.1000000000000101</v>
      </c>
      <c r="G103">
        <f t="shared" si="2"/>
        <v>0.20345605401479158</v>
      </c>
    </row>
    <row r="104" spans="1:7" x14ac:dyDescent="0.25">
      <c r="A104">
        <v>4.05</v>
      </c>
      <c r="B104">
        <f t="shared" si="3"/>
        <v>3.7064385201146681E-2</v>
      </c>
      <c r="F104">
        <v>-1.05000000000001</v>
      </c>
      <c r="G104">
        <f t="shared" si="2"/>
        <v>0.2144702642381133</v>
      </c>
    </row>
    <row r="105" spans="1:7" x14ac:dyDescent="0.25">
      <c r="A105">
        <v>4.0999999999999996</v>
      </c>
      <c r="B105">
        <f t="shared" si="3"/>
        <v>3.6105091122415139E-2</v>
      </c>
      <c r="F105">
        <v>-1.00000000000001</v>
      </c>
      <c r="G105">
        <f t="shared" si="2"/>
        <v>0.22567492027545524</v>
      </c>
    </row>
    <row r="106" spans="1:7" x14ac:dyDescent="0.25">
      <c r="A106">
        <v>4.1500000000000004</v>
      </c>
      <c r="B106">
        <f t="shared" si="3"/>
        <v>3.5178435642748578E-2</v>
      </c>
      <c r="F106">
        <v>-0.95000000000000995</v>
      </c>
      <c r="G106">
        <f t="shared" si="2"/>
        <v>0.23702012762135793</v>
      </c>
    </row>
    <row r="107" spans="1:7" x14ac:dyDescent="0.25">
      <c r="A107">
        <v>4.2</v>
      </c>
      <c r="B107">
        <f t="shared" si="3"/>
        <v>3.428305137641053E-2</v>
      </c>
      <c r="F107">
        <v>-0.90000000000001001</v>
      </c>
      <c r="G107">
        <f t="shared" si="2"/>
        <v>0.24845006240500733</v>
      </c>
    </row>
    <row r="108" spans="1:7" x14ac:dyDescent="0.25">
      <c r="A108">
        <v>4.25</v>
      </c>
      <c r="B108">
        <f t="shared" si="3"/>
        <v>3.3417638578058587E-2</v>
      </c>
      <c r="F108">
        <v>-0.85000000000000997</v>
      </c>
      <c r="G108">
        <f t="shared" si="2"/>
        <v>0.25990317073232899</v>
      </c>
    </row>
    <row r="109" spans="1:7" x14ac:dyDescent="0.25">
      <c r="A109">
        <v>4.3</v>
      </c>
      <c r="B109">
        <f t="shared" si="3"/>
        <v>3.2580961307628963E-2</v>
      </c>
      <c r="F109">
        <v>-0.80000000000001004</v>
      </c>
      <c r="G109">
        <f t="shared" si="2"/>
        <v>0.27131250511654065</v>
      </c>
    </row>
    <row r="110" spans="1:7" x14ac:dyDescent="0.25">
      <c r="A110">
        <v>4.3499999999999996</v>
      </c>
      <c r="B110">
        <f t="shared" si="3"/>
        <v>3.1771843838858289E-2</v>
      </c>
      <c r="F110">
        <v>-0.75000000000001998</v>
      </c>
      <c r="G110">
        <f t="shared" si="2"/>
        <v>0.28260620623367183</v>
      </c>
    </row>
    <row r="111" spans="1:7" x14ac:dyDescent="0.25">
      <c r="A111">
        <v>4.4000000000000004</v>
      </c>
      <c r="B111">
        <f t="shared" si="3"/>
        <v>3.0989167294421388E-2</v>
      </c>
      <c r="F111">
        <v>-0.70000000000002005</v>
      </c>
      <c r="G111">
        <f t="shared" si="2"/>
        <v>0.29370813451916256</v>
      </c>
    </row>
    <row r="112" spans="1:7" x14ac:dyDescent="0.25">
      <c r="A112">
        <v>4.45</v>
      </c>
      <c r="B112">
        <f t="shared" si="3"/>
        <v>3.0231866491950896E-2</v>
      </c>
      <c r="F112">
        <v>-0.65000000000002001</v>
      </c>
      <c r="G112">
        <f t="shared" si="2"/>
        <v>0.30453865168146282</v>
      </c>
    </row>
    <row r="113" spans="1:7" x14ac:dyDescent="0.25">
      <c r="A113">
        <v>4.5</v>
      </c>
      <c r="B113">
        <f t="shared" si="3"/>
        <v>2.9498926986385978E-2</v>
      </c>
      <c r="F113">
        <v>-0.60000000000001996</v>
      </c>
      <c r="G113">
        <f t="shared" si="2"/>
        <v>0.31501554715927771</v>
      </c>
    </row>
    <row r="114" spans="1:7" x14ac:dyDescent="0.25">
      <c r="A114">
        <v>4.55</v>
      </c>
      <c r="B114">
        <f t="shared" si="3"/>
        <v>2.8789382295186221E-2</v>
      </c>
      <c r="F114">
        <v>-0.55000000000002003</v>
      </c>
      <c r="G114">
        <f t="shared" si="2"/>
        <v>0.32505509905464597</v>
      </c>
    </row>
    <row r="115" spans="1:7" x14ac:dyDescent="0.25">
      <c r="A115">
        <v>4.5999999999999996</v>
      </c>
      <c r="B115">
        <f t="shared" si="3"/>
        <v>2.8102311293947187E-2</v>
      </c>
      <c r="F115">
        <v>-0.50000000000001998</v>
      </c>
      <c r="G115">
        <f t="shared" si="2"/>
        <v>0.33457325335016141</v>
      </c>
    </row>
    <row r="116" spans="1:7" x14ac:dyDescent="0.25">
      <c r="A116">
        <v>4.6500000000000004</v>
      </c>
      <c r="B116">
        <f t="shared" si="3"/>
        <v>2.7436835770876449E-2</v>
      </c>
      <c r="F116">
        <v>-0.45000000000002</v>
      </c>
      <c r="G116">
        <f t="shared" si="2"/>
        <v>0.34348689952510353</v>
      </c>
    </row>
    <row r="117" spans="1:7" x14ac:dyDescent="0.25">
      <c r="A117">
        <v>4.7</v>
      </c>
      <c r="B117">
        <f t="shared" si="3"/>
        <v>2.6792118129437627E-2</v>
      </c>
      <c r="F117">
        <v>-0.40000000000002001</v>
      </c>
      <c r="G117">
        <f t="shared" si="2"/>
        <v>0.35171521531490768</v>
      </c>
    </row>
    <row r="118" spans="1:7" x14ac:dyDescent="0.25">
      <c r="A118">
        <v>4.75</v>
      </c>
      <c r="B118">
        <f t="shared" si="3"/>
        <v>2.6167359229251414E-2</v>
      </c>
      <c r="F118">
        <v>-0.35000000000002002</v>
      </c>
      <c r="G118">
        <f t="shared" si="2"/>
        <v>0.35918104862097161</v>
      </c>
    </row>
    <row r="119" spans="1:7" x14ac:dyDescent="0.25">
      <c r="A119">
        <v>4.8</v>
      </c>
      <c r="B119">
        <f t="shared" si="3"/>
        <v>2.5561796356064443E-2</v>
      </c>
      <c r="F119">
        <v>-0.30000000000001997</v>
      </c>
      <c r="G119">
        <f t="shared" si="2"/>
        <v>0.3658123007801849</v>
      </c>
    </row>
    <row r="120" spans="1:7" x14ac:dyDescent="0.25">
      <c r="A120">
        <v>4.8499999999999996</v>
      </c>
      <c r="B120">
        <f t="shared" si="3"/>
        <v>2.4974701312260265E-2</v>
      </c>
      <c r="F120">
        <v>-0.25000000000001998</v>
      </c>
      <c r="G120">
        <f t="shared" si="2"/>
        <v>0.37154327282798361</v>
      </c>
    </row>
    <row r="121" spans="1:7" x14ac:dyDescent="0.25">
      <c r="A121">
        <v>4.9000000000000004</v>
      </c>
      <c r="B121">
        <f t="shared" si="3"/>
        <v>2.4405378620000494E-2</v>
      </c>
      <c r="F121">
        <v>-0.20000000000002</v>
      </c>
      <c r="G121">
        <f t="shared" si="2"/>
        <v>0.37631593526996182</v>
      </c>
    </row>
    <row r="122" spans="1:7" x14ac:dyDescent="0.25">
      <c r="A122">
        <v>4.95</v>
      </c>
      <c r="B122">
        <f t="shared" si="3"/>
        <v>2.3853163829649662E-2</v>
      </c>
      <c r="F122">
        <v>-0.15000000000002001</v>
      </c>
      <c r="G122">
        <f t="shared" si="2"/>
        <v>0.38008108238131599</v>
      </c>
    </row>
    <row r="123" spans="1:7" x14ac:dyDescent="0.25">
      <c r="A123">
        <v>5</v>
      </c>
      <c r="B123">
        <f t="shared" si="3"/>
        <v>2.3317421926659126E-2</v>
      </c>
      <c r="F123">
        <v>-0.10000000000002</v>
      </c>
      <c r="G123">
        <f t="shared" si="2"/>
        <v>0.38279933426054996</v>
      </c>
    </row>
    <row r="124" spans="1:7" x14ac:dyDescent="0.25">
      <c r="A124">
        <v>5.05</v>
      </c>
      <c r="B124">
        <f t="shared" si="3"/>
        <v>2.2797545830568419E-2</v>
      </c>
      <c r="F124">
        <v>-5.0000000000020299E-2</v>
      </c>
      <c r="G124">
        <f t="shared" si="2"/>
        <v>0.38444195375534934</v>
      </c>
    </row>
    <row r="125" spans="1:7" x14ac:dyDescent="0.25">
      <c r="A125">
        <v>5.0999999999999996</v>
      </c>
      <c r="B125">
        <f t="shared" si="3"/>
        <v>2.2292954980227268E-2</v>
      </c>
      <c r="F125">
        <v>-2.0428103653102899E-14</v>
      </c>
      <c r="G125">
        <f t="shared" si="2"/>
        <v>0.38499145083226738</v>
      </c>
    </row>
    <row r="126" spans="1:7" x14ac:dyDescent="0.25">
      <c r="A126">
        <v>5.15</v>
      </c>
      <c r="B126">
        <f t="shared" si="3"/>
        <v>2.1803093999753866E-2</v>
      </c>
      <c r="F126">
        <v>4.9999999999980303E-2</v>
      </c>
      <c r="G126">
        <f t="shared" si="2"/>
        <v>0.38444195375535017</v>
      </c>
    </row>
    <row r="127" spans="1:7" x14ac:dyDescent="0.25">
      <c r="A127">
        <v>5.2</v>
      </c>
      <c r="B127">
        <f t="shared" si="3"/>
        <v>2.1327431440125773E-2</v>
      </c>
      <c r="F127">
        <v>9.9999999999980105E-2</v>
      </c>
      <c r="G127">
        <f t="shared" si="2"/>
        <v>0.38279933426055168</v>
      </c>
    </row>
    <row r="128" spans="1:7" x14ac:dyDescent="0.25">
      <c r="A128">
        <v>5.25</v>
      </c>
      <c r="B128">
        <f t="shared" si="3"/>
        <v>2.0865458591651988E-2</v>
      </c>
      <c r="F128">
        <v>0.14999999999998001</v>
      </c>
      <c r="G128">
        <f t="shared" si="2"/>
        <v>0.38008108238131855</v>
      </c>
    </row>
    <row r="129" spans="1:7" x14ac:dyDescent="0.25">
      <c r="A129">
        <v>5.3</v>
      </c>
      <c r="B129">
        <f t="shared" si="3"/>
        <v>2.0416688362901263E-2</v>
      </c>
      <c r="F129">
        <v>0.19999999999998</v>
      </c>
      <c r="G129">
        <f t="shared" si="2"/>
        <v>0.37631593526996526</v>
      </c>
    </row>
    <row r="130" spans="1:7" x14ac:dyDescent="0.25">
      <c r="A130">
        <v>5.35</v>
      </c>
      <c r="B130">
        <f t="shared" si="3"/>
        <v>1.9980654221963094E-2</v>
      </c>
      <c r="F130">
        <v>0.24999999999997999</v>
      </c>
      <c r="G130">
        <f t="shared" si="2"/>
        <v>0.37154327282798782</v>
      </c>
    </row>
    <row r="131" spans="1:7" x14ac:dyDescent="0.25">
      <c r="A131">
        <v>5.4</v>
      </c>
      <c r="B131">
        <f t="shared" si="3"/>
        <v>1.9556909196198267E-2</v>
      </c>
      <c r="F131">
        <v>0.29999999999998</v>
      </c>
      <c r="G131">
        <f t="shared" si="2"/>
        <v>0.36581230078018989</v>
      </c>
    </row>
    <row r="132" spans="1:7" x14ac:dyDescent="0.25">
      <c r="A132">
        <v>5.45</v>
      </c>
      <c r="B132">
        <f t="shared" si="3"/>
        <v>1.9145024926894415E-2</v>
      </c>
      <c r="F132">
        <v>0.34999999999997999</v>
      </c>
      <c r="G132">
        <f t="shared" si="2"/>
        <v>0.35918104862097727</v>
      </c>
    </row>
    <row r="133" spans="1:7" x14ac:dyDescent="0.25">
      <c r="A133">
        <v>5.5</v>
      </c>
      <c r="B133">
        <f t="shared" si="3"/>
        <v>1.8744590775482638E-2</v>
      </c>
      <c r="F133">
        <v>0.39999999999997998</v>
      </c>
      <c r="G133">
        <f t="shared" si="2"/>
        <v>0.35171521531491401</v>
      </c>
    </row>
    <row r="134" spans="1:7" x14ac:dyDescent="0.25">
      <c r="A134">
        <v>5.55</v>
      </c>
      <c r="B134">
        <f t="shared" si="3"/>
        <v>1.8355212978194257E-2</v>
      </c>
      <c r="F134">
        <v>0.44999999999998003</v>
      </c>
      <c r="G134">
        <f t="shared" si="2"/>
        <v>0.34348689952511036</v>
      </c>
    </row>
    <row r="135" spans="1:7" x14ac:dyDescent="0.25">
      <c r="A135">
        <v>5.6</v>
      </c>
      <c r="B135">
        <f t="shared" si="3"/>
        <v>1.7976513846243308E-2</v>
      </c>
      <c r="F135">
        <v>0.49999999999998002</v>
      </c>
      <c r="G135">
        <f t="shared" si="2"/>
        <v>0.33457325335016885</v>
      </c>
    </row>
    <row r="136" spans="1:7" x14ac:dyDescent="0.25">
      <c r="A136">
        <v>5.65</v>
      </c>
      <c r="B136">
        <f t="shared" si="3"/>
        <v>1.7608131008812634E-2</v>
      </c>
      <c r="F136">
        <v>0.54999999999997995</v>
      </c>
      <c r="G136">
        <f t="shared" si="2"/>
        <v>0.3250550990546538</v>
      </c>
    </row>
    <row r="137" spans="1:7" x14ac:dyDescent="0.25">
      <c r="A137">
        <v>5.7</v>
      </c>
      <c r="B137">
        <f t="shared" si="3"/>
        <v>1.7249716696299596E-2</v>
      </c>
      <c r="F137">
        <v>0.59999999999997999</v>
      </c>
      <c r="G137">
        <f t="shared" si="2"/>
        <v>0.31501554715928592</v>
      </c>
    </row>
    <row r="138" spans="1:7" x14ac:dyDescent="0.25">
      <c r="A138">
        <v>5.75</v>
      </c>
      <c r="B138">
        <f t="shared" si="3"/>
        <v>1.6900937061443039E-2</v>
      </c>
      <c r="F138">
        <v>0.64999999999998004</v>
      </c>
      <c r="G138">
        <f t="shared" si="2"/>
        <v>0.30453865168147137</v>
      </c>
    </row>
    <row r="139" spans="1:7" x14ac:dyDescent="0.25">
      <c r="A139">
        <v>5.8</v>
      </c>
      <c r="B139">
        <f t="shared" si="3"/>
        <v>1.6561471536107361E-2</v>
      </c>
      <c r="F139">
        <v>0.69999999999997997</v>
      </c>
      <c r="G139">
        <f t="shared" si="2"/>
        <v>0.29370813451917138</v>
      </c>
    </row>
    <row r="140" spans="1:7" x14ac:dyDescent="0.25">
      <c r="A140">
        <v>5.85</v>
      </c>
      <c r="B140">
        <f t="shared" si="3"/>
        <v>1.6231012221642502E-2</v>
      </c>
      <c r="F140">
        <v>0.74999999999998002</v>
      </c>
      <c r="G140">
        <f t="shared" si="2"/>
        <v>0.28260620623368082</v>
      </c>
    </row>
    <row r="141" spans="1:7" x14ac:dyDescent="0.25">
      <c r="A141">
        <v>5.9</v>
      </c>
      <c r="B141">
        <f t="shared" si="3"/>
        <v>1.5909263310871689E-2</v>
      </c>
      <c r="F141">
        <v>0.79999999999997995</v>
      </c>
      <c r="G141">
        <f t="shared" si="2"/>
        <v>0.27131250511654748</v>
      </c>
    </row>
    <row r="142" spans="1:7" x14ac:dyDescent="0.25">
      <c r="A142">
        <v>5.95</v>
      </c>
      <c r="B142">
        <f t="shared" si="3"/>
        <v>1.5595940539883356E-2</v>
      </c>
      <c r="F142">
        <v>0.84999999999997999</v>
      </c>
      <c r="G142">
        <f t="shared" si="2"/>
        <v>0.25990317073233582</v>
      </c>
    </row>
    <row r="143" spans="1:7" x14ac:dyDescent="0.25">
      <c r="A143">
        <v>6</v>
      </c>
      <c r="B143">
        <f t="shared" si="3"/>
        <v>1.5290770667918148E-2</v>
      </c>
      <c r="F143">
        <v>0.89999999999998004</v>
      </c>
      <c r="G143">
        <f t="shared" si="2"/>
        <v>0.24845006240501422</v>
      </c>
    </row>
    <row r="144" spans="1:7" x14ac:dyDescent="0.25">
      <c r="A144">
        <v>6.05</v>
      </c>
      <c r="B144">
        <f t="shared" si="3"/>
        <v>1.4993490983750182E-2</v>
      </c>
      <c r="F144">
        <v>0.94999999999997997</v>
      </c>
      <c r="G144">
        <f t="shared" si="2"/>
        <v>0.23702012762136473</v>
      </c>
    </row>
    <row r="145" spans="1:7" x14ac:dyDescent="0.25">
      <c r="A145">
        <v>6.1</v>
      </c>
      <c r="B145">
        <f t="shared" si="3"/>
        <v>1.4703848837061504E-2</v>
      </c>
      <c r="F145">
        <v>0.99999999999998002</v>
      </c>
      <c r="G145">
        <f t="shared" si="2"/>
        <v>0.22567492027546202</v>
      </c>
    </row>
    <row r="146" spans="1:7" x14ac:dyDescent="0.25">
      <c r="A146">
        <v>6.15</v>
      </c>
      <c r="B146">
        <f t="shared" si="3"/>
        <v>1.4421601193401917E-2</v>
      </c>
      <c r="F146">
        <v>1.0499999999999801</v>
      </c>
      <c r="G146">
        <f t="shared" si="2"/>
        <v>0.21447026423812005</v>
      </c>
    </row>
    <row r="147" spans="1:7" x14ac:dyDescent="0.25">
      <c r="A147">
        <v>6.2</v>
      </c>
      <c r="B147">
        <f t="shared" si="3"/>
        <v>1.414651421141371E-2</v>
      </c>
      <c r="F147">
        <v>1.0999999999999801</v>
      </c>
      <c r="G147">
        <f t="shared" si="2"/>
        <v>0.20345605401479819</v>
      </c>
    </row>
    <row r="148" spans="1:7" x14ac:dyDescent="0.25">
      <c r="A148">
        <v>6.25</v>
      </c>
      <c r="B148">
        <f t="shared" si="3"/>
        <v>1.3878362841081864E-2</v>
      </c>
      <c r="F148">
        <v>1.1499999999999799</v>
      </c>
      <c r="G148">
        <f t="shared" si="2"/>
        <v>0.19267618131327685</v>
      </c>
    </row>
    <row r="149" spans="1:7" x14ac:dyDescent="0.25">
      <c r="A149">
        <v>6.3</v>
      </c>
      <c r="B149">
        <f t="shared" si="3"/>
        <v>1.3616930441845886E-2</v>
      </c>
      <c r="F149">
        <v>1.19999999999998</v>
      </c>
      <c r="G149">
        <f t="shared" si="2"/>
        <v>0.18216857418974289</v>
      </c>
    </row>
    <row r="150" spans="1:7" x14ac:dyDescent="0.25">
      <c r="A150">
        <v>6.35</v>
      </c>
      <c r="B150">
        <f t="shared" si="3"/>
        <v>1.3362008419480568E-2</v>
      </c>
      <c r="F150">
        <v>1.24999999999998</v>
      </c>
      <c r="G150">
        <f t="shared" si="2"/>
        <v>0.17196533404988121</v>
      </c>
    </row>
    <row r="151" spans="1:7" x14ac:dyDescent="0.25">
      <c r="A151">
        <v>6.4</v>
      </c>
      <c r="B151">
        <f t="shared" si="3"/>
        <v>1.3113395880718758E-2</v>
      </c>
      <c r="F151">
        <v>1.2999999999999801</v>
      </c>
      <c r="G151">
        <f t="shared" si="2"/>
        <v>0.16209295508952462</v>
      </c>
    </row>
    <row r="152" spans="1:7" x14ac:dyDescent="0.25">
      <c r="A152">
        <v>6.45</v>
      </c>
      <c r="B152">
        <f t="shared" si="3"/>
        <v>1.2870899304650914E-2</v>
      </c>
      <c r="F152">
        <v>1.3499999999999801</v>
      </c>
      <c r="G152">
        <f t="shared" si="2"/>
        <v>0.15257261068388339</v>
      </c>
    </row>
    <row r="153" spans="1:7" x14ac:dyDescent="0.25">
      <c r="A153">
        <v>6.5000000000000098</v>
      </c>
      <c r="B153">
        <f t="shared" si="3"/>
        <v>1.2634332229994091E-2</v>
      </c>
      <c r="F153">
        <v>1.3999999999999799</v>
      </c>
      <c r="G153">
        <f t="shared" si="2"/>
        <v>0.14342049167762586</v>
      </c>
    </row>
    <row r="154" spans="1:7" x14ac:dyDescent="0.25">
      <c r="A154">
        <v>6.5500000000000096</v>
      </c>
      <c r="B154">
        <f t="shared" si="3"/>
        <v>1.2403514957377109E-2</v>
      </c>
      <c r="F154">
        <v>1.44999999999998</v>
      </c>
      <c r="G154">
        <f t="shared" ref="G154:G217" si="4">_xlfn.T.DIST(F154,$B$10+$C$10-2,FALSE)</f>
        <v>0.13464818238600582</v>
      </c>
    </row>
    <row r="155" spans="1:7" x14ac:dyDescent="0.25">
      <c r="A155">
        <v>6.6</v>
      </c>
      <c r="B155">
        <f t="shared" si="3"/>
        <v>1.2178274265838293E-2</v>
      </c>
      <c r="F155">
        <v>1.49999999999998</v>
      </c>
      <c r="G155">
        <f t="shared" si="4"/>
        <v>0.12626306128596435</v>
      </c>
    </row>
    <row r="156" spans="1:7" x14ac:dyDescent="0.25">
      <c r="A156">
        <v>6.65</v>
      </c>
      <c r="B156">
        <f t="shared" ref="B156:B183" si="5">_xlfn.F.DIST(A156,$C$10-1,$B$10-1,FALSE)</f>
        <v>1.1958443142780424E-2</v>
      </c>
      <c r="F156">
        <v>1.5499999999999801</v>
      </c>
      <c r="G156">
        <f t="shared" si="4"/>
        <v>0.11826871475738424</v>
      </c>
    </row>
    <row r="157" spans="1:7" x14ac:dyDescent="0.25">
      <c r="A157">
        <v>6.7</v>
      </c>
      <c r="B157">
        <f t="shared" si="5"/>
        <v>1.1743860526671633E-2</v>
      </c>
      <c r="F157">
        <v>1.5999999999999801</v>
      </c>
      <c r="G157">
        <f t="shared" si="4"/>
        <v>0.11066535373955498</v>
      </c>
    </row>
    <row r="158" spans="1:7" x14ac:dyDescent="0.25">
      <c r="A158">
        <v>6.7500000000000098</v>
      </c>
      <c r="B158">
        <f t="shared" si="5"/>
        <v>1.1534371061820965E-2</v>
      </c>
      <c r="F158">
        <v>1.6499999999999799</v>
      </c>
      <c r="G158">
        <f t="shared" si="4"/>
        <v>0.10345022471944744</v>
      </c>
    </row>
    <row r="159" spans="1:7" x14ac:dyDescent="0.25">
      <c r="A159">
        <v>6.8000000000000096</v>
      </c>
      <c r="B159">
        <f t="shared" si="5"/>
        <v>1.1329824864598204E-2</v>
      </c>
      <c r="F159">
        <v>1.69999999999998</v>
      </c>
      <c r="G159">
        <f t="shared" si="4"/>
        <v>9.6618008002835001E-2</v>
      </c>
    </row>
    <row r="160" spans="1:7" x14ac:dyDescent="0.25">
      <c r="A160">
        <v>6.85</v>
      </c>
      <c r="B160">
        <f t="shared" si="5"/>
        <v>1.1130077300502063E-2</v>
      </c>
      <c r="F160">
        <v>1.74999999999998</v>
      </c>
      <c r="G160">
        <f t="shared" si="4"/>
        <v>9.0161197686343925E-2</v>
      </c>
    </row>
    <row r="161" spans="1:7" x14ac:dyDescent="0.25">
      <c r="A161">
        <v>6.9000000000000101</v>
      </c>
      <c r="B161">
        <f t="shared" si="5"/>
        <v>1.0934988771515988E-2</v>
      </c>
      <c r="F161">
        <v>1.7999999999999801</v>
      </c>
      <c r="G161">
        <f t="shared" si="4"/>
        <v>8.4070459110835105E-2</v>
      </c>
    </row>
    <row r="162" spans="1:7" x14ac:dyDescent="0.25">
      <c r="A162">
        <v>6.9500000000000099</v>
      </c>
      <c r="B162">
        <f t="shared" si="5"/>
        <v>1.0744424513222882E-2</v>
      </c>
      <c r="F162">
        <v>1.8499999999999801</v>
      </c>
      <c r="G162">
        <f t="shared" si="4"/>
        <v>7.8334960808643689E-2</v>
      </c>
    </row>
    <row r="163" spans="1:7" x14ac:dyDescent="0.25">
      <c r="A163">
        <v>7.0000000000000098</v>
      </c>
      <c r="B163">
        <f t="shared" si="5"/>
        <v>1.0558254401178215E-2</v>
      </c>
      <c r="F163">
        <v>1.8999999999999799</v>
      </c>
      <c r="G163">
        <f t="shared" si="4"/>
        <v>7.2942679044073561E-2</v>
      </c>
    </row>
    <row r="164" spans="1:7" x14ac:dyDescent="0.25">
      <c r="A164">
        <v>7.0500000000000096</v>
      </c>
      <c r="B164">
        <f t="shared" si="5"/>
        <v>1.0376352766071869E-2</v>
      </c>
      <c r="F164">
        <v>1.94999999999998</v>
      </c>
      <c r="G164">
        <f t="shared" si="4"/>
        <v>6.7880673981844011E-2</v>
      </c>
    </row>
    <row r="165" spans="1:7" x14ac:dyDescent="0.25">
      <c r="A165">
        <v>7.1</v>
      </c>
      <c r="B165">
        <f t="shared" si="5"/>
        <v>1.0198598217233141E-2</v>
      </c>
      <c r="F165">
        <v>1.99999999999998</v>
      </c>
      <c r="G165">
        <f t="shared" si="4"/>
        <v>6.3135337302663824E-2</v>
      </c>
    </row>
    <row r="166" spans="1:7" x14ac:dyDescent="0.25">
      <c r="A166">
        <v>7.1500000000000101</v>
      </c>
      <c r="B166">
        <f t="shared" si="5"/>
        <v>1.0024873474059053E-2</v>
      </c>
      <c r="F166">
        <v>2.0499999999999701</v>
      </c>
      <c r="G166">
        <f t="shared" si="4"/>
        <v>5.8692611724912434E-2</v>
      </c>
    </row>
    <row r="167" spans="1:7" x14ac:dyDescent="0.25">
      <c r="A167">
        <v>7.2000000000000099</v>
      </c>
      <c r="B167">
        <f t="shared" si="5"/>
        <v>9.855065204969881E-3</v>
      </c>
      <c r="F167">
        <v>2.0999999999999699</v>
      </c>
      <c r="G167">
        <f t="shared" si="4"/>
        <v>5.4538183396590917E-2</v>
      </c>
    </row>
    <row r="168" spans="1:7" x14ac:dyDescent="0.25">
      <c r="A168">
        <v>7.2500000000000098</v>
      </c>
      <c r="B168">
        <f t="shared" si="5"/>
        <v>9.6890638735160021E-3</v>
      </c>
      <c r="F168">
        <v>2.1499999999999702</v>
      </c>
      <c r="G168">
        <f t="shared" si="4"/>
        <v>5.0657648504923075E-2</v>
      </c>
    </row>
    <row r="169" spans="1:7" x14ac:dyDescent="0.25">
      <c r="A169">
        <v>7.3000000000000096</v>
      </c>
      <c r="B169">
        <f t="shared" si="5"/>
        <v>9.5267635912828774E-3</v>
      </c>
      <c r="F169">
        <v>2.19999999999997</v>
      </c>
      <c r="G169">
        <f t="shared" si="4"/>
        <v>4.7036655726271408E-2</v>
      </c>
    </row>
    <row r="170" spans="1:7" x14ac:dyDescent="0.25">
      <c r="A170">
        <v>7.3500000000000103</v>
      </c>
      <c r="B170">
        <f t="shared" si="5"/>
        <v>9.3680619772586703E-3</v>
      </c>
      <c r="F170">
        <v>2.2499999999999698</v>
      </c>
      <c r="G170">
        <f t="shared" si="4"/>
        <v>4.3661026321126964E-2</v>
      </c>
    </row>
    <row r="171" spans="1:7" x14ac:dyDescent="0.25">
      <c r="A171">
        <v>7.4000000000000101</v>
      </c>
      <c r="B171">
        <f t="shared" si="5"/>
        <v>9.2128600233477489E-3</v>
      </c>
      <c r="F171">
        <v>2.2999999999999701</v>
      </c>
      <c r="G171">
        <f t="shared" si="4"/>
        <v>4.0516853782232819E-2</v>
      </c>
    </row>
    <row r="172" spans="1:7" x14ac:dyDescent="0.25">
      <c r="A172">
        <v>7.4500000000000099</v>
      </c>
      <c r="B172">
        <f t="shared" si="5"/>
        <v>9.0610619657306591E-3</v>
      </c>
      <c r="F172">
        <v>2.3499999999999699</v>
      </c>
      <c r="G172">
        <f t="shared" si="4"/>
        <v>3.759058498229069E-2</v>
      </c>
    </row>
    <row r="173" spans="1:7" x14ac:dyDescent="0.25">
      <c r="A173">
        <v>7.5000000000000098</v>
      </c>
      <c r="B173">
        <f t="shared" si="5"/>
        <v>8.9125751617867791E-3</v>
      </c>
      <c r="F173">
        <v>2.3999999999999702</v>
      </c>
      <c r="G173">
        <f t="shared" si="4"/>
        <v>3.4869084753942813E-2</v>
      </c>
    </row>
    <row r="174" spans="1:7" x14ac:dyDescent="0.25">
      <c r="A174">
        <v>7.5500000000000096</v>
      </c>
      <c r="B174">
        <f t="shared" si="5"/>
        <v>8.7673099723113157E-3</v>
      </c>
      <c r="F174">
        <v>2.44999999999997</v>
      </c>
      <c r="G174">
        <f t="shared" si="4"/>
        <v>3.2339685780353809E-2</v>
      </c>
    </row>
    <row r="175" spans="1:7" x14ac:dyDescent="0.25">
      <c r="A175">
        <v>7.6000000000000103</v>
      </c>
      <c r="B175">
        <f t="shared" si="5"/>
        <v>8.6251796487725688E-3</v>
      </c>
      <c r="F175">
        <v>2.4999999999999698</v>
      </c>
      <c r="G175">
        <f t="shared" si="4"/>
        <v>2.9990225589893546E-2</v>
      </c>
    </row>
    <row r="176" spans="1:7" x14ac:dyDescent="0.25">
      <c r="A176">
        <v>7.6500000000000101</v>
      </c>
      <c r="B176">
        <f t="shared" si="5"/>
        <v>8.4861002253686351E-3</v>
      </c>
      <c r="F176">
        <v>2.5499999999999701</v>
      </c>
      <c r="G176">
        <f t="shared" si="4"/>
        <v>2.7809072341910827E-2</v>
      </c>
    </row>
    <row r="177" spans="1:7" x14ac:dyDescent="0.25">
      <c r="A177">
        <v>7.7000000000000099</v>
      </c>
      <c r="B177">
        <f t="shared" si="5"/>
        <v>8.3499904156555654E-3</v>
      </c>
      <c r="F177">
        <v>2.5999999999999699</v>
      </c>
      <c r="G177">
        <f t="shared" si="4"/>
        <v>2.5785140969774079E-2</v>
      </c>
    </row>
    <row r="178" spans="1:7" x14ac:dyDescent="0.25">
      <c r="A178">
        <v>7.7500000000000098</v>
      </c>
      <c r="B178">
        <f t="shared" si="5"/>
        <v>8.2167715135309915E-3</v>
      </c>
      <c r="F178">
        <v>2.6499999999999702</v>
      </c>
      <c r="G178">
        <f t="shared" si="4"/>
        <v>2.390790111835733E-2</v>
      </c>
    </row>
    <row r="179" spans="1:7" x14ac:dyDescent="0.25">
      <c r="A179">
        <v>7.8000000000000096</v>
      </c>
      <c r="B179">
        <f t="shared" si="5"/>
        <v>8.0863672983681432E-3</v>
      </c>
      <c r="F179">
        <v>2.69999999999997</v>
      </c>
      <c r="G179">
        <f t="shared" si="4"/>
        <v>2.2167378180898509E-2</v>
      </c>
    </row>
    <row r="180" spans="1:7" x14ac:dyDescent="0.25">
      <c r="A180">
        <v>7.8500000000000103</v>
      </c>
      <c r="B180">
        <f t="shared" si="5"/>
        <v>7.9587039441063028E-3</v>
      </c>
      <c r="F180">
        <v>2.7499999999999698</v>
      </c>
      <c r="G180">
        <f t="shared" si="4"/>
        <v>2.0554148608536771E-2</v>
      </c>
    </row>
    <row r="181" spans="1:7" x14ac:dyDescent="0.25">
      <c r="A181">
        <v>7.9000000000000101</v>
      </c>
      <c r="B181">
        <f t="shared" si="5"/>
        <v>7.8337099321132836E-3</v>
      </c>
      <c r="F181">
        <v>2.7999999999999701</v>
      </c>
      <c r="G181">
        <f t="shared" si="4"/>
        <v>1.9059330537816541E-2</v>
      </c>
    </row>
    <row r="182" spans="1:7" x14ac:dyDescent="0.25">
      <c r="A182">
        <v>7.9500000000000099</v>
      </c>
      <c r="B182">
        <f t="shared" si="5"/>
        <v>7.7113159676453144E-3</v>
      </c>
      <c r="F182">
        <v>2.8499999999999699</v>
      </c>
      <c r="G182">
        <f t="shared" si="4"/>
        <v>1.7674570659203651E-2</v>
      </c>
    </row>
    <row r="183" spans="1:7" x14ac:dyDescent="0.25">
      <c r="A183">
        <v>8.0000000000000107</v>
      </c>
      <c r="B183">
        <f t="shared" si="5"/>
        <v>7.5914548997384644E-3</v>
      </c>
      <c r="F183">
        <v>2.8999999999999702</v>
      </c>
      <c r="G183">
        <f t="shared" si="4"/>
        <v>1.6392028134717958E-2</v>
      </c>
    </row>
    <row r="184" spans="1:7" x14ac:dyDescent="0.25">
      <c r="F184">
        <v>2.94999999999997</v>
      </c>
      <c r="G184">
        <f t="shared" si="4"/>
        <v>1.5204356266118326E-2</v>
      </c>
    </row>
    <row r="185" spans="1:7" x14ac:dyDescent="0.25">
      <c r="F185">
        <v>2.9999999999999698</v>
      </c>
      <c r="G185">
        <f t="shared" si="4"/>
        <v>1.4104682517216732E-2</v>
      </c>
    </row>
    <row r="186" spans="1:7" x14ac:dyDescent="0.25">
      <c r="F186">
        <v>3.0499999999999701</v>
      </c>
      <c r="G186">
        <f t="shared" si="4"/>
        <v>1.3086587405036296E-2</v>
      </c>
    </row>
    <row r="187" spans="1:7" x14ac:dyDescent="0.25">
      <c r="F187">
        <v>3.0999999999999699</v>
      </c>
      <c r="G187">
        <f t="shared" si="4"/>
        <v>1.2144082694582035E-2</v>
      </c>
    </row>
    <row r="188" spans="1:7" x14ac:dyDescent="0.25">
      <c r="F188">
        <v>3.1499999999999702</v>
      </c>
      <c r="G188">
        <f t="shared" si="4"/>
        <v>1.12715892606864E-2</v>
      </c>
    </row>
    <row r="189" spans="1:7" x14ac:dyDescent="0.25">
      <c r="F189">
        <v>3.19999999999997</v>
      </c>
      <c r="G189">
        <f t="shared" si="4"/>
        <v>1.0463914917300593E-2</v>
      </c>
    </row>
    <row r="190" spans="1:7" x14ac:dyDescent="0.25">
      <c r="F190">
        <v>3.2499999999999698</v>
      </c>
      <c r="G190">
        <f t="shared" si="4"/>
        <v>9.7162324592105151E-3</v>
      </c>
    </row>
    <row r="191" spans="1:7" x14ac:dyDescent="0.25">
      <c r="F191">
        <v>3.2999999999999701</v>
      </c>
      <c r="G191">
        <f t="shared" si="4"/>
        <v>9.0240581128867639E-3</v>
      </c>
    </row>
    <row r="192" spans="1:7" x14ac:dyDescent="0.25">
      <c r="F192">
        <v>3.3499999999999699</v>
      </c>
      <c r="G192">
        <f t="shared" si="4"/>
        <v>8.3832305514254107E-3</v>
      </c>
    </row>
    <row r="193" spans="6:7" x14ac:dyDescent="0.25">
      <c r="F193">
        <v>3.3999999999999702</v>
      </c>
      <c r="G193">
        <f t="shared" si="4"/>
        <v>7.7898905926891528E-3</v>
      </c>
    </row>
    <row r="194" spans="6:7" x14ac:dyDescent="0.25">
      <c r="F194">
        <v>3.44999999999997</v>
      </c>
      <c r="G194">
        <f t="shared" si="4"/>
        <v>7.2404616692158408E-3</v>
      </c>
    </row>
    <row r="195" spans="6:7" x14ac:dyDescent="0.25">
      <c r="F195">
        <v>3.4999999999999698</v>
      </c>
      <c r="G195">
        <f t="shared" si="4"/>
        <v>6.7316311326456359E-3</v>
      </c>
    </row>
    <row r="196" spans="6:7" x14ac:dyDescent="0.25">
      <c r="F196">
        <v>3.5499999999999701</v>
      </c>
      <c r="G196">
        <f t="shared" si="4"/>
        <v>6.2603324337836387E-3</v>
      </c>
    </row>
    <row r="197" spans="6:7" x14ac:dyDescent="0.25">
      <c r="F197">
        <v>3.5999999999999699</v>
      </c>
      <c r="G197">
        <f t="shared" si="4"/>
        <v>5.8237282014528746E-3</v>
      </c>
    </row>
    <row r="198" spans="6:7" x14ac:dyDescent="0.25">
      <c r="F198">
        <v>3.6499999999999702</v>
      </c>
      <c r="G198">
        <f t="shared" si="4"/>
        <v>5.4191942285351661E-3</v>
      </c>
    </row>
    <row r="199" spans="6:7" x14ac:dyDescent="0.25">
      <c r="F199">
        <v>3.69999999999997</v>
      </c>
      <c r="G199">
        <f t="shared" si="4"/>
        <v>5.0443043616182886E-3</v>
      </c>
    </row>
    <row r="200" spans="6:7" x14ac:dyDescent="0.25">
      <c r="F200">
        <v>3.7499999999999698</v>
      </c>
      <c r="G200">
        <f t="shared" si="4"/>
        <v>4.6968162810810069E-3</v>
      </c>
    </row>
    <row r="201" spans="6:7" x14ac:dyDescent="0.25">
      <c r="F201">
        <v>3.7999999999999701</v>
      </c>
      <c r="G201">
        <f t="shared" si="4"/>
        <v>4.3746581509090414E-3</v>
      </c>
    </row>
    <row r="202" spans="6:7" x14ac:dyDescent="0.25">
      <c r="F202">
        <v>3.8499999999999699</v>
      </c>
      <c r="G202">
        <f t="shared" si="4"/>
        <v>4.0759161117376154E-3</v>
      </c>
    </row>
    <row r="203" spans="6:7" x14ac:dyDescent="0.25">
      <c r="F203">
        <v>3.8999999999999702</v>
      </c>
      <c r="G203">
        <f t="shared" si="4"/>
        <v>3.7988225862885978E-3</v>
      </c>
    </row>
    <row r="204" spans="6:7" x14ac:dyDescent="0.25">
      <c r="F204">
        <v>3.94999999999997</v>
      </c>
      <c r="G204">
        <f t="shared" si="4"/>
        <v>3.5417453632756715E-3</v>
      </c>
    </row>
    <row r="205" spans="6:7" x14ac:dyDescent="0.25">
      <c r="F205">
        <v>3.9999999999999698</v>
      </c>
      <c r="G205">
        <f t="shared" si="4"/>
        <v>3.3031774237810472E-3</v>
      </c>
    </row>
    <row r="206" spans="6:7" x14ac:dyDescent="0.25">
      <c r="F206">
        <v>4.0499999999999696</v>
      </c>
      <c r="G206">
        <f t="shared" si="4"/>
        <v>3.0817274728828013E-3</v>
      </c>
    </row>
    <row r="207" spans="6:7" x14ac:dyDescent="0.25">
      <c r="F207">
        <v>4.0999999999999703</v>
      </c>
      <c r="G207">
        <f t="shared" si="4"/>
        <v>2.8761111387773548E-3</v>
      </c>
    </row>
    <row r="208" spans="6:7" x14ac:dyDescent="0.25">
      <c r="F208">
        <v>4.1499999999999702</v>
      </c>
      <c r="G208">
        <f t="shared" si="4"/>
        <v>2.685142801664344E-3</v>
      </c>
    </row>
    <row r="209" spans="6:7" x14ac:dyDescent="0.25">
      <c r="F209">
        <v>4.19999999999997</v>
      </c>
      <c r="G209">
        <f t="shared" si="4"/>
        <v>2.5077280151268905E-3</v>
      </c>
    </row>
    <row r="210" spans="6:7" x14ac:dyDescent="0.25">
      <c r="F210">
        <v>4.2499999999999698</v>
      </c>
      <c r="G210">
        <f t="shared" si="4"/>
        <v>2.3428564835539568E-3</v>
      </c>
    </row>
    <row r="211" spans="6:7" x14ac:dyDescent="0.25">
      <c r="F211">
        <v>4.2999999999999696</v>
      </c>
      <c r="G211">
        <f t="shared" si="4"/>
        <v>2.1895955602305901E-3</v>
      </c>
    </row>
    <row r="212" spans="6:7" x14ac:dyDescent="0.25">
      <c r="F212">
        <v>4.3499999999999703</v>
      </c>
      <c r="G212">
        <f t="shared" si="4"/>
        <v>2.0470842319995474E-3</v>
      </c>
    </row>
    <row r="213" spans="6:7" x14ac:dyDescent="0.25">
      <c r="F213">
        <v>4.3999999999999702</v>
      </c>
      <c r="G213">
        <f t="shared" si="4"/>
        <v>1.9145275578169212E-3</v>
      </c>
    </row>
    <row r="214" spans="6:7" x14ac:dyDescent="0.25">
      <c r="F214">
        <v>4.44999999999997</v>
      </c>
      <c r="G214">
        <f t="shared" si="4"/>
        <v>1.7911915300381704E-3</v>
      </c>
    </row>
    <row r="215" spans="6:7" x14ac:dyDescent="0.25">
      <c r="F215">
        <v>4.4999999999999698</v>
      </c>
      <c r="G215">
        <f t="shared" si="4"/>
        <v>1.6763983288416993E-3</v>
      </c>
    </row>
    <row r="216" spans="6:7" x14ac:dyDescent="0.25">
      <c r="F216">
        <v>4.5499999999999696</v>
      </c>
      <c r="G216">
        <f t="shared" si="4"/>
        <v>1.5695219417928947E-3</v>
      </c>
    </row>
    <row r="217" spans="6:7" x14ac:dyDescent="0.25">
      <c r="F217">
        <v>4.5999999999999703</v>
      </c>
      <c r="G217">
        <f t="shared" si="4"/>
        <v>1.4699841221483519E-3</v>
      </c>
    </row>
    <row r="218" spans="6:7" x14ac:dyDescent="0.25">
      <c r="F218">
        <v>4.6499999999999702</v>
      </c>
      <c r="G218">
        <f t="shared" ref="G218:G228" si="6">_xlfn.T.DIST(F218,$B$10+$C$10-2,FALSE)</f>
        <v>1.3772506610774614E-3</v>
      </c>
    </row>
    <row r="219" spans="6:7" x14ac:dyDescent="0.25">
      <c r="F219">
        <v>4.69999999999997</v>
      </c>
      <c r="G219">
        <f t="shared" si="6"/>
        <v>1.2908279505215823E-3</v>
      </c>
    </row>
    <row r="220" spans="6:7" x14ac:dyDescent="0.25">
      <c r="F220">
        <v>4.74999999999996</v>
      </c>
      <c r="G220">
        <f t="shared" si="6"/>
        <v>1.2102598149080529E-3</v>
      </c>
    </row>
    <row r="221" spans="6:7" x14ac:dyDescent="0.25">
      <c r="F221">
        <v>4.7999999999999696</v>
      </c>
      <c r="G221">
        <f t="shared" si="6"/>
        <v>1.1351245913783004E-3</v>
      </c>
    </row>
    <row r="222" spans="6:7" x14ac:dyDescent="0.25">
      <c r="F222">
        <v>4.8499999999999703</v>
      </c>
      <c r="G222">
        <f t="shared" si="6"/>
        <v>1.0650324395709749E-3</v>
      </c>
    </row>
    <row r="223" spans="6:7" x14ac:dyDescent="0.25">
      <c r="F223">
        <v>4.8999999999999604</v>
      </c>
      <c r="G223">
        <f t="shared" si="6"/>
        <v>9.9962286331655771E-4</v>
      </c>
    </row>
    <row r="224" spans="6:7" x14ac:dyDescent="0.25">
      <c r="F224">
        <v>4.9499999999999602</v>
      </c>
      <c r="G224">
        <f t="shared" si="6"/>
        <v>9.3856242784975269E-4</v>
      </c>
    </row>
    <row r="225" spans="6:7" x14ac:dyDescent="0.25">
      <c r="F225">
        <v>4.99999999999996</v>
      </c>
      <c r="G225">
        <f t="shared" si="6"/>
        <v>8.8154265732605017E-4</v>
      </c>
    </row>
    <row r="226" spans="6:7" x14ac:dyDescent="0.25">
      <c r="F226">
        <v>5.05</v>
      </c>
      <c r="G226">
        <f t="shared" si="6"/>
        <v>8.2827809854097497E-4</v>
      </c>
    </row>
    <row r="227" spans="6:7" x14ac:dyDescent="0.25">
      <c r="F227">
        <v>5.0999999999999996</v>
      </c>
      <c r="G227">
        <f t="shared" si="6"/>
        <v>7.7850453779606545E-4</v>
      </c>
    </row>
    <row r="228" spans="6:7" x14ac:dyDescent="0.25">
      <c r="F228">
        <v>5.15</v>
      </c>
      <c r="G228">
        <f t="shared" si="6"/>
        <v>7.3197735883341662E-4</v>
      </c>
    </row>
  </sheetData>
  <mergeCells count="2">
    <mergeCell ref="A12:C12"/>
    <mergeCell ref="E12:G1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workbookViewId="0">
      <selection activeCell="H24" sqref="H24"/>
    </sheetView>
  </sheetViews>
  <sheetFormatPr defaultRowHeight="15" x14ac:dyDescent="0.25"/>
  <cols>
    <col min="11" max="11" width="14.140625" customWidth="1"/>
  </cols>
  <sheetData>
    <row r="1" spans="1:15" x14ac:dyDescent="0.25">
      <c r="B1" t="s">
        <v>30</v>
      </c>
      <c r="C1" t="s">
        <v>31</v>
      </c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B2">
        <v>41.4</v>
      </c>
      <c r="C2">
        <v>30.7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B3">
        <v>48.3</v>
      </c>
      <c r="C3">
        <v>36.299999999999997</v>
      </c>
      <c r="F3" s="9"/>
      <c r="G3" s="9"/>
      <c r="H3" s="9"/>
      <c r="I3" s="8"/>
      <c r="J3" s="8"/>
      <c r="K3" s="9"/>
      <c r="L3" s="9"/>
      <c r="M3" s="9"/>
      <c r="N3" s="8"/>
      <c r="O3" s="8"/>
    </row>
    <row r="4" spans="1:15" x14ac:dyDescent="0.25">
      <c r="B4">
        <v>51.2</v>
      </c>
      <c r="C4">
        <v>47.2</v>
      </c>
      <c r="F4" s="7"/>
      <c r="G4" s="7"/>
      <c r="H4" s="7"/>
      <c r="I4" s="8"/>
      <c r="J4" s="8"/>
      <c r="K4" s="7"/>
      <c r="L4" s="7"/>
      <c r="M4" s="7"/>
      <c r="N4" s="8"/>
      <c r="O4" s="8"/>
    </row>
    <row r="5" spans="1:15" x14ac:dyDescent="0.25">
      <c r="B5">
        <v>30.3</v>
      </c>
      <c r="C5">
        <v>38.700000000000003</v>
      </c>
      <c r="F5" s="7"/>
      <c r="G5" s="7"/>
      <c r="H5" s="7"/>
      <c r="I5" s="8"/>
      <c r="J5" s="8"/>
      <c r="K5" s="7"/>
      <c r="L5" s="7"/>
      <c r="M5" s="7"/>
      <c r="N5" s="8"/>
      <c r="O5" s="8"/>
    </row>
    <row r="6" spans="1:15" x14ac:dyDescent="0.25">
      <c r="B6">
        <v>56.8</v>
      </c>
      <c r="C6">
        <v>41.9</v>
      </c>
      <c r="F6" s="7"/>
      <c r="G6" s="7"/>
      <c r="H6" s="7"/>
      <c r="I6" s="8"/>
      <c r="J6" s="8"/>
      <c r="K6" s="7"/>
      <c r="L6" s="7"/>
      <c r="M6" s="7"/>
      <c r="N6" s="8"/>
      <c r="O6" s="8"/>
    </row>
    <row r="7" spans="1:15" x14ac:dyDescent="0.25">
      <c r="B7">
        <v>45.7</v>
      </c>
      <c r="C7">
        <v>33.200000000000003</v>
      </c>
      <c r="F7" s="7"/>
      <c r="G7" s="7"/>
      <c r="H7" s="7"/>
      <c r="I7" s="8"/>
      <c r="J7" s="8"/>
      <c r="K7" s="7"/>
      <c r="L7" s="7"/>
      <c r="M7" s="7"/>
      <c r="N7" s="8"/>
      <c r="O7" s="8"/>
    </row>
    <row r="8" spans="1:15" x14ac:dyDescent="0.25">
      <c r="B8">
        <v>51.7</v>
      </c>
      <c r="C8">
        <v>35.1</v>
      </c>
      <c r="F8" s="7"/>
      <c r="G8" s="7"/>
      <c r="H8" s="7"/>
      <c r="I8" s="8"/>
      <c r="J8" s="8"/>
      <c r="K8" s="7"/>
      <c r="L8" s="7"/>
      <c r="M8" s="7"/>
      <c r="N8" s="8"/>
      <c r="O8" s="8"/>
    </row>
    <row r="9" spans="1:15" x14ac:dyDescent="0.25">
      <c r="B9">
        <v>62.4</v>
      </c>
      <c r="F9" s="7"/>
      <c r="G9" s="7"/>
      <c r="H9" s="7"/>
      <c r="I9" s="8"/>
      <c r="J9" s="8"/>
      <c r="K9" s="7"/>
      <c r="L9" s="7"/>
      <c r="M9" s="7"/>
      <c r="N9" s="8"/>
      <c r="O9" s="8"/>
    </row>
    <row r="10" spans="1:15" x14ac:dyDescent="0.25">
      <c r="B10">
        <v>36.799999999999997</v>
      </c>
      <c r="F10" s="7"/>
      <c r="G10" s="7"/>
      <c r="H10" s="7"/>
      <c r="I10" s="8"/>
      <c r="J10" s="8"/>
      <c r="K10" s="7"/>
      <c r="L10" s="7"/>
      <c r="M10" s="7"/>
      <c r="N10" s="8"/>
      <c r="O10" s="8"/>
    </row>
    <row r="11" spans="1:15" x14ac:dyDescent="0.25">
      <c r="B11">
        <v>57.3</v>
      </c>
      <c r="F11" s="8"/>
      <c r="G11" s="8"/>
      <c r="H11" s="8"/>
      <c r="I11" s="8"/>
      <c r="J11" s="8"/>
      <c r="K11" s="7"/>
      <c r="L11" s="7"/>
      <c r="M11" s="7"/>
      <c r="N11" s="8"/>
      <c r="O11" s="8"/>
    </row>
    <row r="12" spans="1:15" x14ac:dyDescent="0.25">
      <c r="A12" t="s">
        <v>2</v>
      </c>
      <c r="B12">
        <f>AVERAGE(B2:B11)</f>
        <v>48.19</v>
      </c>
      <c r="C12">
        <f>AVERAGE(C2:C11)</f>
        <v>37.585714285714289</v>
      </c>
      <c r="F12" s="8"/>
      <c r="G12" s="8"/>
      <c r="H12" s="8"/>
      <c r="I12" s="7"/>
      <c r="J12" s="7"/>
      <c r="K12" s="7"/>
      <c r="L12" s="7"/>
      <c r="M12" s="7"/>
      <c r="N12" s="8"/>
      <c r="O12" s="8"/>
    </row>
    <row r="13" spans="1:15" x14ac:dyDescent="0.25">
      <c r="A13" t="s">
        <v>3</v>
      </c>
      <c r="B13">
        <f>_xlfn.VAR.S(B2:B11)</f>
        <v>98.058777777778033</v>
      </c>
      <c r="C13">
        <f>_xlfn.VAR.S(C2:C11)</f>
        <v>31.128095238095131</v>
      </c>
      <c r="F13" s="8"/>
      <c r="G13" s="8"/>
      <c r="H13" s="8"/>
      <c r="I13" s="7"/>
      <c r="J13" s="7"/>
      <c r="K13" s="7"/>
      <c r="L13" s="7"/>
      <c r="M13" s="7"/>
      <c r="N13" s="8"/>
      <c r="O13" s="8"/>
    </row>
    <row r="14" spans="1:15" x14ac:dyDescent="0.25">
      <c r="A14" t="s">
        <v>4</v>
      </c>
      <c r="B14">
        <f>_xlfn.STDEV.S(B2:B11)</f>
        <v>9.9024632176937697</v>
      </c>
      <c r="C14">
        <f>_xlfn.STDEV.S(C2:C11)</f>
        <v>5.5792557960802558</v>
      </c>
      <c r="F14" s="8"/>
      <c r="G14" s="8"/>
      <c r="H14" s="8"/>
      <c r="I14" s="7"/>
      <c r="J14" s="7"/>
      <c r="K14" s="7"/>
      <c r="L14" s="7"/>
      <c r="M14" s="7"/>
      <c r="N14" s="8"/>
      <c r="O14" s="8"/>
    </row>
    <row r="15" spans="1:15" x14ac:dyDescent="0.25">
      <c r="A15" t="s">
        <v>5</v>
      </c>
      <c r="B15">
        <f>COUNT(B2:B11)</f>
        <v>10</v>
      </c>
      <c r="C15">
        <f>COUNT(C2:C11)</f>
        <v>7</v>
      </c>
      <c r="F15" s="8"/>
      <c r="G15" s="8"/>
      <c r="H15" s="8"/>
      <c r="I15" s="7"/>
      <c r="J15" s="7"/>
      <c r="K15" s="7"/>
      <c r="L15" s="7"/>
      <c r="M15" s="8"/>
      <c r="N15" s="8"/>
      <c r="O15" s="8"/>
    </row>
    <row r="16" spans="1:15" x14ac:dyDescent="0.25">
      <c r="I16" s="7"/>
      <c r="J16" s="7"/>
      <c r="K16" s="7"/>
      <c r="L16" s="7"/>
      <c r="M16" s="8"/>
    </row>
    <row r="17" spans="1:13" x14ac:dyDescent="0.25">
      <c r="A17" s="10" t="s">
        <v>6</v>
      </c>
      <c r="B17" s="10"/>
      <c r="C17" s="10"/>
      <c r="E17" s="10" t="s">
        <v>16</v>
      </c>
      <c r="F17" s="10"/>
      <c r="G17" s="10"/>
      <c r="I17" s="7"/>
      <c r="J17" s="7"/>
      <c r="K17" s="7"/>
      <c r="L17" s="7"/>
      <c r="M17" s="8"/>
    </row>
    <row r="18" spans="1:13" x14ac:dyDescent="0.25">
      <c r="I18" s="7"/>
      <c r="J18" s="7"/>
      <c r="K18" s="7"/>
      <c r="L18" s="8"/>
      <c r="M18" s="8"/>
    </row>
    <row r="19" spans="1:13" x14ac:dyDescent="0.25">
      <c r="A19" s="6" t="s">
        <v>7</v>
      </c>
      <c r="E19" s="6" t="s">
        <v>7</v>
      </c>
      <c r="I19" s="7"/>
      <c r="J19" s="7"/>
      <c r="K19" s="7"/>
      <c r="L19" s="8"/>
    </row>
    <row r="20" spans="1:13" x14ac:dyDescent="0.25">
      <c r="A20" t="s">
        <v>15</v>
      </c>
      <c r="B20">
        <f>B13/C13</f>
        <v>3.1501695502965408</v>
      </c>
      <c r="E20" t="s">
        <v>17</v>
      </c>
      <c r="F20">
        <f>SQRT(((B15-1)*B13+(C15-1)*C13)/((B15-1)+(C15-1)))</f>
        <v>8.4431335866433415</v>
      </c>
      <c r="I20" s="7"/>
      <c r="J20" s="7"/>
      <c r="K20" s="7"/>
      <c r="L20" s="8"/>
    </row>
    <row r="21" spans="1:13" x14ac:dyDescent="0.25">
      <c r="E21" t="s">
        <v>18</v>
      </c>
      <c r="F21">
        <f>(B12-C12)/(F20*SQRT(1/B15+1/C15))</f>
        <v>2.5486037580030052</v>
      </c>
      <c r="I21" s="7"/>
      <c r="J21" s="7"/>
      <c r="K21" s="7"/>
      <c r="L21" s="8"/>
    </row>
    <row r="22" spans="1:13" x14ac:dyDescent="0.25">
      <c r="A22" s="6" t="s">
        <v>8</v>
      </c>
      <c r="E22" s="6" t="s">
        <v>8</v>
      </c>
    </row>
    <row r="23" spans="1:13" x14ac:dyDescent="0.25">
      <c r="A23" t="s">
        <v>19</v>
      </c>
      <c r="B23">
        <f>_xlfn.F.INV(1-0.05,B15-1,C15-1)</f>
        <v>4.099015541716521</v>
      </c>
      <c r="E23">
        <f>_xlfn.T.INV(0.025,B15+C15-2)</f>
        <v>-2.1314495455597742</v>
      </c>
      <c r="F23">
        <f>_xlfn.T.INV(1-0.025,B15+C15-2)</f>
        <v>2.1314495455597742</v>
      </c>
    </row>
    <row r="25" spans="1:13" x14ac:dyDescent="0.25">
      <c r="A25" s="6" t="s">
        <v>9</v>
      </c>
      <c r="E25" s="6" t="s">
        <v>9</v>
      </c>
    </row>
    <row r="26" spans="1:13" x14ac:dyDescent="0.25">
      <c r="A26" t="s">
        <v>11</v>
      </c>
      <c r="E26" t="s">
        <v>20</v>
      </c>
    </row>
    <row r="27" spans="1:13" x14ac:dyDescent="0.25">
      <c r="A27" t="s">
        <v>12</v>
      </c>
      <c r="E27" t="s">
        <v>21</v>
      </c>
    </row>
    <row r="29" spans="1:13" x14ac:dyDescent="0.25">
      <c r="F29" t="s">
        <v>22</v>
      </c>
      <c r="G29" t="s">
        <v>23</v>
      </c>
    </row>
    <row r="30" spans="1:13" x14ac:dyDescent="0.25">
      <c r="A30" t="s">
        <v>10</v>
      </c>
      <c r="B30" t="s">
        <v>13</v>
      </c>
      <c r="C30" t="s">
        <v>10</v>
      </c>
      <c r="D30" t="s">
        <v>14</v>
      </c>
      <c r="F30">
        <v>-5</v>
      </c>
      <c r="G30">
        <f>_xlfn.T.DIST(F30,$B$15+$C$15-2,FALSE)</f>
        <v>1.5343601115904763E-4</v>
      </c>
      <c r="I30" t="s">
        <v>24</v>
      </c>
      <c r="J30" t="s">
        <v>25</v>
      </c>
    </row>
    <row r="31" spans="1:13" x14ac:dyDescent="0.25">
      <c r="A31">
        <v>0</v>
      </c>
      <c r="B31">
        <f>_xlfn.F.DIST(A31,9,6,FALSE)</f>
        <v>0</v>
      </c>
      <c r="C31">
        <f>B23</f>
        <v>4.099015541716521</v>
      </c>
      <c r="D31">
        <v>0</v>
      </c>
      <c r="F31">
        <v>-4.95</v>
      </c>
      <c r="G31">
        <f t="shared" ref="G31:G94" si="0">_xlfn.T.DIST(F31,$B$15+$C$15-2,FALSE)</f>
        <v>1.6959403627466371E-4</v>
      </c>
      <c r="I31">
        <f>E23</f>
        <v>-2.1314495455597742</v>
      </c>
      <c r="J31">
        <f>_xlfn.T.DIST(I31,B15+C15-2,FALSE)</f>
        <v>4.7256728807240932E-2</v>
      </c>
      <c r="L31">
        <f>F23</f>
        <v>2.1314495455597742</v>
      </c>
      <c r="M31">
        <f>_xlfn.T.DIST(L31,B15+C15-2,FALSE)</f>
        <v>4.7256728807240932E-2</v>
      </c>
    </row>
    <row r="32" spans="1:13" x14ac:dyDescent="0.25">
      <c r="A32">
        <v>0.19999999999999901</v>
      </c>
      <c r="B32">
        <f t="shared" ref="B32:B95" si="1">_xlfn.F.DIST(A32,9,6,FALSE)</f>
        <v>0.2494015065186537</v>
      </c>
      <c r="C32">
        <f>C31</f>
        <v>4.099015541716521</v>
      </c>
      <c r="D32">
        <f>_xlfn.F.DIST(C32,$C$15-1,$B$15-1,FALSE)</f>
        <v>2.0530088068978301E-2</v>
      </c>
      <c r="F32">
        <v>-4.9000000000000004</v>
      </c>
      <c r="G32">
        <f t="shared" si="0"/>
        <v>1.8749929013643922E-4</v>
      </c>
      <c r="I32">
        <f>I31</f>
        <v>-2.1314495455597742</v>
      </c>
      <c r="J32">
        <v>0</v>
      </c>
      <c r="L32">
        <f>L31</f>
        <v>2.1314495455597742</v>
      </c>
      <c r="M32">
        <v>0</v>
      </c>
    </row>
    <row r="33" spans="1:10" x14ac:dyDescent="0.25">
      <c r="A33">
        <v>0.249999999999999</v>
      </c>
      <c r="B33">
        <f t="shared" si="1"/>
        <v>0.35759301264194771</v>
      </c>
      <c r="F33">
        <v>-4.8499999999999996</v>
      </c>
      <c r="G33">
        <f t="shared" si="0"/>
        <v>2.07344022502797E-4</v>
      </c>
    </row>
    <row r="34" spans="1:10" x14ac:dyDescent="0.25">
      <c r="A34">
        <v>0.29999999999999899</v>
      </c>
      <c r="B34">
        <f t="shared" si="1"/>
        <v>0.45449970404027984</v>
      </c>
      <c r="C34" t="s">
        <v>15</v>
      </c>
      <c r="F34">
        <v>-4.8</v>
      </c>
      <c r="G34">
        <f t="shared" si="0"/>
        <v>2.2934177225122731E-4</v>
      </c>
      <c r="I34" t="s">
        <v>18</v>
      </c>
    </row>
    <row r="35" spans="1:10" x14ac:dyDescent="0.25">
      <c r="A35">
        <v>0.34999999999999898</v>
      </c>
      <c r="B35">
        <f t="shared" si="1"/>
        <v>0.53405201449318029</v>
      </c>
      <c r="C35">
        <f>B20</f>
        <v>3.1501695502965408</v>
      </c>
      <c r="D35">
        <v>0</v>
      </c>
      <c r="F35">
        <v>-4.75</v>
      </c>
      <c r="G35">
        <f t="shared" si="0"/>
        <v>2.5372970560580112E-4</v>
      </c>
      <c r="I35">
        <f>F21</f>
        <v>2.5486037580030052</v>
      </c>
      <c r="J35">
        <v>0</v>
      </c>
    </row>
    <row r="36" spans="1:10" x14ac:dyDescent="0.25">
      <c r="A36">
        <v>0.39999999999999902</v>
      </c>
      <c r="B36">
        <f t="shared" si="1"/>
        <v>0.59453760556857471</v>
      </c>
      <c r="C36">
        <f>B20</f>
        <v>3.1501695502965408</v>
      </c>
      <c r="D36">
        <v>0.7</v>
      </c>
      <c r="F36">
        <v>-4.7</v>
      </c>
      <c r="G36">
        <f t="shared" si="0"/>
        <v>2.8077120359718444E-4</v>
      </c>
      <c r="I36">
        <f>F21</f>
        <v>2.5486037580030052</v>
      </c>
      <c r="J36">
        <v>0.4</v>
      </c>
    </row>
    <row r="37" spans="1:10" x14ac:dyDescent="0.25">
      <c r="A37">
        <v>0.45</v>
      </c>
      <c r="B37">
        <f t="shared" si="1"/>
        <v>0.63679836976551107</v>
      </c>
      <c r="F37">
        <v>-4.6500000000000004</v>
      </c>
      <c r="G37">
        <f t="shared" si="0"/>
        <v>3.1075872357341858E-4</v>
      </c>
    </row>
    <row r="38" spans="1:10" x14ac:dyDescent="0.25">
      <c r="A38">
        <v>0.5</v>
      </c>
      <c r="B38">
        <f t="shared" si="1"/>
        <v>0.66294710741558882</v>
      </c>
      <c r="F38">
        <v>-4.5999999999999996</v>
      </c>
      <c r="G38">
        <f t="shared" si="0"/>
        <v>3.4401696169853693E-4</v>
      </c>
    </row>
    <row r="39" spans="1:10" x14ac:dyDescent="0.25">
      <c r="A39">
        <v>0.55000000000000004</v>
      </c>
      <c r="B39">
        <f t="shared" si="1"/>
        <v>0.67556497813379279</v>
      </c>
      <c r="F39">
        <v>-4.55</v>
      </c>
      <c r="G39">
        <f t="shared" si="0"/>
        <v>3.8090634560638008E-4</v>
      </c>
    </row>
    <row r="40" spans="1:10" x14ac:dyDescent="0.25">
      <c r="A40">
        <v>0.6</v>
      </c>
      <c r="B40">
        <f t="shared" si="1"/>
        <v>0.67724623476194634</v>
      </c>
      <c r="F40">
        <v>-4.5</v>
      </c>
      <c r="G40">
        <f t="shared" si="0"/>
        <v>4.2182688870972412E-4</v>
      </c>
    </row>
    <row r="41" spans="1:10" x14ac:dyDescent="0.25">
      <c r="A41">
        <v>0.65</v>
      </c>
      <c r="B41">
        <f t="shared" si="1"/>
        <v>0.6703671563569894</v>
      </c>
      <c r="F41">
        <v>-4.45</v>
      </c>
      <c r="G41">
        <f t="shared" si="0"/>
        <v>4.6722244008674297E-4</v>
      </c>
    </row>
    <row r="42" spans="1:10" x14ac:dyDescent="0.25">
      <c r="A42">
        <v>0.7</v>
      </c>
      <c r="B42">
        <f t="shared" si="1"/>
        <v>0.65698947489678672</v>
      </c>
      <c r="F42">
        <v>-4.4000000000000004</v>
      </c>
      <c r="G42">
        <f t="shared" si="0"/>
        <v>5.1758536635967663E-4</v>
      </c>
    </row>
    <row r="43" spans="1:10" x14ac:dyDescent="0.25">
      <c r="A43">
        <v>0.75</v>
      </c>
      <c r="B43">
        <f t="shared" si="1"/>
        <v>0.63883932770623775</v>
      </c>
      <c r="F43">
        <v>-4.3499999999999996</v>
      </c>
      <c r="G43">
        <f t="shared" si="0"/>
        <v>5.7346170451983054E-4</v>
      </c>
    </row>
    <row r="44" spans="1:10" x14ac:dyDescent="0.25">
      <c r="A44">
        <v>0.8</v>
      </c>
      <c r="B44">
        <f t="shared" si="1"/>
        <v>0.61732530308605793</v>
      </c>
      <c r="F44">
        <v>-4.3</v>
      </c>
      <c r="G44">
        <f t="shared" si="0"/>
        <v>6.3545682720716242E-4</v>
      </c>
    </row>
    <row r="45" spans="1:10" x14ac:dyDescent="0.25">
      <c r="A45">
        <v>0.85</v>
      </c>
      <c r="B45">
        <f t="shared" si="1"/>
        <v>0.59357412714732793</v>
      </c>
      <c r="F45">
        <v>-4.25</v>
      </c>
      <c r="G45">
        <f t="shared" si="0"/>
        <v>7.0424166448168233E-4</v>
      </c>
    </row>
    <row r="46" spans="1:10" x14ac:dyDescent="0.25">
      <c r="A46">
        <v>0.9</v>
      </c>
      <c r="B46">
        <f t="shared" si="1"/>
        <v>0.56847195753134394</v>
      </c>
      <c r="F46">
        <v>-4.2</v>
      </c>
      <c r="G46">
        <f t="shared" si="0"/>
        <v>7.8055952857771871E-4</v>
      </c>
    </row>
    <row r="47" spans="1:10" x14ac:dyDescent="0.25">
      <c r="A47">
        <v>0.95</v>
      </c>
      <c r="B47">
        <f t="shared" si="1"/>
        <v>0.54270494210843179</v>
      </c>
      <c r="F47">
        <v>-4.1500000000000004</v>
      </c>
      <c r="G47">
        <f t="shared" si="0"/>
        <v>8.6523359044967773E-4</v>
      </c>
    </row>
    <row r="48" spans="1:10" x14ac:dyDescent="0.25">
      <c r="A48">
        <v>1</v>
      </c>
      <c r="B48">
        <f t="shared" si="1"/>
        <v>0.51679602546186831</v>
      </c>
      <c r="F48">
        <v>-4.0999999999999996</v>
      </c>
      <c r="G48">
        <f t="shared" si="0"/>
        <v>9.5917505902467213E-4</v>
      </c>
    </row>
    <row r="49" spans="1:7" x14ac:dyDescent="0.25">
      <c r="A49">
        <v>1.05</v>
      </c>
      <c r="B49">
        <f t="shared" si="1"/>
        <v>0.4911368567217142</v>
      </c>
      <c r="F49">
        <v>-4.05</v>
      </c>
      <c r="G49">
        <f t="shared" si="0"/>
        <v>1.0633921158842465E-3</v>
      </c>
    </row>
    <row r="50" spans="1:7" x14ac:dyDescent="0.25">
      <c r="A50">
        <v>1.1000000000000001</v>
      </c>
      <c r="B50">
        <f t="shared" si="1"/>
        <v>0.46601465407979414</v>
      </c>
      <c r="F50">
        <v>-4</v>
      </c>
      <c r="G50">
        <f t="shared" si="0"/>
        <v>1.1789996594981176E-3</v>
      </c>
    </row>
    <row r="51" spans="1:7" x14ac:dyDescent="0.25">
      <c r="A51">
        <v>1.1499999999999999</v>
      </c>
      <c r="B51">
        <f t="shared" si="1"/>
        <v>0.4416343769442766</v>
      </c>
      <c r="F51">
        <v>-3.95</v>
      </c>
      <c r="G51">
        <f t="shared" si="0"/>
        <v>1.3072299140022934E-3</v>
      </c>
    </row>
    <row r="52" spans="1:7" x14ac:dyDescent="0.25">
      <c r="A52">
        <v>1.2</v>
      </c>
      <c r="B52">
        <f t="shared" si="1"/>
        <v>0.41813676614571615</v>
      </c>
      <c r="F52">
        <v>-3.9</v>
      </c>
      <c r="G52">
        <f t="shared" si="0"/>
        <v>1.4494439577059717E-3</v>
      </c>
    </row>
    <row r="53" spans="1:7" x14ac:dyDescent="0.25">
      <c r="A53">
        <v>1.25</v>
      </c>
      <c r="B53">
        <f t="shared" si="1"/>
        <v>0.39561286662710432</v>
      </c>
      <c r="F53">
        <v>-3.85</v>
      </c>
      <c r="G53">
        <f t="shared" si="0"/>
        <v>1.6071442258567964E-3</v>
      </c>
    </row>
    <row r="54" spans="1:7" x14ac:dyDescent="0.25">
      <c r="A54">
        <v>1.3</v>
      </c>
      <c r="B54">
        <f t="shared" si="1"/>
        <v>0.37411562179545482</v>
      </c>
      <c r="F54">
        <v>-3.8</v>
      </c>
      <c r="G54">
        <f t="shared" si="0"/>
        <v>1.7819880404976E-3</v>
      </c>
    </row>
    <row r="55" spans="1:7" x14ac:dyDescent="0.25">
      <c r="A55">
        <v>1.35</v>
      </c>
      <c r="B55">
        <f t="shared" si="1"/>
        <v>0.35366906748244864</v>
      </c>
      <c r="F55">
        <v>-3.75</v>
      </c>
      <c r="G55">
        <f t="shared" si="0"/>
        <v>1.9758022172871883E-3</v>
      </c>
    </row>
    <row r="56" spans="1:7" x14ac:dyDescent="0.25">
      <c r="A56">
        <v>1.4</v>
      </c>
      <c r="B56">
        <f t="shared" si="1"/>
        <v>0.33427558007308655</v>
      </c>
      <c r="F56">
        <v>-3.7</v>
      </c>
      <c r="G56">
        <f t="shared" si="0"/>
        <v>2.190598794681821E-3</v>
      </c>
    </row>
    <row r="57" spans="1:7" x14ac:dyDescent="0.25">
      <c r="A57">
        <v>1.45</v>
      </c>
      <c r="B57">
        <f t="shared" si="1"/>
        <v>0.31592156026184232</v>
      </c>
      <c r="F57">
        <v>-3.65</v>
      </c>
      <c r="G57">
        <f t="shared" si="0"/>
        <v>2.4285919246004217E-3</v>
      </c>
    </row>
    <row r="58" spans="1:7" x14ac:dyDescent="0.25">
      <c r="A58">
        <v>1.5</v>
      </c>
      <c r="B58">
        <f t="shared" si="1"/>
        <v>0.2985818670313567</v>
      </c>
      <c r="F58">
        <v>-3.6</v>
      </c>
      <c r="G58">
        <f t="shared" si="0"/>
        <v>2.692215955311245E-3</v>
      </c>
    </row>
    <row r="59" spans="1:7" x14ac:dyDescent="0.25">
      <c r="A59">
        <v>1.55</v>
      </c>
      <c r="B59">
        <f t="shared" si="1"/>
        <v>0.28222325814880656</v>
      </c>
      <c r="F59">
        <v>-3.55000000000001</v>
      </c>
      <c r="G59">
        <f t="shared" si="0"/>
        <v>2.9841447264350781E-3</v>
      </c>
    </row>
    <row r="60" spans="1:7" x14ac:dyDescent="0.25">
      <c r="A60">
        <v>1.6</v>
      </c>
      <c r="B60">
        <f t="shared" si="1"/>
        <v>0.26680704414070905</v>
      </c>
      <c r="F60">
        <v>-3.5000000000000102</v>
      </c>
      <c r="G60">
        <f t="shared" si="0"/>
        <v>3.3073120822830833E-3</v>
      </c>
    </row>
    <row r="61" spans="1:7" x14ac:dyDescent="0.25">
      <c r="A61">
        <v>1.65</v>
      </c>
      <c r="B61">
        <f t="shared" si="1"/>
        <v>0.25229112178134272</v>
      </c>
      <c r="F61">
        <v>-3.4500000000000099</v>
      </c>
      <c r="G61">
        <f t="shared" si="0"/>
        <v>3.6649335928275535E-3</v>
      </c>
    </row>
    <row r="62" spans="1:7" x14ac:dyDescent="0.25">
      <c r="A62">
        <v>1.7</v>
      </c>
      <c r="B62">
        <f t="shared" si="1"/>
        <v>0.23863151964429069</v>
      </c>
      <c r="F62">
        <v>-3.4000000000000101</v>
      </c>
      <c r="G62">
        <f t="shared" si="0"/>
        <v>4.0605294510127022E-3</v>
      </c>
    </row>
    <row r="63" spans="1:7" x14ac:dyDescent="0.25">
      <c r="A63">
        <v>1.75</v>
      </c>
      <c r="B63">
        <f t="shared" si="1"/>
        <v>0.22578356113546072</v>
      </c>
      <c r="F63">
        <v>-3.3500000000000099</v>
      </c>
      <c r="G63">
        <f t="shared" si="0"/>
        <v>4.4979484903889932E-3</v>
      </c>
    </row>
    <row r="64" spans="1:7" x14ac:dyDescent="0.25">
      <c r="A64">
        <v>1.8</v>
      </c>
      <c r="B64">
        <f t="shared" si="1"/>
        <v>0.21370272859911107</v>
      </c>
      <c r="F64">
        <v>-3.30000000000001</v>
      </c>
      <c r="G64">
        <f t="shared" si="0"/>
        <v>4.9813932377373339E-3</v>
      </c>
    </row>
    <row r="65" spans="1:7" x14ac:dyDescent="0.25">
      <c r="A65">
        <v>1.85</v>
      </c>
      <c r="B65">
        <f t="shared" si="1"/>
        <v>0.20234529462030548</v>
      </c>
      <c r="F65">
        <v>-3.2500000000000102</v>
      </c>
      <c r="G65">
        <f t="shared" si="0"/>
        <v>5.5154458809617375E-3</v>
      </c>
    </row>
    <row r="66" spans="1:7" x14ac:dyDescent="0.25">
      <c r="A66">
        <v>1.9</v>
      </c>
      <c r="B66">
        <f t="shared" si="1"/>
        <v>0.19166877272147345</v>
      </c>
      <c r="F66">
        <v>-3.2000000000000099</v>
      </c>
      <c r="G66">
        <f t="shared" si="0"/>
        <v>6.1050949926092727E-3</v>
      </c>
    </row>
    <row r="67" spans="1:7" x14ac:dyDescent="0.25">
      <c r="A67">
        <v>1.95</v>
      </c>
      <c r="B67">
        <f t="shared" si="1"/>
        <v>0.18163222858123779</v>
      </c>
      <c r="F67">
        <v>-3.1500000000000101</v>
      </c>
      <c r="G67">
        <f t="shared" si="0"/>
        <v>6.7557628034857478E-3</v>
      </c>
    </row>
    <row r="68" spans="1:7" x14ac:dyDescent="0.25">
      <c r="A68">
        <v>2</v>
      </c>
      <c r="B68">
        <f t="shared" si="1"/>
        <v>0.1721964841238334</v>
      </c>
      <c r="F68">
        <v>-3.1000000000000099</v>
      </c>
      <c r="G68">
        <f t="shared" si="0"/>
        <v>7.4733327685814321E-3</v>
      </c>
    </row>
    <row r="69" spans="1:7" x14ac:dyDescent="0.25">
      <c r="A69">
        <v>2.0499999999999998</v>
      </c>
      <c r="B69">
        <f t="shared" si="1"/>
        <v>0.1633242398755119</v>
      </c>
      <c r="F69">
        <v>-3.05000000000001</v>
      </c>
      <c r="G69">
        <f t="shared" si="0"/>
        <v>8.2641771085796151E-3</v>
      </c>
    </row>
    <row r="70" spans="1:7" x14ac:dyDescent="0.25">
      <c r="A70">
        <v>2.1</v>
      </c>
      <c r="B70">
        <f t="shared" si="1"/>
        <v>0.15498013548709108</v>
      </c>
      <c r="F70">
        <v>-3.0000000000000102</v>
      </c>
      <c r="G70">
        <f t="shared" si="0"/>
        <v>9.1351839443685155E-3</v>
      </c>
    </row>
    <row r="71" spans="1:7" x14ac:dyDescent="0.25">
      <c r="A71">
        <v>2.15</v>
      </c>
      <c r="B71">
        <f t="shared" si="1"/>
        <v>0.14713076397970765</v>
      </c>
      <c r="F71">
        <v>-2.9500000000000099</v>
      </c>
      <c r="G71">
        <f t="shared" si="0"/>
        <v>1.0093783569122069E-2</v>
      </c>
    </row>
    <row r="72" spans="1:7" x14ac:dyDescent="0.25">
      <c r="A72">
        <v>2.2000000000000002</v>
      </c>
      <c r="B72">
        <f t="shared" si="1"/>
        <v>0.13974465184448509</v>
      </c>
      <c r="F72">
        <v>-2.9000000000000101</v>
      </c>
      <c r="G72">
        <f t="shared" si="0"/>
        <v>1.1147973322738791E-2</v>
      </c>
    </row>
    <row r="73" spans="1:7" x14ac:dyDescent="0.25">
      <c r="A73">
        <v>2.25</v>
      </c>
      <c r="B73">
        <f t="shared" si="1"/>
        <v>0.1327922144256064</v>
      </c>
      <c r="F73">
        <v>-2.8500000000000099</v>
      </c>
      <c r="G73">
        <f t="shared" si="0"/>
        <v>1.2306340447026082E-2</v>
      </c>
    </row>
    <row r="74" spans="1:7" x14ac:dyDescent="0.25">
      <c r="A74">
        <v>2.2999999999999998</v>
      </c>
      <c r="B74">
        <f t="shared" si="1"/>
        <v>0.12624569388875839</v>
      </c>
      <c r="F74">
        <v>-2.80000000000001</v>
      </c>
      <c r="G74">
        <f t="shared" si="0"/>
        <v>1.3578082207553903E-2</v>
      </c>
    </row>
    <row r="75" spans="1:7" x14ac:dyDescent="0.25">
      <c r="A75">
        <v>2.35</v>
      </c>
      <c r="B75">
        <f t="shared" si="1"/>
        <v>0.1200790854030054</v>
      </c>
      <c r="F75">
        <v>-2.7500000000000102</v>
      </c>
      <c r="G75">
        <f t="shared" si="0"/>
        <v>1.4973022470451566E-2</v>
      </c>
    </row>
    <row r="76" spans="1:7" x14ac:dyDescent="0.25">
      <c r="A76">
        <v>2.4</v>
      </c>
      <c r="B76">
        <f t="shared" si="1"/>
        <v>0.11426805584874195</v>
      </c>
      <c r="F76">
        <v>-2.7000000000000099</v>
      </c>
      <c r="G76">
        <f t="shared" si="0"/>
        <v>1.6501623820839296E-2</v>
      </c>
    </row>
    <row r="77" spans="1:7" x14ac:dyDescent="0.25">
      <c r="A77">
        <v>2.4500000000000002</v>
      </c>
      <c r="B77">
        <f t="shared" si="1"/>
        <v>0.10878985833218519</v>
      </c>
      <c r="F77">
        <v>-2.6500000000000101</v>
      </c>
      <c r="G77">
        <f t="shared" si="0"/>
        <v>1.8174994205748796E-2</v>
      </c>
    </row>
    <row r="78" spans="1:7" x14ac:dyDescent="0.25">
      <c r="A78">
        <v>2.5</v>
      </c>
      <c r="B78">
        <f t="shared" si="1"/>
        <v>0.10362324497835823</v>
      </c>
      <c r="F78">
        <v>-2.6000000000000099</v>
      </c>
      <c r="G78">
        <f t="shared" si="0"/>
        <v>2.0004886980462187E-2</v>
      </c>
    </row>
    <row r="79" spans="1:7" x14ac:dyDescent="0.25">
      <c r="A79">
        <v>2.5499999999999998</v>
      </c>
      <c r="B79">
        <f t="shared" si="1"/>
        <v>9.8748379842585096E-2</v>
      </c>
      <c r="F79">
        <v>-2.55000000000001</v>
      </c>
      <c r="G79">
        <f t="shared" si="0"/>
        <v>2.2003693135884666E-2</v>
      </c>
    </row>
    <row r="80" spans="1:7" x14ac:dyDescent="0.25">
      <c r="A80">
        <v>2.6</v>
      </c>
      <c r="B80">
        <f t="shared" si="1"/>
        <v>9.4146753287934079E-2</v>
      </c>
      <c r="F80">
        <v>-2.5000000000000102</v>
      </c>
      <c r="G80">
        <f t="shared" si="0"/>
        <v>2.4184424389153258E-2</v>
      </c>
    </row>
    <row r="81" spans="1:7" x14ac:dyDescent="0.25">
      <c r="A81">
        <v>2.65</v>
      </c>
      <c r="B81">
        <f t="shared" si="1"/>
        <v>8.9801098793358083E-2</v>
      </c>
      <c r="F81">
        <v>-2.4500000000000099</v>
      </c>
      <c r="G81">
        <f t="shared" si="0"/>
        <v>2.6560685734069455E-2</v>
      </c>
    </row>
    <row r="82" spans="1:7" x14ac:dyDescent="0.25">
      <c r="A82">
        <v>2.7</v>
      </c>
      <c r="B82">
        <f t="shared" si="1"/>
        <v>8.569531286120427E-2</v>
      </c>
      <c r="F82">
        <v>-2.4000000000000101</v>
      </c>
      <c r="G82">
        <f t="shared" si="0"/>
        <v>2.9146635976670974E-2</v>
      </c>
    </row>
    <row r="83" spans="1:7" x14ac:dyDescent="0.25">
      <c r="A83">
        <v>2.75</v>
      </c>
      <c r="B83">
        <f t="shared" si="1"/>
        <v>8.1814378464892062E-2</v>
      </c>
      <c r="F83">
        <v>-2.3500000000000099</v>
      </c>
      <c r="G83">
        <f t="shared" si="0"/>
        <v>3.195693472950191E-2</v>
      </c>
    </row>
    <row r="84" spans="1:7" x14ac:dyDescent="0.25">
      <c r="A84">
        <v>2.8</v>
      </c>
      <c r="B84">
        <f t="shared" si="1"/>
        <v>7.8144292303310769E-2</v>
      </c>
      <c r="F84">
        <v>-2.30000000000001</v>
      </c>
      <c r="G84">
        <f t="shared" si="0"/>
        <v>3.5006674311678414E-2</v>
      </c>
    </row>
    <row r="85" spans="1:7" x14ac:dyDescent="0.25">
      <c r="A85">
        <v>2.85</v>
      </c>
      <c r="B85">
        <f t="shared" si="1"/>
        <v>7.4671995996366897E-2</v>
      </c>
      <c r="F85">
        <v>-2.2500000000000102</v>
      </c>
      <c r="G85">
        <f t="shared" si="0"/>
        <v>3.8311295007011317E-2</v>
      </c>
    </row>
    <row r="86" spans="1:7" x14ac:dyDescent="0.25">
      <c r="A86">
        <v>2.9</v>
      </c>
      <c r="B86">
        <f t="shared" si="1"/>
        <v>7.138531125699446E-2</v>
      </c>
      <c r="F86">
        <v>-2.2000000000000099</v>
      </c>
      <c r="G86">
        <f t="shared" si="0"/>
        <v>4.188648217600021E-2</v>
      </c>
    </row>
    <row r="87" spans="1:7" x14ac:dyDescent="0.25">
      <c r="A87">
        <v>2.95</v>
      </c>
      <c r="B87">
        <f t="shared" si="1"/>
        <v>6.8272879001630302E-2</v>
      </c>
      <c r="F87">
        <v>-2.1500000000000101</v>
      </c>
      <c r="G87">
        <f t="shared" si="0"/>
        <v>4.5748043806524009E-2</v>
      </c>
    </row>
    <row r="88" spans="1:7" x14ac:dyDescent="0.25">
      <c r="A88">
        <v>3</v>
      </c>
      <c r="B88">
        <f t="shared" si="1"/>
        <v>6.5324102307976042E-2</v>
      </c>
      <c r="F88">
        <v>-2.1000000000000099</v>
      </c>
      <c r="G88">
        <f t="shared" si="0"/>
        <v>4.9911767229683809E-2</v>
      </c>
    </row>
    <row r="89" spans="1:7" x14ac:dyDescent="0.25">
      <c r="A89">
        <v>3.05</v>
      </c>
      <c r="B89">
        <f t="shared" si="1"/>
        <v>6.2529093091295493E-2</v>
      </c>
      <c r="F89">
        <v>-2.05000000000001</v>
      </c>
      <c r="G89">
        <f t="shared" si="0"/>
        <v>5.4393253928509258E-2</v>
      </c>
    </row>
    <row r="90" spans="1:7" x14ac:dyDescent="0.25">
      <c r="A90">
        <v>3.1</v>
      </c>
      <c r="B90">
        <f t="shared" si="1"/>
        <v>5.9878622345012872E-2</v>
      </c>
      <c r="F90">
        <v>-2.0000000000000102</v>
      </c>
      <c r="G90">
        <f t="shared" si="0"/>
        <v>5.9207731634663509E-2</v>
      </c>
    </row>
    <row r="91" spans="1:7" x14ac:dyDescent="0.25">
      <c r="A91">
        <v>3.15</v>
      </c>
      <c r="B91">
        <f t="shared" si="1"/>
        <v>5.7364073775163733E-2</v>
      </c>
      <c r="F91">
        <v>-1.9500000000000099</v>
      </c>
      <c r="G91">
        <f t="shared" si="0"/>
        <v>6.4369843247575997E-2</v>
      </c>
    </row>
    <row r="92" spans="1:7" x14ac:dyDescent="0.25">
      <c r="A92">
        <v>3.2</v>
      </c>
      <c r="B92">
        <f t="shared" si="1"/>
        <v>5.4977400649119004E-2</v>
      </c>
      <c r="F92">
        <v>-1.9000000000000099</v>
      </c>
      <c r="G92">
        <f t="shared" si="0"/>
        <v>6.9893412526044793E-2</v>
      </c>
    </row>
    <row r="93" spans="1:7" x14ac:dyDescent="0.25">
      <c r="A93">
        <v>3.25</v>
      </c>
      <c r="B93">
        <f t="shared" si="1"/>
        <v>5.2711085675213355E-2</v>
      </c>
      <c r="F93">
        <v>-1.8500000000000101</v>
      </c>
      <c r="G93">
        <f t="shared" si="0"/>
        <v>7.5791186997002519E-2</v>
      </c>
    </row>
    <row r="94" spans="1:7" x14ac:dyDescent="0.25">
      <c r="A94">
        <v>3.3</v>
      </c>
      <c r="B94">
        <f t="shared" si="1"/>
        <v>5.0558103730107981E-2</v>
      </c>
      <c r="F94">
        <v>-1.80000000000001</v>
      </c>
      <c r="G94">
        <f t="shared" si="0"/>
        <v>8.2074559100319966E-2</v>
      </c>
    </row>
    <row r="95" spans="1:7" x14ac:dyDescent="0.25">
      <c r="A95">
        <v>3.35</v>
      </c>
      <c r="B95">
        <f t="shared" si="1"/>
        <v>4.8511887253844803E-2</v>
      </c>
      <c r="F95">
        <v>-1.75000000000001</v>
      </c>
      <c r="G95">
        <f t="shared" ref="G95:G158" si="2">_xlfn.T.DIST(F95,$B$15+$C$15-2,FALSE)</f>
        <v>8.8753267239976258E-2</v>
      </c>
    </row>
    <row r="96" spans="1:7" x14ac:dyDescent="0.25">
      <c r="A96">
        <v>3.4</v>
      </c>
      <c r="B96">
        <f t="shared" ref="B96:B159" si="3">_xlfn.F.DIST(A96,9,6,FALSE)</f>
        <v>4.6566294137772427E-2</v>
      </c>
      <c r="F96">
        <v>-1.7000000000000099</v>
      </c>
      <c r="G96">
        <f t="shared" si="2"/>
        <v>9.5835079135136086E-2</v>
      </c>
    </row>
    <row r="97" spans="1:7" x14ac:dyDescent="0.25">
      <c r="A97">
        <v>3.45</v>
      </c>
      <c r="B97">
        <f t="shared" si="3"/>
        <v>4.4715577937204702E-2</v>
      </c>
      <c r="F97">
        <v>-1.6500000000000099</v>
      </c>
      <c r="G97">
        <f t="shared" si="2"/>
        <v>0.1033254606503899</v>
      </c>
    </row>
    <row r="98" spans="1:7" x14ac:dyDescent="0.25">
      <c r="A98">
        <v>3.5</v>
      </c>
      <c r="B98">
        <f t="shared" si="3"/>
        <v>4.295436024831463E-2</v>
      </c>
      <c r="F98">
        <v>-1.6000000000000101</v>
      </c>
      <c r="G98">
        <f t="shared" si="2"/>
        <v>0.11122723411924287</v>
      </c>
    </row>
    <row r="99" spans="1:7" x14ac:dyDescent="0.25">
      <c r="A99">
        <v>3.55</v>
      </c>
      <c r="B99">
        <f t="shared" si="3"/>
        <v>4.1277605096988183E-2</v>
      </c>
      <c r="F99">
        <v>-1.55000000000001</v>
      </c>
      <c r="G99">
        <f t="shared" si="2"/>
        <v>0.11954023104105017</v>
      </c>
    </row>
    <row r="100" spans="1:7" x14ac:dyDescent="0.25">
      <c r="A100">
        <v>3.6</v>
      </c>
      <c r="B100">
        <f t="shared" si="3"/>
        <v>3.9680595195876286E-2</v>
      </c>
      <c r="F100">
        <v>-1.50000000000001</v>
      </c>
      <c r="G100">
        <f t="shared" si="2"/>
        <v>0.12826094490657389</v>
      </c>
    </row>
    <row r="101" spans="1:7" x14ac:dyDescent="0.25">
      <c r="A101">
        <v>3.65</v>
      </c>
      <c r="B101">
        <f t="shared" si="3"/>
        <v>3.8158909934472858E-2</v>
      </c>
      <c r="F101">
        <v>-1.4500000000000099</v>
      </c>
      <c r="G101">
        <f t="shared" si="2"/>
        <v>0.13738219076423538</v>
      </c>
    </row>
    <row r="102" spans="1:7" x14ac:dyDescent="0.25">
      <c r="A102">
        <v>3.7</v>
      </c>
      <c r="B102">
        <f t="shared" si="3"/>
        <v>3.670840497554903E-2</v>
      </c>
      <c r="F102">
        <v>-1.4000000000000099</v>
      </c>
      <c r="G102">
        <f t="shared" si="2"/>
        <v>0.14689277894672825</v>
      </c>
    </row>
    <row r="103" spans="1:7" x14ac:dyDescent="0.25">
      <c r="A103">
        <v>3.75</v>
      </c>
      <c r="B103">
        <f t="shared" si="3"/>
        <v>3.5325193339574179E-2</v>
      </c>
      <c r="F103">
        <v>-1.3500000000000101</v>
      </c>
      <c r="G103">
        <f t="shared" si="2"/>
        <v>0.15677721110103998</v>
      </c>
    </row>
    <row r="104" spans="1:7" x14ac:dyDescent="0.25">
      <c r="A104">
        <v>3.8</v>
      </c>
      <c r="B104">
        <f t="shared" si="3"/>
        <v>3.4005627866768147E-2</v>
      </c>
      <c r="F104">
        <v>-1.30000000000001</v>
      </c>
      <c r="G104">
        <f t="shared" si="2"/>
        <v>0.16701540726629044</v>
      </c>
    </row>
    <row r="105" spans="1:7" x14ac:dyDescent="0.25">
      <c r="A105">
        <v>3.85</v>
      </c>
      <c r="B105">
        <f t="shared" si="3"/>
        <v>3.274628495410295E-2</v>
      </c>
      <c r="F105">
        <v>-1.25000000000001</v>
      </c>
      <c r="G105">
        <f t="shared" si="2"/>
        <v>0.1775824731836442</v>
      </c>
    </row>
    <row r="106" spans="1:7" x14ac:dyDescent="0.25">
      <c r="A106">
        <v>3.9</v>
      </c>
      <c r="B106">
        <f t="shared" si="3"/>
        <v>3.1543949471867436E-2</v>
      </c>
      <c r="F106">
        <v>-1.2000000000000099</v>
      </c>
      <c r="G106">
        <f t="shared" si="2"/>
        <v>0.1884485172611193</v>
      </c>
    </row>
    <row r="107" spans="1:7" x14ac:dyDescent="0.25">
      <c r="A107">
        <v>3.95</v>
      </c>
      <c r="B107">
        <f t="shared" si="3"/>
        <v>3.0395600771307457E-2</v>
      </c>
      <c r="F107">
        <v>-1.1500000000000099</v>
      </c>
      <c r="G107">
        <f t="shared" si="2"/>
        <v>0.1995785266151304</v>
      </c>
    </row>
    <row r="108" spans="1:7" x14ac:dyDescent="0.25">
      <c r="A108">
        <v>4</v>
      </c>
      <c r="B108">
        <f t="shared" si="3"/>
        <v>2.9298399701348073E-2</v>
      </c>
      <c r="F108">
        <v>-1.1000000000000101</v>
      </c>
      <c r="G108">
        <f t="shared" si="2"/>
        <v>0.21093231133526369</v>
      </c>
    </row>
    <row r="109" spans="1:7" x14ac:dyDescent="0.25">
      <c r="A109">
        <v>4.05</v>
      </c>
      <c r="B109">
        <f t="shared" si="3"/>
        <v>2.8249676558493204E-2</v>
      </c>
      <c r="F109">
        <v>-1.05000000000001</v>
      </c>
      <c r="G109">
        <f t="shared" si="2"/>
        <v>0.2224645255399185</v>
      </c>
    </row>
    <row r="110" spans="1:7" x14ac:dyDescent="0.25">
      <c r="A110">
        <v>4.0999999999999996</v>
      </c>
      <c r="B110">
        <f t="shared" si="3"/>
        <v>2.7246919899691607E-2</v>
      </c>
      <c r="F110">
        <v>-1.00000000000001</v>
      </c>
      <c r="G110">
        <f t="shared" si="2"/>
        <v>0.23412477288672814</v>
      </c>
    </row>
    <row r="111" spans="1:7" x14ac:dyDescent="0.25">
      <c r="A111">
        <v>4.1500000000000004</v>
      </c>
      <c r="B111">
        <f t="shared" si="3"/>
        <v>2.6287766153263215E-2</v>
      </c>
      <c r="F111">
        <v>-0.95000000000000995</v>
      </c>
      <c r="G111">
        <f t="shared" si="2"/>
        <v>0.24585780296180929</v>
      </c>
    </row>
    <row r="112" spans="1:7" x14ac:dyDescent="0.25">
      <c r="A112">
        <v>4.2</v>
      </c>
      <c r="B112">
        <f t="shared" si="3"/>
        <v>2.5369989967919275E-2</v>
      </c>
      <c r="F112">
        <v>-0.90000000000001001</v>
      </c>
      <c r="G112">
        <f t="shared" si="2"/>
        <v>0.25760380339662181</v>
      </c>
    </row>
    <row r="113" spans="1:7" x14ac:dyDescent="0.25">
      <c r="A113">
        <v>4.25</v>
      </c>
      <c r="B113">
        <f t="shared" si="3"/>
        <v>2.4491495244491891E-2</v>
      </c>
      <c r="F113">
        <v>-0.85000000000000997</v>
      </c>
      <c r="G113">
        <f t="shared" si="2"/>
        <v>0.26929879066500456</v>
      </c>
    </row>
    <row r="114" spans="1:7" x14ac:dyDescent="0.25">
      <c r="A114">
        <v>4.3</v>
      </c>
      <c r="B114">
        <f t="shared" si="3"/>
        <v>2.3650306799239976E-2</v>
      </c>
      <c r="F114">
        <v>-0.80000000000001004</v>
      </c>
      <c r="G114">
        <f t="shared" si="2"/>
        <v>0.28087510032516144</v>
      </c>
    </row>
    <row r="115" spans="1:7" x14ac:dyDescent="0.25">
      <c r="A115">
        <v>4.3499999999999996</v>
      </c>
      <c r="B115">
        <f t="shared" si="3"/>
        <v>2.2844562611533017E-2</v>
      </c>
      <c r="F115">
        <v>-0.75000000000001998</v>
      </c>
      <c r="G115">
        <f t="shared" si="2"/>
        <v>0.29226197503684764</v>
      </c>
    </row>
    <row r="116" spans="1:7" x14ac:dyDescent="0.25">
      <c r="A116">
        <v>4.4000000000000004</v>
      </c>
      <c r="B116">
        <f t="shared" si="3"/>
        <v>2.2072506612353292E-2</v>
      </c>
      <c r="F116">
        <v>-0.70000000000002005</v>
      </c>
      <c r="G116">
        <f t="shared" si="2"/>
        <v>0.30338624606294218</v>
      </c>
    </row>
    <row r="117" spans="1:7" x14ac:dyDescent="0.25">
      <c r="A117">
        <v>4.45</v>
      </c>
      <c r="B117">
        <f t="shared" si="3"/>
        <v>2.1332481973419727E-2</v>
      </c>
      <c r="F117">
        <v>-0.65000000000002001</v>
      </c>
      <c r="G117">
        <f t="shared" si="2"/>
        <v>0.31417310123138581</v>
      </c>
    </row>
    <row r="118" spans="1:7" x14ac:dyDescent="0.25">
      <c r="A118">
        <v>4.5</v>
      </c>
      <c r="B118">
        <f t="shared" si="3"/>
        <v>2.0622924859841546E-2</v>
      </c>
      <c r="F118">
        <v>-0.60000000000001996</v>
      </c>
      <c r="G118">
        <f t="shared" si="2"/>
        <v>0.32454692957516962</v>
      </c>
    </row>
    <row r="119" spans="1:7" x14ac:dyDescent="0.25">
      <c r="A119">
        <v>4.55</v>
      </c>
      <c r="B119">
        <f t="shared" si="3"/>
        <v>1.9942358612074045E-2</v>
      </c>
      <c r="F119">
        <v>-0.55000000000002003</v>
      </c>
      <c r="G119">
        <f t="shared" si="2"/>
        <v>0.33443223018089152</v>
      </c>
    </row>
    <row r="120" spans="1:7" x14ac:dyDescent="0.25">
      <c r="A120">
        <v>4.5999999999999996</v>
      </c>
      <c r="B120">
        <f t="shared" si="3"/>
        <v>1.9289388325590906E-2</v>
      </c>
      <c r="F120">
        <v>-0.50000000000001998</v>
      </c>
      <c r="G120">
        <f t="shared" si="2"/>
        <v>0.34375457026312844</v>
      </c>
    </row>
    <row r="121" spans="1:7" x14ac:dyDescent="0.25">
      <c r="A121">
        <v>4.6500000000000004</v>
      </c>
      <c r="B121">
        <f t="shared" si="3"/>
        <v>1.8662695799122279E-2</v>
      </c>
      <c r="F121">
        <v>-0.45000000000002</v>
      </c>
      <c r="G121">
        <f t="shared" si="2"/>
        <v>0.35244157524648273</v>
      </c>
    </row>
    <row r="122" spans="1:7" x14ac:dyDescent="0.25">
      <c r="A122">
        <v>4.7</v>
      </c>
      <c r="B122">
        <f t="shared" si="3"/>
        <v>1.8061034824553009E-2</v>
      </c>
      <c r="F122">
        <v>-0.40000000000002001</v>
      </c>
      <c r="G122">
        <f t="shared" si="2"/>
        <v>0.36042393178078475</v>
      </c>
    </row>
    <row r="123" spans="1:7" x14ac:dyDescent="0.25">
      <c r="A123">
        <v>4.75</v>
      </c>
      <c r="B123">
        <f t="shared" si="3"/>
        <v>1.748322679364156E-2</v>
      </c>
      <c r="F123">
        <v>-0.35000000000002002</v>
      </c>
      <c r="G123">
        <f t="shared" si="2"/>
        <v>0.36763638323036651</v>
      </c>
    </row>
    <row r="124" spans="1:7" x14ac:dyDescent="0.25">
      <c r="A124">
        <v>4.8</v>
      </c>
      <c r="B124">
        <f t="shared" si="3"/>
        <v>1.6928156598626214E-2</v>
      </c>
      <c r="F124">
        <v>-0.30000000000001997</v>
      </c>
      <c r="G124">
        <f t="shared" si="2"/>
        <v>0.37401869634510931</v>
      </c>
    </row>
    <row r="125" spans="1:7" x14ac:dyDescent="0.25">
      <c r="A125">
        <v>4.8499999999999996</v>
      </c>
      <c r="B125">
        <f t="shared" si="3"/>
        <v>1.6394768805537946E-2</v>
      </c>
      <c r="F125">
        <v>-0.25000000000001998</v>
      </c>
      <c r="G125">
        <f t="shared" si="2"/>
        <v>0.37951657760061824</v>
      </c>
    </row>
    <row r="126" spans="1:7" x14ac:dyDescent="0.25">
      <c r="A126">
        <v>4.9000000000000004</v>
      </c>
      <c r="B126">
        <f t="shared" si="3"/>
        <v>1.5882064080656195E-2</v>
      </c>
      <c r="F126">
        <v>-0.20000000000002</v>
      </c>
      <c r="G126">
        <f t="shared" si="2"/>
        <v>0.38408251812678396</v>
      </c>
    </row>
    <row r="127" spans="1:7" x14ac:dyDescent="0.25">
      <c r="A127">
        <v>4.95</v>
      </c>
      <c r="B127">
        <f t="shared" si="3"/>
        <v>1.5389095852030195E-2</v>
      </c>
      <c r="F127">
        <v>-0.15000000000002001</v>
      </c>
      <c r="G127">
        <f t="shared" si="2"/>
        <v>0.38767654724227801</v>
      </c>
    </row>
    <row r="128" spans="1:7" x14ac:dyDescent="0.25">
      <c r="A128">
        <v>5</v>
      </c>
      <c r="B128">
        <f t="shared" si="3"/>
        <v>1.4914967189360308E-2</v>
      </c>
      <c r="F128">
        <v>-0.10000000000002</v>
      </c>
      <c r="G128">
        <f t="shared" si="2"/>
        <v>0.39026687636406909</v>
      </c>
    </row>
    <row r="129" spans="1:7" x14ac:dyDescent="0.25">
      <c r="A129">
        <v>5.05</v>
      </c>
      <c r="B129">
        <f t="shared" si="3"/>
        <v>1.4458827886794562E-2</v>
      </c>
      <c r="F129">
        <v>-5.0000000000020299E-2</v>
      </c>
      <c r="G129">
        <f t="shared" si="2"/>
        <v>0.39183041742491304</v>
      </c>
    </row>
    <row r="130" spans="1:7" x14ac:dyDescent="0.25">
      <c r="A130">
        <v>5.0999999999999996</v>
      </c>
      <c r="B130">
        <f t="shared" si="3"/>
        <v>1.4019871734359545E-2</v>
      </c>
      <c r="F130">
        <v>-2.0428103653102899E-14</v>
      </c>
      <c r="G130">
        <f t="shared" si="2"/>
        <v>0.39235316284007821</v>
      </c>
    </row>
    <row r="131" spans="1:7" x14ac:dyDescent="0.25">
      <c r="A131">
        <v>5.15</v>
      </c>
      <c r="B131">
        <f t="shared" si="3"/>
        <v>1.3597333964814612E-2</v>
      </c>
      <c r="F131">
        <v>4.9999999999980303E-2</v>
      </c>
      <c r="G131">
        <f t="shared" si="2"/>
        <v>0.39183041742491392</v>
      </c>
    </row>
    <row r="132" spans="1:7" x14ac:dyDescent="0.25">
      <c r="A132">
        <v>5.2</v>
      </c>
      <c r="B132">
        <f t="shared" si="3"/>
        <v>1.3190488863706301E-2</v>
      </c>
      <c r="F132">
        <v>9.9999999999980105E-2</v>
      </c>
      <c r="G132">
        <f t="shared" si="2"/>
        <v>0.39026687636407081</v>
      </c>
    </row>
    <row r="133" spans="1:7" x14ac:dyDescent="0.25">
      <c r="A133">
        <v>5.25</v>
      </c>
      <c r="B133">
        <f t="shared" si="3"/>
        <v>1.2798647531308794E-2</v>
      </c>
      <c r="F133">
        <v>0.14999999999998001</v>
      </c>
      <c r="G133">
        <f t="shared" si="2"/>
        <v>0.38767654724228051</v>
      </c>
    </row>
    <row r="134" spans="1:7" x14ac:dyDescent="0.25">
      <c r="A134">
        <v>5.3</v>
      </c>
      <c r="B134">
        <f t="shared" si="3"/>
        <v>1.2421155785975009E-2</v>
      </c>
      <c r="F134">
        <v>0.19999999999998</v>
      </c>
      <c r="G134">
        <f t="shared" si="2"/>
        <v>0.38408251812678729</v>
      </c>
    </row>
    <row r="135" spans="1:7" x14ac:dyDescent="0.25">
      <c r="A135">
        <v>5.35</v>
      </c>
      <c r="B135">
        <f t="shared" si="3"/>
        <v>1.2057392199195599E-2</v>
      </c>
      <c r="F135">
        <v>0.24999999999997999</v>
      </c>
      <c r="G135">
        <f t="shared" si="2"/>
        <v>0.37951657760062224</v>
      </c>
    </row>
    <row r="136" spans="1:7" x14ac:dyDescent="0.25">
      <c r="A136">
        <v>5.4</v>
      </c>
      <c r="B136">
        <f t="shared" si="3"/>
        <v>1.1706766253376093E-2</v>
      </c>
      <c r="F136">
        <v>0.29999999999998</v>
      </c>
      <c r="G136">
        <f t="shared" si="2"/>
        <v>0.37401869634511409</v>
      </c>
    </row>
    <row r="137" spans="1:7" x14ac:dyDescent="0.25">
      <c r="A137">
        <v>5.45</v>
      </c>
      <c r="B137">
        <f t="shared" si="3"/>
        <v>1.1368716614000312E-2</v>
      </c>
      <c r="F137">
        <v>0.34999999999997999</v>
      </c>
      <c r="G137">
        <f t="shared" si="2"/>
        <v>0.36763638323037195</v>
      </c>
    </row>
    <row r="138" spans="1:7" x14ac:dyDescent="0.25">
      <c r="A138">
        <v>5.5</v>
      </c>
      <c r="B138">
        <f t="shared" si="3"/>
        <v>1.1042709508454139E-2</v>
      </c>
      <c r="F138">
        <v>0.39999999999997998</v>
      </c>
      <c r="G138">
        <f t="shared" si="2"/>
        <v>0.36042393178079091</v>
      </c>
    </row>
    <row r="139" spans="1:7" x14ac:dyDescent="0.25">
      <c r="A139">
        <v>5.55</v>
      </c>
      <c r="B139">
        <f t="shared" si="3"/>
        <v>1.0728237204344749E-2</v>
      </c>
      <c r="F139">
        <v>0.44999999999998003</v>
      </c>
      <c r="G139">
        <f t="shared" si="2"/>
        <v>0.35244157524648934</v>
      </c>
    </row>
    <row r="140" spans="1:7" x14ac:dyDescent="0.25">
      <c r="A140">
        <v>5.6</v>
      </c>
      <c r="B140">
        <f t="shared" si="3"/>
        <v>1.0424816580666331E-2</v>
      </c>
      <c r="F140">
        <v>0.49999999999998002</v>
      </c>
      <c r="G140">
        <f t="shared" si="2"/>
        <v>0.34375457026313566</v>
      </c>
    </row>
    <row r="141" spans="1:7" x14ac:dyDescent="0.25">
      <c r="A141">
        <v>5.65</v>
      </c>
      <c r="B141">
        <f t="shared" si="3"/>
        <v>1.0131987785641644E-2</v>
      </c>
      <c r="F141">
        <v>0.54999999999997995</v>
      </c>
      <c r="G141">
        <f t="shared" si="2"/>
        <v>0.33443223018089924</v>
      </c>
    </row>
    <row r="142" spans="1:7" x14ac:dyDescent="0.25">
      <c r="A142">
        <v>5.7</v>
      </c>
      <c r="B142">
        <f t="shared" si="3"/>
        <v>9.8493129755093823E-3</v>
      </c>
      <c r="F142">
        <v>0.59999999999997999</v>
      </c>
      <c r="G142">
        <f t="shared" si="2"/>
        <v>0.32454692957517772</v>
      </c>
    </row>
    <row r="143" spans="1:7" x14ac:dyDescent="0.25">
      <c r="A143">
        <v>5.75</v>
      </c>
      <c r="B143">
        <f t="shared" si="3"/>
        <v>9.5763751289348088E-3</v>
      </c>
      <c r="F143">
        <v>0.64999999999998004</v>
      </c>
      <c r="G143">
        <f t="shared" si="2"/>
        <v>0.31417310123139436</v>
      </c>
    </row>
    <row r="144" spans="1:7" x14ac:dyDescent="0.25">
      <c r="A144">
        <v>5.8</v>
      </c>
      <c r="B144">
        <f t="shared" si="3"/>
        <v>9.3127769320982372E-3</v>
      </c>
      <c r="F144">
        <v>0.69999999999997997</v>
      </c>
      <c r="G144">
        <f t="shared" si="2"/>
        <v>0.30338624606295095</v>
      </c>
    </row>
    <row r="145" spans="1:7" x14ac:dyDescent="0.25">
      <c r="A145">
        <v>5.85</v>
      </c>
      <c r="B145">
        <f t="shared" si="3"/>
        <v>9.0581397298641463E-3</v>
      </c>
      <c r="F145">
        <v>0.74999999999998002</v>
      </c>
      <c r="G145">
        <f t="shared" si="2"/>
        <v>0.29226197503685664</v>
      </c>
    </row>
    <row r="146" spans="1:7" x14ac:dyDescent="0.25">
      <c r="A146">
        <v>5.9</v>
      </c>
      <c r="B146">
        <f t="shared" si="3"/>
        <v>8.8121025387557471E-3</v>
      </c>
      <c r="F146">
        <v>0.79999999999997995</v>
      </c>
      <c r="G146">
        <f t="shared" si="2"/>
        <v>0.28087510032516838</v>
      </c>
    </row>
    <row r="147" spans="1:7" x14ac:dyDescent="0.25">
      <c r="A147">
        <v>5.95</v>
      </c>
      <c r="B147">
        <f t="shared" si="3"/>
        <v>8.5743211177585141E-3</v>
      </c>
      <c r="F147">
        <v>0.84999999999997999</v>
      </c>
      <c r="G147">
        <f t="shared" si="2"/>
        <v>0.2692987906650115</v>
      </c>
    </row>
    <row r="148" spans="1:7" x14ac:dyDescent="0.25">
      <c r="A148">
        <v>6</v>
      </c>
      <c r="B148">
        <f t="shared" si="3"/>
        <v>8.3444670932516871E-3</v>
      </c>
      <c r="F148">
        <v>0.89999999999998004</v>
      </c>
      <c r="G148">
        <f t="shared" si="2"/>
        <v>0.25760380339662881</v>
      </c>
    </row>
    <row r="149" spans="1:7" x14ac:dyDescent="0.25">
      <c r="A149">
        <v>6.05</v>
      </c>
      <c r="B149">
        <f t="shared" si="3"/>
        <v>8.1222271346227653E-3</v>
      </c>
      <c r="F149">
        <v>0.94999999999997997</v>
      </c>
      <c r="G149">
        <f t="shared" si="2"/>
        <v>0.24585780296181631</v>
      </c>
    </row>
    <row r="150" spans="1:7" x14ac:dyDescent="0.25">
      <c r="A150">
        <v>6.1</v>
      </c>
      <c r="B150">
        <f t="shared" si="3"/>
        <v>7.9073021773564366E-3</v>
      </c>
      <c r="F150">
        <v>0.99999999999998002</v>
      </c>
      <c r="G150">
        <f t="shared" si="2"/>
        <v>0.23412477288673517</v>
      </c>
    </row>
    <row r="151" spans="1:7" x14ac:dyDescent="0.25">
      <c r="A151">
        <v>6.15</v>
      </c>
      <c r="B151">
        <f t="shared" si="3"/>
        <v>7.699406690608963E-3</v>
      </c>
      <c r="F151">
        <v>1.0499999999999801</v>
      </c>
      <c r="G151">
        <f t="shared" si="2"/>
        <v>0.22246452553992543</v>
      </c>
    </row>
    <row r="152" spans="1:7" x14ac:dyDescent="0.25">
      <c r="A152">
        <v>6.2</v>
      </c>
      <c r="B152">
        <f t="shared" si="3"/>
        <v>7.4982679864823692E-3</v>
      </c>
      <c r="F152">
        <v>1.0999999999999801</v>
      </c>
      <c r="G152">
        <f t="shared" si="2"/>
        <v>0.21093231133527052</v>
      </c>
    </row>
    <row r="153" spans="1:7" x14ac:dyDescent="0.25">
      <c r="A153">
        <v>6.25</v>
      </c>
      <c r="B153">
        <f t="shared" si="3"/>
        <v>7.3036255684010955E-3</v>
      </c>
      <c r="F153">
        <v>1.1499999999999799</v>
      </c>
      <c r="G153">
        <f t="shared" si="2"/>
        <v>0.19957852661513717</v>
      </c>
    </row>
    <row r="154" spans="1:7" x14ac:dyDescent="0.25">
      <c r="A154">
        <v>6.3</v>
      </c>
      <c r="B154">
        <f t="shared" si="3"/>
        <v>7.1152305161690937E-3</v>
      </c>
      <c r="F154">
        <v>1.19999999999998</v>
      </c>
      <c r="G154">
        <f t="shared" si="2"/>
        <v>0.18844851726112594</v>
      </c>
    </row>
    <row r="155" spans="1:7" x14ac:dyDescent="0.25">
      <c r="A155">
        <v>6.35</v>
      </c>
      <c r="B155">
        <f t="shared" si="3"/>
        <v>6.9328449054472836E-3</v>
      </c>
      <c r="F155">
        <v>1.24999999999998</v>
      </c>
      <c r="G155">
        <f t="shared" si="2"/>
        <v>0.17758247318365061</v>
      </c>
    </row>
    <row r="156" spans="1:7" x14ac:dyDescent="0.25">
      <c r="A156">
        <v>6.4</v>
      </c>
      <c r="B156">
        <f t="shared" si="3"/>
        <v>6.7562412595421209E-3</v>
      </c>
      <c r="F156">
        <v>1.2999999999999801</v>
      </c>
      <c r="G156">
        <f t="shared" si="2"/>
        <v>0.16701540726629668</v>
      </c>
    </row>
    <row r="157" spans="1:7" x14ac:dyDescent="0.25">
      <c r="A157">
        <v>6.45</v>
      </c>
      <c r="B157">
        <f t="shared" si="3"/>
        <v>6.5852020315359206E-3</v>
      </c>
      <c r="F157">
        <v>1.3499999999999801</v>
      </c>
      <c r="G157">
        <f t="shared" si="2"/>
        <v>0.156777211101046</v>
      </c>
    </row>
    <row r="158" spans="1:7" x14ac:dyDescent="0.25">
      <c r="A158">
        <v>6.5000000000000098</v>
      </c>
      <c r="B158">
        <f t="shared" si="3"/>
        <v>6.4195191149194085E-3</v>
      </c>
      <c r="F158">
        <v>1.3999999999999799</v>
      </c>
      <c r="G158">
        <f t="shared" si="2"/>
        <v>0.14689277894673408</v>
      </c>
    </row>
    <row r="159" spans="1:7" x14ac:dyDescent="0.25">
      <c r="A159">
        <v>6.5500000000000096</v>
      </c>
      <c r="B159">
        <f t="shared" si="3"/>
        <v>6.2589933810081226E-3</v>
      </c>
      <c r="F159">
        <v>1.44999999999998</v>
      </c>
      <c r="G159">
        <f t="shared" ref="G159:G222" si="4">_xlfn.T.DIST(F159,$B$15+$C$15-2,FALSE)</f>
        <v>0.13738219076424102</v>
      </c>
    </row>
    <row r="160" spans="1:7" x14ac:dyDescent="0.25">
      <c r="A160">
        <v>6.6</v>
      </c>
      <c r="B160">
        <f t="shared" ref="B160:B188" si="5">_xlfn.F.DIST(A160,9,6,FALSE)</f>
        <v>6.1034342415357658E-3</v>
      </c>
      <c r="F160">
        <v>1.49999999999998</v>
      </c>
      <c r="G160">
        <f t="shared" si="4"/>
        <v>0.12826094490657927</v>
      </c>
    </row>
    <row r="161" spans="1:7" x14ac:dyDescent="0.25">
      <c r="A161">
        <v>6.65</v>
      </c>
      <c r="B161">
        <f t="shared" si="5"/>
        <v>5.9526592349230141E-3</v>
      </c>
      <c r="F161">
        <v>1.5499999999999801</v>
      </c>
      <c r="G161">
        <f t="shared" si="4"/>
        <v>0.11954023104105528</v>
      </c>
    </row>
    <row r="162" spans="1:7" x14ac:dyDescent="0.25">
      <c r="A162">
        <v>6.7</v>
      </c>
      <c r="B162">
        <f t="shared" si="5"/>
        <v>5.8064936348168877E-3</v>
      </c>
      <c r="F162">
        <v>1.5999999999999801</v>
      </c>
      <c r="G162">
        <f t="shared" si="4"/>
        <v>0.11122723411924776</v>
      </c>
    </row>
    <row r="163" spans="1:7" x14ac:dyDescent="0.25">
      <c r="A163">
        <v>6.7500000000000098</v>
      </c>
      <c r="B163">
        <f t="shared" si="5"/>
        <v>5.6647700795856831E-3</v>
      </c>
      <c r="F163">
        <v>1.6499999999999799</v>
      </c>
      <c r="G163">
        <f t="shared" si="4"/>
        <v>0.10332546065039451</v>
      </c>
    </row>
    <row r="164" spans="1:7" x14ac:dyDescent="0.25">
      <c r="A164">
        <v>6.8000000000000096</v>
      </c>
      <c r="B164">
        <f t="shared" si="5"/>
        <v>5.5273282215398071E-3</v>
      </c>
      <c r="F164">
        <v>1.69999999999998</v>
      </c>
      <c r="G164">
        <f t="shared" si="4"/>
        <v>9.583507913514043E-2</v>
      </c>
    </row>
    <row r="165" spans="1:7" x14ac:dyDescent="0.25">
      <c r="A165">
        <v>6.85</v>
      </c>
      <c r="B165">
        <f t="shared" si="5"/>
        <v>5.3940143947258682E-3</v>
      </c>
      <c r="F165">
        <v>1.74999999999998</v>
      </c>
      <c r="G165">
        <f t="shared" si="4"/>
        <v>8.8753267239980393E-2</v>
      </c>
    </row>
    <row r="166" spans="1:7" x14ac:dyDescent="0.25">
      <c r="A166">
        <v>6.9000000000000101</v>
      </c>
      <c r="B166">
        <f t="shared" si="5"/>
        <v>5.2646813002154742E-3</v>
      </c>
      <c r="F166">
        <v>1.7999999999999801</v>
      </c>
      <c r="G166">
        <f t="shared" si="4"/>
        <v>8.2074559100323838E-2</v>
      </c>
    </row>
    <row r="167" spans="1:7" x14ac:dyDescent="0.25">
      <c r="A167">
        <v>6.9500000000000099</v>
      </c>
      <c r="B167">
        <f t="shared" si="5"/>
        <v>5.1391877078777962E-3</v>
      </c>
      <c r="F167">
        <v>1.8499999999999801</v>
      </c>
      <c r="G167">
        <f t="shared" si="4"/>
        <v>7.5791186997006155E-2</v>
      </c>
    </row>
    <row r="168" spans="1:7" x14ac:dyDescent="0.25">
      <c r="A168">
        <v>7.0000000000000098</v>
      </c>
      <c r="B168">
        <f t="shared" si="5"/>
        <v>5.017398173687705E-3</v>
      </c>
      <c r="F168">
        <v>1.8999999999999799</v>
      </c>
      <c r="G168">
        <f t="shared" si="4"/>
        <v>6.9893412526048207E-2</v>
      </c>
    </row>
    <row r="169" spans="1:7" x14ac:dyDescent="0.25">
      <c r="A169">
        <v>7.0500000000000096</v>
      </c>
      <c r="B169">
        <f t="shared" si="5"/>
        <v>4.8991827716817898E-3</v>
      </c>
      <c r="F169">
        <v>1.94999999999998</v>
      </c>
      <c r="G169">
        <f t="shared" si="4"/>
        <v>6.4369843247579203E-2</v>
      </c>
    </row>
    <row r="170" spans="1:7" x14ac:dyDescent="0.25">
      <c r="A170">
        <v>7.1</v>
      </c>
      <c r="B170">
        <f t="shared" si="5"/>
        <v>4.7844168397285858E-3</v>
      </c>
      <c r="F170">
        <v>1.99999999999998</v>
      </c>
      <c r="G170">
        <f t="shared" si="4"/>
        <v>5.9207731634666513E-2</v>
      </c>
    </row>
    <row r="171" spans="1:7" x14ac:dyDescent="0.25">
      <c r="A171">
        <v>7.1500000000000101</v>
      </c>
      <c r="B171">
        <f t="shared" si="5"/>
        <v>4.6729807383311924E-3</v>
      </c>
      <c r="F171">
        <v>2.0499999999999701</v>
      </c>
      <c r="G171">
        <f t="shared" si="4"/>
        <v>5.4393253928512963E-2</v>
      </c>
    </row>
    <row r="172" spans="1:7" x14ac:dyDescent="0.25">
      <c r="A172">
        <v>7.2000000000000099</v>
      </c>
      <c r="B172">
        <f t="shared" si="5"/>
        <v>4.5647596217289737E-3</v>
      </c>
      <c r="F172">
        <v>2.0999999999999699</v>
      </c>
      <c r="G172">
        <f t="shared" si="4"/>
        <v>4.9911767229687272E-2</v>
      </c>
    </row>
    <row r="173" spans="1:7" x14ac:dyDescent="0.25">
      <c r="A173">
        <v>7.2500000000000098</v>
      </c>
      <c r="B173">
        <f t="shared" si="5"/>
        <v>4.4596432206087727E-3</v>
      </c>
      <c r="F173">
        <v>2.1499999999999702</v>
      </c>
      <c r="G173">
        <f t="shared" si="4"/>
        <v>4.5748043806527208E-2</v>
      </c>
    </row>
    <row r="174" spans="1:7" x14ac:dyDescent="0.25">
      <c r="A174">
        <v>7.3000000000000096</v>
      </c>
      <c r="B174">
        <f t="shared" si="5"/>
        <v>4.3575256357794778E-3</v>
      </c>
      <c r="F174">
        <v>2.19999999999997</v>
      </c>
      <c r="G174">
        <f t="shared" si="4"/>
        <v>4.1886482176003194E-2</v>
      </c>
    </row>
    <row r="175" spans="1:7" x14ac:dyDescent="0.25">
      <c r="A175">
        <v>7.3500000000000103</v>
      </c>
      <c r="B175">
        <f t="shared" si="5"/>
        <v>4.258305142201704E-3</v>
      </c>
      <c r="F175">
        <v>2.2499999999999698</v>
      </c>
      <c r="G175">
        <f t="shared" si="4"/>
        <v>3.8311295007014079E-2</v>
      </c>
    </row>
    <row r="176" spans="1:7" x14ac:dyDescent="0.25">
      <c r="A176">
        <v>7.4000000000000101</v>
      </c>
      <c r="B176">
        <f t="shared" si="5"/>
        <v>4.1618840028016324E-3</v>
      </c>
      <c r="F176">
        <v>2.2999999999999701</v>
      </c>
      <c r="G176">
        <f t="shared" si="4"/>
        <v>3.500667431168094E-2</v>
      </c>
    </row>
    <row r="177" spans="1:7" x14ac:dyDescent="0.25">
      <c r="A177">
        <v>7.4500000000000099</v>
      </c>
      <c r="B177">
        <f t="shared" si="5"/>
        <v>4.0681682915321453E-3</v>
      </c>
      <c r="F177">
        <v>2.3499999999999699</v>
      </c>
      <c r="G177">
        <f t="shared" si="4"/>
        <v>3.1956934729504241E-2</v>
      </c>
    </row>
    <row r="178" spans="1:7" x14ac:dyDescent="0.25">
      <c r="A178">
        <v>7.5000000000000098</v>
      </c>
      <c r="B178">
        <f t="shared" si="5"/>
        <v>3.977067725176385E-3</v>
      </c>
      <c r="F178">
        <v>2.3999999999999702</v>
      </c>
      <c r="G178">
        <f t="shared" si="4"/>
        <v>2.9146635976673111E-2</v>
      </c>
    </row>
    <row r="179" spans="1:7" x14ac:dyDescent="0.25">
      <c r="A179">
        <v>7.5500000000000096</v>
      </c>
      <c r="B179">
        <f t="shared" si="5"/>
        <v>3.8884955034188501E-3</v>
      </c>
      <c r="F179">
        <v>2.44999999999997</v>
      </c>
      <c r="G179">
        <f t="shared" si="4"/>
        <v>2.6560685734071429E-2</v>
      </c>
    </row>
    <row r="180" spans="1:7" x14ac:dyDescent="0.25">
      <c r="A180">
        <v>7.6000000000000103</v>
      </c>
      <c r="B180">
        <f t="shared" si="5"/>
        <v>3.8023681567372646E-3</v>
      </c>
      <c r="F180">
        <v>2.4999999999999698</v>
      </c>
      <c r="G180">
        <f t="shared" si="4"/>
        <v>2.418442438915511E-2</v>
      </c>
    </row>
    <row r="181" spans="1:7" x14ac:dyDescent="0.25">
      <c r="A181">
        <v>7.6500000000000101</v>
      </c>
      <c r="B181">
        <f t="shared" si="5"/>
        <v>3.7186054016946418E-3</v>
      </c>
      <c r="F181">
        <v>2.5499999999999701</v>
      </c>
      <c r="G181">
        <f t="shared" si="4"/>
        <v>2.2003693135886335E-2</v>
      </c>
    </row>
    <row r="182" spans="1:7" x14ac:dyDescent="0.25">
      <c r="A182">
        <v>7.7000000000000099</v>
      </c>
      <c r="B182">
        <f t="shared" si="5"/>
        <v>3.6371300032355886E-3</v>
      </c>
      <c r="F182">
        <v>2.5999999999999699</v>
      </c>
      <c r="G182">
        <f t="shared" si="4"/>
        <v>2.0004886980463703E-2</v>
      </c>
    </row>
    <row r="183" spans="1:7" x14ac:dyDescent="0.25">
      <c r="A183">
        <v>7.7500000000000098</v>
      </c>
      <c r="B183">
        <f t="shared" si="5"/>
        <v>3.5578676436140494E-3</v>
      </c>
      <c r="F183">
        <v>2.6499999999999702</v>
      </c>
      <c r="G183">
        <f t="shared" si="4"/>
        <v>1.8174994205750198E-2</v>
      </c>
    </row>
    <row r="184" spans="1:7" x14ac:dyDescent="0.25">
      <c r="A184">
        <v>7.8000000000000096</v>
      </c>
      <c r="B184">
        <f t="shared" si="5"/>
        <v>3.4807467976010632E-3</v>
      </c>
      <c r="F184">
        <v>2.69999999999997</v>
      </c>
      <c r="G184">
        <f t="shared" si="4"/>
        <v>1.6501623820840562E-2</v>
      </c>
    </row>
    <row r="185" spans="1:7" x14ac:dyDescent="0.25">
      <c r="A185">
        <v>7.8500000000000103</v>
      </c>
      <c r="B185">
        <f t="shared" si="5"/>
        <v>3.4056986136416453E-3</v>
      </c>
      <c r="F185">
        <v>2.7499999999999698</v>
      </c>
      <c r="G185">
        <f t="shared" si="4"/>
        <v>1.4973022470452726E-2</v>
      </c>
    </row>
    <row r="186" spans="1:7" x14ac:dyDescent="0.25">
      <c r="A186">
        <v>7.9000000000000101</v>
      </c>
      <c r="B186">
        <f t="shared" si="5"/>
        <v>3.3326568006487017E-3</v>
      </c>
      <c r="F186">
        <v>2.7999999999999701</v>
      </c>
      <c r="G186">
        <f t="shared" si="4"/>
        <v>1.3578082207554971E-2</v>
      </c>
    </row>
    <row r="187" spans="1:7" x14ac:dyDescent="0.25">
      <c r="A187">
        <v>7.9500000000000099</v>
      </c>
      <c r="B187">
        <f t="shared" si="5"/>
        <v>3.2615575201397026E-3</v>
      </c>
      <c r="F187">
        <v>2.8499999999999699</v>
      </c>
      <c r="G187">
        <f t="shared" si="4"/>
        <v>1.230634044702706E-2</v>
      </c>
    </row>
    <row r="188" spans="1:7" x14ac:dyDescent="0.25">
      <c r="A188">
        <v>8.0000000000000107</v>
      </c>
      <c r="B188">
        <f t="shared" si="5"/>
        <v>3.1923392834387805E-3</v>
      </c>
      <c r="F188">
        <v>2.8999999999999702</v>
      </c>
      <c r="G188">
        <f t="shared" si="4"/>
        <v>1.1147973322739679E-2</v>
      </c>
    </row>
    <row r="189" spans="1:7" x14ac:dyDescent="0.25">
      <c r="F189">
        <v>2.94999999999997</v>
      </c>
      <c r="G189">
        <f t="shared" si="4"/>
        <v>1.0093783569122891E-2</v>
      </c>
    </row>
    <row r="190" spans="1:7" x14ac:dyDescent="0.25">
      <c r="F190">
        <v>2.9999999999999698</v>
      </c>
      <c r="G190">
        <f t="shared" si="4"/>
        <v>9.1351839443692372E-3</v>
      </c>
    </row>
    <row r="191" spans="1:7" x14ac:dyDescent="0.25">
      <c r="F191">
        <v>3.0499999999999701</v>
      </c>
      <c r="G191">
        <f t="shared" si="4"/>
        <v>8.2641771085802743E-3</v>
      </c>
    </row>
    <row r="192" spans="1:7" x14ac:dyDescent="0.25">
      <c r="F192">
        <v>3.0999999999999699</v>
      </c>
      <c r="G192">
        <f t="shared" si="4"/>
        <v>7.4733327685820349E-3</v>
      </c>
    </row>
    <row r="193" spans="6:7" x14ac:dyDescent="0.25">
      <c r="F193">
        <v>3.1499999999999702</v>
      </c>
      <c r="G193">
        <f t="shared" si="4"/>
        <v>6.7557628034862803E-3</v>
      </c>
    </row>
    <row r="194" spans="6:7" x14ac:dyDescent="0.25">
      <c r="F194">
        <v>3.19999999999997</v>
      </c>
      <c r="G194">
        <f t="shared" si="4"/>
        <v>6.1050949926097671E-3</v>
      </c>
    </row>
    <row r="195" spans="6:7" x14ac:dyDescent="0.25">
      <c r="F195">
        <v>3.2499999999999698</v>
      </c>
      <c r="G195">
        <f t="shared" si="4"/>
        <v>5.5154458809621955E-3</v>
      </c>
    </row>
    <row r="196" spans="6:7" x14ac:dyDescent="0.25">
      <c r="F196">
        <v>3.2999999999999701</v>
      </c>
      <c r="G196">
        <f t="shared" si="4"/>
        <v>4.981393237737745E-3</v>
      </c>
    </row>
    <row r="197" spans="6:7" x14ac:dyDescent="0.25">
      <c r="F197">
        <v>3.3499999999999699</v>
      </c>
      <c r="G197">
        <f t="shared" si="4"/>
        <v>4.4979484903893601E-3</v>
      </c>
    </row>
    <row r="198" spans="6:7" x14ac:dyDescent="0.25">
      <c r="F198">
        <v>3.3999999999999702</v>
      </c>
      <c r="G198">
        <f t="shared" si="4"/>
        <v>4.0605294510130396E-3</v>
      </c>
    </row>
    <row r="199" spans="6:7" x14ac:dyDescent="0.25">
      <c r="F199">
        <v>3.44999999999997</v>
      </c>
      <c r="G199">
        <f t="shared" si="4"/>
        <v>3.6649335928278562E-3</v>
      </c>
    </row>
    <row r="200" spans="6:7" x14ac:dyDescent="0.25">
      <c r="F200">
        <v>3.4999999999999698</v>
      </c>
      <c r="G200">
        <f t="shared" si="4"/>
        <v>3.3073120822833587E-3</v>
      </c>
    </row>
    <row r="201" spans="6:7" x14ac:dyDescent="0.25">
      <c r="F201">
        <v>3.5499999999999701</v>
      </c>
      <c r="G201">
        <f t="shared" si="4"/>
        <v>2.9841447264353214E-3</v>
      </c>
    </row>
    <row r="202" spans="6:7" x14ac:dyDescent="0.25">
      <c r="F202">
        <v>3.5999999999999699</v>
      </c>
      <c r="G202">
        <f t="shared" si="4"/>
        <v>2.6922159553114133E-3</v>
      </c>
    </row>
    <row r="203" spans="6:7" x14ac:dyDescent="0.25">
      <c r="F203">
        <v>3.6499999999999702</v>
      </c>
      <c r="G203">
        <f t="shared" si="4"/>
        <v>2.4285919246005748E-3</v>
      </c>
    </row>
    <row r="204" spans="6:7" x14ac:dyDescent="0.25">
      <c r="F204">
        <v>3.69999999999997</v>
      </c>
      <c r="G204">
        <f t="shared" si="4"/>
        <v>2.1905987946819563E-3</v>
      </c>
    </row>
    <row r="205" spans="6:7" x14ac:dyDescent="0.25">
      <c r="F205">
        <v>3.7499999999999698</v>
      </c>
      <c r="G205">
        <f t="shared" si="4"/>
        <v>1.9758022172873101E-3</v>
      </c>
    </row>
    <row r="206" spans="6:7" x14ac:dyDescent="0.25">
      <c r="F206">
        <v>3.7999999999999701</v>
      </c>
      <c r="G206">
        <f t="shared" si="4"/>
        <v>1.7819880404977119E-3</v>
      </c>
    </row>
    <row r="207" spans="6:7" x14ac:dyDescent="0.25">
      <c r="F207">
        <v>3.8499999999999699</v>
      </c>
      <c r="G207">
        <f t="shared" si="4"/>
        <v>1.6071442258568968E-3</v>
      </c>
    </row>
    <row r="208" spans="6:7" x14ac:dyDescent="0.25">
      <c r="F208">
        <v>3.8999999999999702</v>
      </c>
      <c r="G208">
        <f t="shared" si="4"/>
        <v>1.4494439577060637E-3</v>
      </c>
    </row>
    <row r="209" spans="6:7" x14ac:dyDescent="0.25">
      <c r="F209">
        <v>3.94999999999997</v>
      </c>
      <c r="G209">
        <f t="shared" si="4"/>
        <v>1.3072299140023764E-3</v>
      </c>
    </row>
    <row r="210" spans="6:7" x14ac:dyDescent="0.25">
      <c r="F210">
        <v>3.9999999999999698</v>
      </c>
      <c r="G210">
        <f t="shared" si="4"/>
        <v>1.1789996594981905E-3</v>
      </c>
    </row>
    <row r="211" spans="6:7" x14ac:dyDescent="0.25">
      <c r="F211">
        <v>4.0499999999999696</v>
      </c>
      <c r="G211">
        <f t="shared" si="4"/>
        <v>1.0633921158843117E-3</v>
      </c>
    </row>
    <row r="212" spans="6:7" x14ac:dyDescent="0.25">
      <c r="F212">
        <v>4.0999999999999703</v>
      </c>
      <c r="G212">
        <f t="shared" si="4"/>
        <v>9.5917505902473035E-4</v>
      </c>
    </row>
    <row r="213" spans="6:7" x14ac:dyDescent="0.25">
      <c r="F213">
        <v>4.1499999999999702</v>
      </c>
      <c r="G213">
        <f t="shared" si="4"/>
        <v>8.6523359044973205E-4</v>
      </c>
    </row>
    <row r="214" spans="6:7" x14ac:dyDescent="0.25">
      <c r="F214">
        <v>4.19999999999997</v>
      </c>
      <c r="G214">
        <f t="shared" si="4"/>
        <v>7.8055952857776728E-4</v>
      </c>
    </row>
    <row r="215" spans="6:7" x14ac:dyDescent="0.25">
      <c r="F215">
        <v>4.2499999999999698</v>
      </c>
      <c r="G215">
        <f t="shared" si="4"/>
        <v>7.042416644817257E-4</v>
      </c>
    </row>
    <row r="216" spans="6:7" x14ac:dyDescent="0.25">
      <c r="F216">
        <v>4.2999999999999696</v>
      </c>
      <c r="G216">
        <f t="shared" si="4"/>
        <v>6.354568272072033E-4</v>
      </c>
    </row>
    <row r="217" spans="6:7" x14ac:dyDescent="0.25">
      <c r="F217">
        <v>4.3499999999999703</v>
      </c>
      <c r="G217">
        <f t="shared" si="4"/>
        <v>5.734617045198648E-4</v>
      </c>
    </row>
    <row r="218" spans="6:7" x14ac:dyDescent="0.25">
      <c r="F218">
        <v>4.3999999999999702</v>
      </c>
      <c r="G218">
        <f t="shared" si="4"/>
        <v>5.1758536635970916E-4</v>
      </c>
    </row>
    <row r="219" spans="6:7" x14ac:dyDescent="0.25">
      <c r="F219">
        <v>4.44999999999997</v>
      </c>
      <c r="G219">
        <f t="shared" si="4"/>
        <v>4.6722244008677176E-4</v>
      </c>
    </row>
    <row r="220" spans="6:7" x14ac:dyDescent="0.25">
      <c r="F220">
        <v>4.4999999999999698</v>
      </c>
      <c r="G220">
        <f t="shared" si="4"/>
        <v>4.218268887097502E-4</v>
      </c>
    </row>
    <row r="221" spans="6:7" x14ac:dyDescent="0.25">
      <c r="F221">
        <v>4.5499999999999696</v>
      </c>
      <c r="G221">
        <f t="shared" si="4"/>
        <v>3.809063456064042E-4</v>
      </c>
    </row>
    <row r="222" spans="6:7" x14ac:dyDescent="0.25">
      <c r="F222">
        <v>4.5999999999999703</v>
      </c>
      <c r="G222">
        <f t="shared" si="4"/>
        <v>3.4401696169855786E-4</v>
      </c>
    </row>
    <row r="223" spans="6:7" x14ac:dyDescent="0.25">
      <c r="F223">
        <v>4.6499999999999702</v>
      </c>
      <c r="G223">
        <f t="shared" ref="G223:G233" si="6">_xlfn.T.DIST(F223,$B$15+$C$15-2,FALSE)</f>
        <v>3.1075872357343832E-4</v>
      </c>
    </row>
    <row r="224" spans="6:7" x14ac:dyDescent="0.25">
      <c r="F224">
        <v>4.69999999999997</v>
      </c>
      <c r="G224">
        <f t="shared" si="6"/>
        <v>2.8077120359720146E-4</v>
      </c>
    </row>
    <row r="225" spans="6:7" x14ac:dyDescent="0.25">
      <c r="F225">
        <v>4.74999999999996</v>
      </c>
      <c r="G225">
        <f t="shared" si="6"/>
        <v>2.5372970560582129E-4</v>
      </c>
    </row>
    <row r="226" spans="6:7" x14ac:dyDescent="0.25">
      <c r="F226">
        <v>4.7999999999999696</v>
      </c>
      <c r="G226">
        <f t="shared" si="6"/>
        <v>2.2934177225124143E-4</v>
      </c>
    </row>
    <row r="227" spans="6:7" x14ac:dyDescent="0.25">
      <c r="F227">
        <v>4.8499999999999703</v>
      </c>
      <c r="G227">
        <f t="shared" si="6"/>
        <v>2.0734402250280898E-4</v>
      </c>
    </row>
    <row r="228" spans="6:7" x14ac:dyDescent="0.25">
      <c r="F228">
        <v>4.8999999999999604</v>
      </c>
      <c r="G228">
        <f t="shared" si="6"/>
        <v>1.8749929013645448E-4</v>
      </c>
    </row>
    <row r="229" spans="6:7" x14ac:dyDescent="0.25">
      <c r="F229">
        <v>4.9499999999999602</v>
      </c>
      <c r="G229">
        <f t="shared" si="6"/>
        <v>1.6959403627467734E-4</v>
      </c>
    </row>
    <row r="230" spans="6:7" x14ac:dyDescent="0.25">
      <c r="F230">
        <v>4.99999999999996</v>
      </c>
      <c r="G230">
        <f t="shared" si="6"/>
        <v>1.534360111590598E-4</v>
      </c>
    </row>
    <row r="231" spans="6:7" x14ac:dyDescent="0.25">
      <c r="F231">
        <v>5.05</v>
      </c>
      <c r="G231">
        <f t="shared" si="6"/>
        <v>1.3885214233880509E-4</v>
      </c>
    </row>
    <row r="232" spans="6:7" x14ac:dyDescent="0.25">
      <c r="F232">
        <v>5.0999999999999996</v>
      </c>
      <c r="G232">
        <f t="shared" si="6"/>
        <v>1.2568662834113283E-4</v>
      </c>
    </row>
    <row r="233" spans="6:7" x14ac:dyDescent="0.25">
      <c r="F233">
        <v>5.15</v>
      </c>
      <c r="G233">
        <f t="shared" si="6"/>
        <v>1.1379921865102501E-4</v>
      </c>
    </row>
  </sheetData>
  <mergeCells count="2">
    <mergeCell ref="A17:C17"/>
    <mergeCell ref="E17:G1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workbookViewId="0">
      <selection activeCell="D29" sqref="D29"/>
    </sheetView>
  </sheetViews>
  <sheetFormatPr defaultRowHeight="15" x14ac:dyDescent="0.25"/>
  <sheetData>
    <row r="1" spans="1:22" x14ac:dyDescent="0.25">
      <c r="B1" t="s">
        <v>32</v>
      </c>
      <c r="C1" t="s">
        <v>33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25">
      <c r="B2">
        <v>2.62</v>
      </c>
      <c r="C2">
        <v>2.73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5">
      <c r="B3">
        <v>2.65</v>
      </c>
      <c r="C3">
        <v>2.8</v>
      </c>
      <c r="J3" s="9"/>
      <c r="K3" s="9"/>
      <c r="L3" s="9"/>
      <c r="M3" s="8"/>
      <c r="N3" s="8"/>
      <c r="O3" s="8"/>
      <c r="P3" s="8"/>
      <c r="Q3" s="8"/>
      <c r="R3" s="9"/>
      <c r="S3" s="9"/>
      <c r="T3" s="9"/>
      <c r="U3" s="8"/>
      <c r="V3" s="8"/>
    </row>
    <row r="4" spans="1:22" x14ac:dyDescent="0.25">
      <c r="B4">
        <v>2.79</v>
      </c>
      <c r="C4">
        <v>2.8</v>
      </c>
      <c r="J4" s="7"/>
      <c r="K4" s="7"/>
      <c r="L4" s="7"/>
      <c r="M4" s="8"/>
      <c r="N4" s="8"/>
      <c r="O4" s="8"/>
      <c r="P4" s="8"/>
      <c r="Q4" s="8"/>
      <c r="R4" s="7"/>
      <c r="S4" s="7"/>
      <c r="T4" s="7"/>
      <c r="U4" s="8"/>
      <c r="V4" s="8"/>
    </row>
    <row r="5" spans="1:22" x14ac:dyDescent="0.25">
      <c r="B5">
        <v>2.83</v>
      </c>
      <c r="C5">
        <v>2.95</v>
      </c>
      <c r="J5" s="7"/>
      <c r="K5" s="7"/>
      <c r="L5" s="7"/>
      <c r="M5" s="8"/>
      <c r="N5" s="8"/>
      <c r="O5" s="8"/>
      <c r="P5" s="8"/>
      <c r="Q5" s="8"/>
      <c r="R5" s="7"/>
      <c r="S5" s="7"/>
      <c r="T5" s="7"/>
      <c r="U5" s="8"/>
      <c r="V5" s="8"/>
    </row>
    <row r="6" spans="1:22" x14ac:dyDescent="0.25">
      <c r="B6">
        <v>2.91</v>
      </c>
      <c r="C6">
        <v>2.79</v>
      </c>
      <c r="J6" s="7"/>
      <c r="K6" s="7"/>
      <c r="L6" s="7"/>
      <c r="M6" s="8"/>
      <c r="N6" s="8"/>
      <c r="O6" s="8"/>
      <c r="P6" s="8"/>
      <c r="Q6" s="8"/>
      <c r="R6" s="7"/>
      <c r="S6" s="7"/>
      <c r="T6" s="7"/>
      <c r="U6" s="8"/>
      <c r="V6" s="8"/>
    </row>
    <row r="7" spans="1:22" x14ac:dyDescent="0.25">
      <c r="B7">
        <v>3.57</v>
      </c>
      <c r="C7">
        <v>3.67</v>
      </c>
      <c r="J7" s="7"/>
      <c r="K7" s="7"/>
      <c r="L7" s="7"/>
      <c r="M7" s="8"/>
      <c r="N7" s="8"/>
      <c r="O7" s="8"/>
      <c r="P7" s="8"/>
      <c r="Q7" s="8"/>
      <c r="R7" s="7"/>
      <c r="S7" s="7"/>
      <c r="T7" s="7"/>
      <c r="U7" s="8"/>
      <c r="V7" s="8"/>
    </row>
    <row r="8" spans="1:22" x14ac:dyDescent="0.25">
      <c r="A8" t="s">
        <v>2</v>
      </c>
      <c r="B8">
        <f>AVERAGE(B2:B7)</f>
        <v>2.8949999999999996</v>
      </c>
      <c r="C8">
        <f>AVERAGE(C2:C7)</f>
        <v>2.9566666666666657</v>
      </c>
      <c r="I8" s="7"/>
      <c r="J8" s="7"/>
      <c r="K8" s="7"/>
      <c r="L8" s="7"/>
      <c r="M8" s="8"/>
      <c r="N8" s="8"/>
      <c r="O8" s="8"/>
      <c r="P8" s="8"/>
      <c r="Q8" s="8"/>
      <c r="R8" s="7"/>
      <c r="S8" s="7"/>
      <c r="T8" s="7"/>
      <c r="U8" s="8"/>
      <c r="V8" s="8"/>
    </row>
    <row r="9" spans="1:22" x14ac:dyDescent="0.25">
      <c r="A9" t="s">
        <v>3</v>
      </c>
      <c r="B9">
        <f>_xlfn.VAR.S(B2:B7)</f>
        <v>0.12135000000000389</v>
      </c>
      <c r="C9">
        <f>_xlfn.VAR.S(C2:C7)</f>
        <v>0.12742666666667191</v>
      </c>
      <c r="I9" s="7"/>
      <c r="J9" s="7"/>
      <c r="K9" s="7"/>
      <c r="L9" s="7"/>
      <c r="M9" s="8"/>
      <c r="N9" s="8"/>
      <c r="O9" s="8"/>
      <c r="P9" s="8"/>
      <c r="Q9" s="8"/>
      <c r="R9" s="7"/>
      <c r="S9" s="7"/>
      <c r="T9" s="7"/>
      <c r="U9" s="8"/>
      <c r="V9" s="8"/>
    </row>
    <row r="10" spans="1:22" x14ac:dyDescent="0.25">
      <c r="A10" t="s">
        <v>4</v>
      </c>
      <c r="B10">
        <f>_xlfn.STDEV.S(B2:B7)</f>
        <v>0.34835326896701269</v>
      </c>
      <c r="C10">
        <f>_xlfn.STDEV.S(C2:C7)</f>
        <v>0.35696871945125935</v>
      </c>
      <c r="I10" s="7"/>
      <c r="J10" s="7"/>
      <c r="K10" s="7"/>
      <c r="L10" s="7"/>
      <c r="M10" s="8"/>
      <c r="N10" s="8"/>
      <c r="O10" s="8"/>
      <c r="P10" s="8"/>
      <c r="Q10" s="8"/>
      <c r="R10" s="7"/>
      <c r="S10" s="7"/>
      <c r="T10" s="7"/>
      <c r="U10" s="8"/>
      <c r="V10" s="8"/>
    </row>
    <row r="11" spans="1:22" x14ac:dyDescent="0.25">
      <c r="A11" t="s">
        <v>5</v>
      </c>
      <c r="B11">
        <f>COUNT(B2:B7)</f>
        <v>6</v>
      </c>
      <c r="C11">
        <f>COUNT(C2:C7)</f>
        <v>6</v>
      </c>
      <c r="I11" s="7"/>
      <c r="J11" s="7"/>
      <c r="K11" s="8"/>
      <c r="L11" s="8"/>
      <c r="M11" s="8"/>
      <c r="N11" s="8"/>
      <c r="O11" s="8"/>
      <c r="P11" s="8"/>
      <c r="Q11" s="8"/>
      <c r="R11" s="7"/>
      <c r="S11" s="7"/>
      <c r="T11" s="7"/>
      <c r="U11" s="8"/>
      <c r="V11" s="8"/>
    </row>
    <row r="12" spans="1:22" x14ac:dyDescent="0.25">
      <c r="I12" s="7"/>
      <c r="J12" s="7"/>
      <c r="K12" s="8"/>
      <c r="L12" s="8"/>
      <c r="M12" s="8"/>
      <c r="N12" s="8"/>
      <c r="O12" s="8"/>
      <c r="P12" s="8"/>
      <c r="Q12" s="8"/>
      <c r="R12" s="7"/>
      <c r="S12" s="7"/>
      <c r="T12" s="7"/>
      <c r="U12" s="8"/>
      <c r="V12" s="8"/>
    </row>
    <row r="13" spans="1:22" x14ac:dyDescent="0.25">
      <c r="A13" s="10" t="s">
        <v>6</v>
      </c>
      <c r="B13" s="10"/>
      <c r="C13" s="10"/>
      <c r="E13" s="10" t="s">
        <v>16</v>
      </c>
      <c r="F13" s="10"/>
      <c r="G13" s="10"/>
      <c r="I13" s="7"/>
      <c r="J13" s="7"/>
      <c r="K13" s="8"/>
      <c r="L13" s="8"/>
      <c r="M13" s="8"/>
      <c r="N13" s="8"/>
      <c r="O13" s="8"/>
      <c r="P13" s="8"/>
      <c r="Q13" s="8"/>
      <c r="R13" s="7"/>
      <c r="S13" s="7"/>
      <c r="T13" s="7"/>
      <c r="U13" s="8"/>
      <c r="V13" s="8"/>
    </row>
    <row r="14" spans="1:22" x14ac:dyDescent="0.25">
      <c r="I14" s="7"/>
      <c r="J14" s="7"/>
      <c r="K14" s="8"/>
      <c r="L14" s="8"/>
      <c r="M14" s="8"/>
      <c r="N14" s="8"/>
      <c r="O14" s="8"/>
      <c r="P14" s="8"/>
      <c r="Q14" s="8"/>
      <c r="R14" s="7"/>
      <c r="S14" s="7"/>
      <c r="T14" s="7"/>
      <c r="U14" s="8"/>
      <c r="V14" s="8"/>
    </row>
    <row r="15" spans="1:22" x14ac:dyDescent="0.25">
      <c r="A15" s="6" t="s">
        <v>7</v>
      </c>
      <c r="E15" s="6" t="s">
        <v>7</v>
      </c>
      <c r="I15" s="7"/>
      <c r="J15" s="7"/>
      <c r="K15" s="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25">
      <c r="A16" t="s">
        <v>15</v>
      </c>
      <c r="B16">
        <f>C9/B9</f>
        <v>1.0500755390743126</v>
      </c>
      <c r="E16" t="s">
        <v>17</v>
      </c>
      <c r="F16">
        <f>SQRT(((B11-1)*B9+(C11-1)*C9)/((B11-1)+(C11-1)))</f>
        <v>0.35268730248385455</v>
      </c>
      <c r="I16" s="7"/>
      <c r="J16" s="7"/>
      <c r="K16" s="7"/>
      <c r="L16" s="8"/>
    </row>
    <row r="17" spans="1:13" x14ac:dyDescent="0.25">
      <c r="E17" t="s">
        <v>18</v>
      </c>
      <c r="F17">
        <f>(B8-C8)/(F16*SQRT(1/B11+1/C11))</f>
        <v>-0.30284560586064579</v>
      </c>
      <c r="I17" s="7"/>
      <c r="J17" s="7"/>
      <c r="K17" s="7"/>
      <c r="L17" s="8"/>
    </row>
    <row r="18" spans="1:13" x14ac:dyDescent="0.25">
      <c r="A18" s="6" t="s">
        <v>8</v>
      </c>
      <c r="E18" s="6" t="s">
        <v>8</v>
      </c>
    </row>
    <row r="19" spans="1:13" x14ac:dyDescent="0.25">
      <c r="A19" t="s">
        <v>19</v>
      </c>
      <c r="B19">
        <f>_xlfn.F.INV(1-0.05,C11-1,B11-1)</f>
        <v>5.0503290576326467</v>
      </c>
      <c r="E19">
        <f>_xlfn.T.INV(0.025,B11+C11-2)</f>
        <v>-2.2281388519862744</v>
      </c>
      <c r="F19">
        <f>_xlfn.T.INV(1-0.025,B11+C11-2)</f>
        <v>2.2281388519862744</v>
      </c>
    </row>
    <row r="21" spans="1:13" x14ac:dyDescent="0.25">
      <c r="A21" s="6" t="s">
        <v>9</v>
      </c>
      <c r="E21" s="6" t="s">
        <v>9</v>
      </c>
    </row>
    <row r="22" spans="1:13" x14ac:dyDescent="0.25">
      <c r="A22" t="s">
        <v>11</v>
      </c>
      <c r="E22" t="s">
        <v>28</v>
      </c>
    </row>
    <row r="23" spans="1:13" x14ac:dyDescent="0.25">
      <c r="A23" t="s">
        <v>12</v>
      </c>
      <c r="E23" t="s">
        <v>29</v>
      </c>
    </row>
    <row r="25" spans="1:13" x14ac:dyDescent="0.25">
      <c r="F25" t="s">
        <v>22</v>
      </c>
      <c r="G25" t="s">
        <v>23</v>
      </c>
    </row>
    <row r="26" spans="1:13" x14ac:dyDescent="0.25">
      <c r="A26" t="s">
        <v>10</v>
      </c>
      <c r="B26" t="s">
        <v>13</v>
      </c>
      <c r="C26" t="s">
        <v>10</v>
      </c>
      <c r="D26" t="s">
        <v>14</v>
      </c>
      <c r="F26">
        <v>-5</v>
      </c>
      <c r="G26">
        <f>_xlfn.T.DIST(F26,$B$11+$C$11-2,FALSE)</f>
        <v>3.960010564637988E-4</v>
      </c>
      <c r="I26" t="s">
        <v>24</v>
      </c>
      <c r="J26" t="s">
        <v>25</v>
      </c>
    </row>
    <row r="27" spans="1:13" x14ac:dyDescent="0.25">
      <c r="A27">
        <v>0</v>
      </c>
      <c r="B27">
        <f>_xlfn.F.DIST(A27,7,7,FALSE)</f>
        <v>0</v>
      </c>
      <c r="C27">
        <f>B19</f>
        <v>5.0503290576326467</v>
      </c>
      <c r="D27">
        <v>0</v>
      </c>
      <c r="F27">
        <v>-4.95</v>
      </c>
      <c r="G27">
        <f t="shared" ref="G27:G90" si="0">_xlfn.T.DIST(F27,$B$11+$C$11-2,FALSE)</f>
        <v>4.2844243949881577E-4</v>
      </c>
      <c r="I27">
        <f>E19</f>
        <v>-2.2281388519862744</v>
      </c>
      <c r="J27">
        <f>_xlfn.T.DIST(I27,B11+C11-2,FALSE)</f>
        <v>4.238498466943677E-2</v>
      </c>
      <c r="L27">
        <f>F19</f>
        <v>2.2281388519862744</v>
      </c>
      <c r="M27">
        <f>_xlfn.T.DIST(L27,B11+C11-2,FALSE)</f>
        <v>4.238498466943677E-2</v>
      </c>
    </row>
    <row r="28" spans="1:13" x14ac:dyDescent="0.25">
      <c r="A28">
        <v>0.19999999999999901</v>
      </c>
      <c r="B28">
        <f>_xlfn.F.DIST(A28,$C$11-1,$B$11-1,FALSE)</f>
        <v>0.48817732744662201</v>
      </c>
      <c r="C28">
        <f>C27</f>
        <v>5.0503290576326467</v>
      </c>
      <c r="D28">
        <f>_xlfn.F.DIST(C28,$C$11-1,$B$11-1,FALSE)</f>
        <v>1.9011806268609908E-2</v>
      </c>
      <c r="F28">
        <v>-4.9000000000000004</v>
      </c>
      <c r="G28">
        <f t="shared" si="0"/>
        <v>4.6369681498458631E-4</v>
      </c>
      <c r="I28">
        <f>I27</f>
        <v>-2.2281388519862744</v>
      </c>
      <c r="J28">
        <v>0</v>
      </c>
      <c r="L28">
        <f>L27</f>
        <v>2.2281388519862744</v>
      </c>
      <c r="M28">
        <v>0</v>
      </c>
    </row>
    <row r="29" spans="1:13" x14ac:dyDescent="0.25">
      <c r="A29">
        <v>0.249999999999999</v>
      </c>
      <c r="B29">
        <f t="shared" ref="B29:B92" si="1">_xlfn.F.DIST(A29,$C$11-1,$B$11-1,FALSE)</f>
        <v>0.55628684535842354</v>
      </c>
      <c r="F29">
        <v>-4.8499999999999996</v>
      </c>
      <c r="G29">
        <f t="shared" si="0"/>
        <v>5.0201927423065298E-4</v>
      </c>
    </row>
    <row r="30" spans="1:13" x14ac:dyDescent="0.25">
      <c r="A30">
        <v>0.29999999999999899</v>
      </c>
      <c r="B30">
        <f t="shared" si="1"/>
        <v>0.60104081230429329</v>
      </c>
      <c r="C30" t="s">
        <v>15</v>
      </c>
      <c r="F30">
        <v>-4.8</v>
      </c>
      <c r="G30">
        <f t="shared" si="0"/>
        <v>5.4368878659587629E-4</v>
      </c>
      <c r="I30" t="s">
        <v>18</v>
      </c>
    </row>
    <row r="31" spans="1:13" x14ac:dyDescent="0.25">
      <c r="A31">
        <v>0.34999999999999898</v>
      </c>
      <c r="B31">
        <f t="shared" si="1"/>
        <v>0.62715092373860359</v>
      </c>
      <c r="C31">
        <f>B16</f>
        <v>1.0500755390743126</v>
      </c>
      <c r="D31">
        <v>0</v>
      </c>
      <c r="F31">
        <v>-4.75</v>
      </c>
      <c r="G31">
        <f t="shared" si="0"/>
        <v>5.8901047033627345E-4</v>
      </c>
      <c r="I31">
        <f>F17</f>
        <v>-0.30284560586064579</v>
      </c>
      <c r="J31">
        <v>0</v>
      </c>
    </row>
    <row r="32" spans="1:13" x14ac:dyDescent="0.25">
      <c r="A32">
        <v>0.39999999999999902</v>
      </c>
      <c r="B32">
        <f t="shared" si="1"/>
        <v>0.63883492487002835</v>
      </c>
      <c r="C32">
        <f>B16</f>
        <v>1.0500755390743126</v>
      </c>
      <c r="D32">
        <v>0.7</v>
      </c>
      <c r="F32">
        <v>-4.7</v>
      </c>
      <c r="G32">
        <f t="shared" si="0"/>
        <v>6.3831807809212253E-4</v>
      </c>
      <c r="I32">
        <f>F17</f>
        <v>-0.30284560586064579</v>
      </c>
      <c r="J32">
        <v>0.4</v>
      </c>
    </row>
    <row r="33" spans="1:7" x14ac:dyDescent="0.25">
      <c r="A33">
        <v>0.45</v>
      </c>
      <c r="B33">
        <f t="shared" si="1"/>
        <v>0.63961347071611696</v>
      </c>
      <c r="F33">
        <v>-4.6500000000000004</v>
      </c>
      <c r="G33">
        <f t="shared" si="0"/>
        <v>6.9197671645688033E-4</v>
      </c>
    </row>
    <row r="34" spans="1:7" x14ac:dyDescent="0.25">
      <c r="A34">
        <v>0.5</v>
      </c>
      <c r="B34">
        <f t="shared" si="1"/>
        <v>0.63232092437920218</v>
      </c>
      <c r="F34">
        <v>-4.5999999999999996</v>
      </c>
      <c r="G34">
        <f t="shared" si="0"/>
        <v>7.5038582063150731E-4</v>
      </c>
    </row>
    <row r="35" spans="1:7" x14ac:dyDescent="0.25">
      <c r="A35">
        <v>0.55000000000000004</v>
      </c>
      <c r="B35">
        <f t="shared" si="1"/>
        <v>0.61919064415652891</v>
      </c>
      <c r="F35">
        <v>-4.55</v>
      </c>
      <c r="G35">
        <f t="shared" si="0"/>
        <v>8.1398240681319087E-4</v>
      </c>
    </row>
    <row r="36" spans="1:7" x14ac:dyDescent="0.25">
      <c r="A36">
        <v>0.6</v>
      </c>
      <c r="B36">
        <f t="shared" si="1"/>
        <v>0.60195746490380841</v>
      </c>
      <c r="F36">
        <v>-4.5</v>
      </c>
      <c r="G36">
        <f t="shared" si="0"/>
        <v>8.8324462669310902E-4</v>
      </c>
    </row>
    <row r="37" spans="1:7" x14ac:dyDescent="0.25">
      <c r="A37">
        <v>0.65</v>
      </c>
      <c r="B37">
        <f t="shared" si="1"/>
        <v>0.58195466801142404</v>
      </c>
      <c r="F37">
        <v>-4.45</v>
      </c>
      <c r="G37">
        <f t="shared" si="0"/>
        <v>9.5869565023698597E-4</v>
      </c>
    </row>
    <row r="38" spans="1:7" x14ac:dyDescent="0.25">
      <c r="A38">
        <v>0.7</v>
      </c>
      <c r="B38">
        <f t="shared" si="1"/>
        <v>0.56019766640172852</v>
      </c>
      <c r="F38">
        <v>-4.4000000000000004</v>
      </c>
      <c r="G38">
        <f t="shared" si="0"/>
        <v>1.0409079047853488E-3</v>
      </c>
    </row>
    <row r="39" spans="1:7" x14ac:dyDescent="0.25">
      <c r="A39">
        <v>0.75</v>
      </c>
      <c r="B39">
        <f t="shared" si="1"/>
        <v>0.53745300306959276</v>
      </c>
      <c r="F39">
        <v>-4.3499999999999996</v>
      </c>
      <c r="G39">
        <f t="shared" si="0"/>
        <v>1.1305077004242186E-3</v>
      </c>
    </row>
    <row r="40" spans="1:7" x14ac:dyDescent="0.25">
      <c r="A40">
        <v>0.8</v>
      </c>
      <c r="B40">
        <f t="shared" si="1"/>
        <v>0.51429380998492025</v>
      </c>
      <c r="F40">
        <v>-4.3</v>
      </c>
      <c r="G40">
        <f t="shared" si="0"/>
        <v>1.228180273523948E-3</v>
      </c>
    </row>
    <row r="41" spans="1:7" x14ac:dyDescent="0.25">
      <c r="A41">
        <v>0.85</v>
      </c>
      <c r="B41">
        <f t="shared" si="1"/>
        <v>0.491143712615707</v>
      </c>
      <c r="F41">
        <v>-4.25</v>
      </c>
      <c r="G41">
        <f t="shared" si="0"/>
        <v>1.3346752823014355E-3</v>
      </c>
    </row>
    <row r="42" spans="1:7" x14ac:dyDescent="0.25">
      <c r="A42">
        <v>0.9</v>
      </c>
      <c r="B42">
        <f t="shared" si="1"/>
        <v>0.46831126174170823</v>
      </c>
      <c r="F42">
        <v>-4.2</v>
      </c>
      <c r="G42">
        <f t="shared" si="0"/>
        <v>1.4508127901999993E-3</v>
      </c>
    </row>
    <row r="43" spans="1:7" x14ac:dyDescent="0.25">
      <c r="A43">
        <v>0.95</v>
      </c>
      <c r="B43">
        <f t="shared" si="1"/>
        <v>0.44601677522491368</v>
      </c>
      <c r="F43">
        <v>-4.1500000000000004</v>
      </c>
      <c r="G43">
        <f t="shared" si="0"/>
        <v>1.577489774766117E-3</v>
      </c>
    </row>
    <row r="44" spans="1:7" x14ac:dyDescent="0.25">
      <c r="A44">
        <v>1</v>
      </c>
      <c r="B44">
        <f t="shared" si="1"/>
        <v>0.42441318157838775</v>
      </c>
      <c r="F44">
        <v>-4.0999999999999996</v>
      </c>
      <c r="G44">
        <f t="shared" si="0"/>
        <v>1.7156872014883473E-3</v>
      </c>
    </row>
    <row r="45" spans="1:7" x14ac:dyDescent="0.25">
      <c r="A45">
        <v>1.05</v>
      </c>
      <c r="B45">
        <f t="shared" si="1"/>
        <v>0.40360216346620675</v>
      </c>
      <c r="F45">
        <v>-4.05</v>
      </c>
      <c r="G45">
        <f t="shared" si="0"/>
        <v>1.8664777036973238E-3</v>
      </c>
    </row>
    <row r="46" spans="1:7" x14ac:dyDescent="0.25">
      <c r="A46">
        <v>1.1000000000000001</v>
      </c>
      <c r="B46">
        <f t="shared" si="1"/>
        <v>0.38364663763714274</v>
      </c>
      <c r="F46">
        <v>-4</v>
      </c>
      <c r="G46">
        <f t="shared" si="0"/>
        <v>2.0310339110412167E-3</v>
      </c>
    </row>
    <row r="47" spans="1:7" x14ac:dyDescent="0.25">
      <c r="A47">
        <v>1.1499999999999999</v>
      </c>
      <c r="B47">
        <f t="shared" si="1"/>
        <v>0.36458038833053408</v>
      </c>
      <c r="F47">
        <v>-3.95</v>
      </c>
      <c r="G47">
        <f t="shared" si="0"/>
        <v>2.2106374701704045E-3</v>
      </c>
    </row>
    <row r="48" spans="1:7" x14ac:dyDescent="0.25">
      <c r="A48">
        <v>1.2</v>
      </c>
      <c r="B48">
        <f t="shared" si="1"/>
        <v>0.34641549310916753</v>
      </c>
      <c r="F48">
        <v>-3.9</v>
      </c>
      <c r="G48">
        <f t="shared" si="0"/>
        <v>2.4066888019954914E-3</v>
      </c>
    </row>
    <row r="49" spans="1:7" x14ac:dyDescent="0.25">
      <c r="A49">
        <v>1.25</v>
      </c>
      <c r="B49">
        <f t="shared" si="1"/>
        <v>0.32914803839034895</v>
      </c>
      <c r="F49">
        <v>-3.85</v>
      </c>
      <c r="G49">
        <f t="shared" si="0"/>
        <v>2.6207176401144565E-3</v>
      </c>
    </row>
    <row r="50" spans="1:7" x14ac:dyDescent="0.25">
      <c r="A50">
        <v>1.3</v>
      </c>
      <c r="B50">
        <f t="shared" si="1"/>
        <v>0.31276251058265137</v>
      </c>
      <c r="F50">
        <v>-3.8</v>
      </c>
      <c r="G50">
        <f t="shared" si="0"/>
        <v>2.854394394609606E-3</v>
      </c>
    </row>
    <row r="51" spans="1:7" x14ac:dyDescent="0.25">
      <c r="A51">
        <v>1.35</v>
      </c>
      <c r="B51">
        <f t="shared" si="1"/>
        <v>0.29723516186096599</v>
      </c>
      <c r="F51">
        <v>-3.75</v>
      </c>
      <c r="G51">
        <f t="shared" si="0"/>
        <v>3.1095423842434468E-3</v>
      </c>
    </row>
    <row r="52" spans="1:7" x14ac:dyDescent="0.25">
      <c r="A52">
        <v>1.4</v>
      </c>
      <c r="B52">
        <f t="shared" si="1"/>
        <v>0.28253658215210575</v>
      </c>
      <c r="F52">
        <v>-3.7</v>
      </c>
      <c r="G52">
        <f t="shared" si="0"/>
        <v>3.3881509779623989E-3</v>
      </c>
    </row>
    <row r="53" spans="1:7" x14ac:dyDescent="0.25">
      <c r="A53">
        <v>1.45</v>
      </c>
      <c r="B53">
        <f t="shared" si="1"/>
        <v>0.26863365665723249</v>
      </c>
      <c r="F53">
        <v>-3.65</v>
      </c>
      <c r="G53">
        <f t="shared" si="0"/>
        <v>3.6923896833498233E-3</v>
      </c>
    </row>
    <row r="54" spans="1:7" x14ac:dyDescent="0.25">
      <c r="A54">
        <v>1.5</v>
      </c>
      <c r="B54">
        <f t="shared" si="1"/>
        <v>0.25549104782825116</v>
      </c>
      <c r="F54">
        <v>-3.6</v>
      </c>
      <c r="G54">
        <f t="shared" si="0"/>
        <v>4.0246232150294671E-3</v>
      </c>
    </row>
    <row r="55" spans="1:7" x14ac:dyDescent="0.25">
      <c r="A55">
        <v>1.55</v>
      </c>
      <c r="B55">
        <f t="shared" si="1"/>
        <v>0.2430723094744936</v>
      </c>
      <c r="F55">
        <v>-3.55000000000001</v>
      </c>
      <c r="G55">
        <f t="shared" si="0"/>
        <v>4.387427569750758E-3</v>
      </c>
    </row>
    <row r="56" spans="1:7" x14ac:dyDescent="0.25">
      <c r="A56">
        <v>1.6</v>
      </c>
      <c r="B56">
        <f t="shared" si="1"/>
        <v>0.23134071651855689</v>
      </c>
      <c r="F56">
        <v>-3.5000000000000102</v>
      </c>
      <c r="G56">
        <f t="shared" si="0"/>
        <v>4.7836071267012429E-3</v>
      </c>
    </row>
    <row r="57" spans="1:7" x14ac:dyDescent="0.25">
      <c r="A57">
        <v>1.65</v>
      </c>
      <c r="B57">
        <f t="shared" si="1"/>
        <v>0.22025987522836793</v>
      </c>
      <c r="F57">
        <v>-3.4500000000000099</v>
      </c>
      <c r="G57">
        <f t="shared" si="0"/>
        <v>5.2162127811650472E-3</v>
      </c>
    </row>
    <row r="58" spans="1:7" x14ac:dyDescent="0.25">
      <c r="A58">
        <v>1.7</v>
      </c>
      <c r="B58">
        <f t="shared" si="1"/>
        <v>0.20979416427678704</v>
      </c>
      <c r="F58">
        <v>-3.4000000000000101</v>
      </c>
      <c r="G58">
        <f t="shared" si="0"/>
        <v>5.6885611066298325E-3</v>
      </c>
    </row>
    <row r="59" spans="1:7" x14ac:dyDescent="0.25">
      <c r="A59">
        <v>1.75</v>
      </c>
      <c r="B59">
        <f t="shared" si="1"/>
        <v>0.19990904575734661</v>
      </c>
      <c r="F59">
        <v>-3.3500000000000099</v>
      </c>
      <c r="G59">
        <f t="shared" si="0"/>
        <v>6.2042545244400471E-3</v>
      </c>
    </row>
    <row r="60" spans="1:7" x14ac:dyDescent="0.25">
      <c r="A60">
        <v>1.8</v>
      </c>
      <c r="B60">
        <f t="shared" si="1"/>
        <v>0.19057127657388573</v>
      </c>
      <c r="F60">
        <v>-3.30000000000001</v>
      </c>
      <c r="G60">
        <f t="shared" si="0"/>
        <v>6.7672024406868194E-3</v>
      </c>
    </row>
    <row r="61" spans="1:7" x14ac:dyDescent="0.25">
      <c r="A61">
        <v>1.85</v>
      </c>
      <c r="B61">
        <f t="shared" si="1"/>
        <v>0.18174904385269117</v>
      </c>
      <c r="F61">
        <v>-3.2500000000000102</v>
      </c>
      <c r="G61">
        <f t="shared" si="0"/>
        <v>7.3816432867554226E-3</v>
      </c>
    </row>
    <row r="62" spans="1:7" x14ac:dyDescent="0.25">
      <c r="A62">
        <v>1.9</v>
      </c>
      <c r="B62">
        <f t="shared" si="1"/>
        <v>0.17341204275932962</v>
      </c>
      <c r="F62">
        <v>-3.2000000000000099</v>
      </c>
      <c r="G62">
        <f t="shared" si="0"/>
        <v>8.0521673723420294E-3</v>
      </c>
    </row>
    <row r="63" spans="1:7" x14ac:dyDescent="0.25">
      <c r="A63">
        <v>1.95</v>
      </c>
      <c r="B63">
        <f t="shared" si="1"/>
        <v>0.16553151100065824</v>
      </c>
      <c r="F63">
        <v>-3.1500000000000101</v>
      </c>
      <c r="G63">
        <f t="shared" si="0"/>
        <v>8.783740427302603E-3</v>
      </c>
    </row>
    <row r="64" spans="1:7" x14ac:dyDescent="0.25">
      <c r="A64">
        <v>2</v>
      </c>
      <c r="B64">
        <f t="shared" si="1"/>
        <v>0.15808023109480054</v>
      </c>
      <c r="F64">
        <v>-3.1000000000000099</v>
      </c>
      <c r="G64">
        <f t="shared" si="0"/>
        <v>9.5817276708975684E-3</v>
      </c>
    </row>
    <row r="65" spans="1:7" x14ac:dyDescent="0.25">
      <c r="A65">
        <v>2.0499999999999998</v>
      </c>
      <c r="B65">
        <f t="shared" si="1"/>
        <v>0.1510325089968784</v>
      </c>
      <c r="F65">
        <v>-3.05000000000001</v>
      </c>
      <c r="G65">
        <f t="shared" si="0"/>
        <v>1.0451918203338776E-2</v>
      </c>
    </row>
    <row r="66" spans="1:7" x14ac:dyDescent="0.25">
      <c r="A66">
        <v>2.1</v>
      </c>
      <c r="B66">
        <f t="shared" si="1"/>
        <v>0.14436413572035323</v>
      </c>
      <c r="F66">
        <v>-3.0000000000000102</v>
      </c>
      <c r="G66">
        <f t="shared" si="0"/>
        <v>1.1400549464542326E-2</v>
      </c>
    </row>
    <row r="67" spans="1:7" x14ac:dyDescent="0.25">
      <c r="A67">
        <v>2.15</v>
      </c>
      <c r="B67">
        <f t="shared" si="1"/>
        <v>0.13805233707233636</v>
      </c>
      <c r="F67">
        <v>-2.9500000000000099</v>
      </c>
      <c r="G67">
        <f t="shared" si="0"/>
        <v>1.2434331448192098E-2</v>
      </c>
    </row>
    <row r="68" spans="1:7" x14ac:dyDescent="0.25">
      <c r="A68">
        <v>2.2000000000000002</v>
      </c>
      <c r="B68">
        <f t="shared" si="1"/>
        <v>0.13207571543264787</v>
      </c>
      <c r="F68">
        <v>-2.9000000000000101</v>
      </c>
      <c r="G68">
        <f t="shared" si="0"/>
        <v>1.3560470295244698E-2</v>
      </c>
    </row>
    <row r="69" spans="1:7" x14ac:dyDescent="0.25">
      <c r="A69">
        <v>2.25</v>
      </c>
      <c r="B69">
        <f t="shared" si="1"/>
        <v>0.1264141865780315</v>
      </c>
      <c r="F69">
        <v>-2.8500000000000099</v>
      </c>
      <c r="G69">
        <f t="shared" si="0"/>
        <v>1.4786690819574275E-2</v>
      </c>
    </row>
    <row r="70" spans="1:7" x14ac:dyDescent="0.25">
      <c r="A70">
        <v>2.2999999999999998</v>
      </c>
      <c r="B70">
        <f t="shared" si="1"/>
        <v>0.1210489138281451</v>
      </c>
      <c r="F70">
        <v>-2.80000000000001</v>
      </c>
      <c r="G70">
        <f t="shared" si="0"/>
        <v>1.612125743942186E-2</v>
      </c>
    </row>
    <row r="71" spans="1:7" x14ac:dyDescent="0.25">
      <c r="A71">
        <v>2.35</v>
      </c>
      <c r="B71">
        <f t="shared" si="1"/>
        <v>0.11596224122464513</v>
      </c>
      <c r="F71">
        <v>-2.7500000000000102</v>
      </c>
      <c r="G71">
        <f t="shared" si="0"/>
        <v>1.7572992901720305E-2</v>
      </c>
    </row>
    <row r="72" spans="1:7" x14ac:dyDescent="0.25">
      <c r="A72">
        <v>2.4</v>
      </c>
      <c r="B72">
        <f t="shared" si="1"/>
        <v>0.11113762701437115</v>
      </c>
      <c r="F72">
        <v>-2.7000000000000099</v>
      </c>
      <c r="G72">
        <f t="shared" si="0"/>
        <v>1.9151294092490657E-2</v>
      </c>
    </row>
    <row r="73" spans="1:7" x14ac:dyDescent="0.25">
      <c r="A73">
        <v>2.4500000000000002</v>
      </c>
      <c r="B73">
        <f t="shared" si="1"/>
        <v>0.10655957836537451</v>
      </c>
      <c r="F73">
        <v>-2.6500000000000101</v>
      </c>
      <c r="G73">
        <f t="shared" si="0"/>
        <v>2.0866144125929017E-2</v>
      </c>
    </row>
    <row r="74" spans="1:7" x14ac:dyDescent="0.25">
      <c r="A74">
        <v>2.5</v>
      </c>
      <c r="B74">
        <f t="shared" si="1"/>
        <v>0.1022135879792046</v>
      </c>
      <c r="F74">
        <v>-2.6000000000000099</v>
      </c>
      <c r="G74">
        <f t="shared" si="0"/>
        <v>2.272811979846457E-2</v>
      </c>
    </row>
    <row r="75" spans="1:7" x14ac:dyDescent="0.25">
      <c r="A75">
        <v>2.5499999999999998</v>
      </c>
      <c r="B75">
        <f t="shared" si="1"/>
        <v>9.8086073057905537E-2</v>
      </c>
      <c r="F75">
        <v>-2.55000000000001</v>
      </c>
      <c r="G75">
        <f t="shared" si="0"/>
        <v>2.4748393383360243E-2</v>
      </c>
    </row>
    <row r="76" spans="1:7" x14ac:dyDescent="0.25">
      <c r="A76">
        <v>2.6</v>
      </c>
      <c r="B76">
        <f t="shared" si="1"/>
        <v>9.4164316926588831E-2</v>
      </c>
      <c r="F76">
        <v>-2.5000000000000102</v>
      </c>
      <c r="G76">
        <f t="shared" si="0"/>
        <v>2.6938727628243987E-2</v>
      </c>
    </row>
    <row r="77" spans="1:7" x14ac:dyDescent="0.25">
      <c r="A77">
        <v>2.65</v>
      </c>
      <c r="B77">
        <f t="shared" si="1"/>
        <v>9.043641349200586E-2</v>
      </c>
      <c r="F77">
        <v>-2.4500000000000099</v>
      </c>
      <c r="G77">
        <f t="shared" si="0"/>
        <v>2.9311462704813603E-2</v>
      </c>
    </row>
    <row r="78" spans="1:7" x14ac:dyDescent="0.25">
      <c r="A78">
        <v>2.7</v>
      </c>
      <c r="B78">
        <f t="shared" si="1"/>
        <v>8.6891214626218266E-2</v>
      </c>
      <c r="F78">
        <v>-2.4000000000000101</v>
      </c>
      <c r="G78">
        <f t="shared" si="0"/>
        <v>3.1879493750030026E-2</v>
      </c>
    </row>
    <row r="79" spans="1:7" x14ac:dyDescent="0.25">
      <c r="A79">
        <v>2.75</v>
      </c>
      <c r="B79">
        <f t="shared" si="1"/>
        <v>8.3518280495917113E-2</v>
      </c>
      <c r="F79">
        <v>-2.3500000000000099</v>
      </c>
      <c r="G79">
        <f t="shared" si="0"/>
        <v>3.4656237535354101E-2</v>
      </c>
    </row>
    <row r="80" spans="1:7" x14ac:dyDescent="0.25">
      <c r="A80">
        <v>2.8</v>
      </c>
      <c r="B80">
        <f t="shared" si="1"/>
        <v>8.0307832807185758E-2</v>
      </c>
      <c r="F80">
        <v>-2.30000000000001</v>
      </c>
      <c r="G80">
        <f t="shared" si="0"/>
        <v>3.7655586709752747E-2</v>
      </c>
    </row>
    <row r="81" spans="1:7" x14ac:dyDescent="0.25">
      <c r="A81">
        <v>2.85</v>
      </c>
      <c r="B81">
        <f t="shared" si="1"/>
        <v>7.7250710898618055E-2</v>
      </c>
      <c r="F81">
        <v>-2.2500000000000102</v>
      </c>
      <c r="G81">
        <f t="shared" si="0"/>
        <v>4.0891849988948278E-2</v>
      </c>
    </row>
    <row r="82" spans="1:7" x14ac:dyDescent="0.25">
      <c r="A82">
        <v>2.9</v>
      </c>
      <c r="B82">
        <f t="shared" si="1"/>
        <v>7.4338330589583085E-2</v>
      </c>
      <c r="F82">
        <v>-2.2000000000000099</v>
      </c>
      <c r="G82">
        <f t="shared" si="0"/>
        <v>4.4379676614244974E-2</v>
      </c>
    </row>
    <row r="83" spans="1:7" x14ac:dyDescent="0.25">
      <c r="A83">
        <v>2.95</v>
      </c>
      <c r="B83">
        <f t="shared" si="1"/>
        <v>7.1562645672639175E-2</v>
      </c>
      <c r="F83">
        <v>-2.1500000000000101</v>
      </c>
      <c r="G83">
        <f t="shared" si="0"/>
        <v>4.8133963386668616E-2</v>
      </c>
    </row>
    <row r="84" spans="1:7" x14ac:dyDescent="0.25">
      <c r="A84">
        <v>3</v>
      </c>
      <c r="B84">
        <f t="shared" si="1"/>
        <v>6.8916111927724039E-2</v>
      </c>
      <c r="F84">
        <v>-2.1000000000000099</v>
      </c>
      <c r="G84">
        <f t="shared" si="0"/>
        <v>5.2169742604354211E-2</v>
      </c>
    </row>
    <row r="85" spans="1:7" x14ac:dyDescent="0.25">
      <c r="A85">
        <v>3.05</v>
      </c>
      <c r="B85">
        <f t="shared" si="1"/>
        <v>6.6391653529261963E-2</v>
      </c>
      <c r="F85">
        <v>-2.05000000000001</v>
      </c>
      <c r="G85">
        <f t="shared" si="0"/>
        <v>5.6502049302092683E-2</v>
      </c>
    </row>
    <row r="86" spans="1:7" x14ac:dyDescent="0.25">
      <c r="A86">
        <v>3.1</v>
      </c>
      <c r="B86">
        <f t="shared" si="1"/>
        <v>6.3982631714558869E-2</v>
      </c>
      <c r="F86">
        <v>-2.0000000000000102</v>
      </c>
      <c r="G86">
        <f t="shared" si="0"/>
        <v>6.1145766321217196E-2</v>
      </c>
    </row>
    <row r="87" spans="1:7" x14ac:dyDescent="0.25">
      <c r="A87">
        <v>3.15</v>
      </c>
      <c r="B87">
        <f t="shared" si="1"/>
        <v>6.16828155818578E-2</v>
      </c>
      <c r="F87">
        <v>-1.9500000000000099</v>
      </c>
      <c r="G87">
        <f t="shared" si="0"/>
        <v>6.6115445935363504E-2</v>
      </c>
    </row>
    <row r="88" spans="1:7" x14ac:dyDescent="0.25">
      <c r="A88">
        <v>3.2</v>
      </c>
      <c r="B88">
        <f t="shared" si="1"/>
        <v>5.94863548884801E-2</v>
      </c>
      <c r="F88">
        <v>-1.9000000000000099</v>
      </c>
      <c r="G88">
        <f t="shared" si="0"/>
        <v>7.1425107032801402E-2</v>
      </c>
    </row>
    <row r="89" spans="1:7" x14ac:dyDescent="0.25">
      <c r="A89">
        <v>3.25</v>
      </c>
      <c r="B89">
        <f t="shared" si="1"/>
        <v>5.7387754723003712E-2</v>
      </c>
      <c r="F89">
        <v>-1.8500000000000101</v>
      </c>
      <c r="G89">
        <f t="shared" si="0"/>
        <v>7.7088007218191409E-2</v>
      </c>
    </row>
    <row r="90" spans="1:7" x14ac:dyDescent="0.25">
      <c r="A90">
        <v>3.3</v>
      </c>
      <c r="B90">
        <f t="shared" si="1"/>
        <v>5.5381851929995257E-2</v>
      </c>
      <c r="F90">
        <v>-1.80000000000001</v>
      </c>
      <c r="G90">
        <f t="shared" si="0"/>
        <v>8.3116389653878367E-2</v>
      </c>
    </row>
    <row r="91" spans="1:7" x14ac:dyDescent="0.25">
      <c r="A91">
        <v>3.35</v>
      </c>
      <c r="B91">
        <f t="shared" si="1"/>
        <v>5.3463793171065283E-2</v>
      </c>
      <c r="F91">
        <v>-1.75000000000001</v>
      </c>
      <c r="G91">
        <f t="shared" ref="G91:G154" si="2">_xlfn.T.DIST(F91,$B$11+$C$11-2,FALSE)</f>
        <v>8.9521205019560776E-2</v>
      </c>
    </row>
    <row r="92" spans="1:7" x14ac:dyDescent="0.25">
      <c r="A92">
        <v>3.4</v>
      </c>
      <c r="B92">
        <f t="shared" si="1"/>
        <v>5.1629014511701328E-2</v>
      </c>
      <c r="F92">
        <v>-1.7000000000000099</v>
      </c>
      <c r="G92">
        <f t="shared" si="2"/>
        <v>9.6311809633227927E-2</v>
      </c>
    </row>
    <row r="93" spans="1:7" x14ac:dyDescent="0.25">
      <c r="A93">
        <v>3.45</v>
      </c>
      <c r="B93">
        <f t="shared" ref="B93:B156" si="3">_xlfn.F.DIST(A93,$C$11-1,$B$11-1,FALSE)</f>
        <v>4.9873222429240249E-2</v>
      </c>
      <c r="F93">
        <v>-1.6500000000000099</v>
      </c>
      <c r="G93">
        <f t="shared" si="2"/>
        <v>0.10349564154617237</v>
      </c>
    </row>
    <row r="94" spans="1:7" x14ac:dyDescent="0.25">
      <c r="A94">
        <v>3.5</v>
      </c>
      <c r="B94">
        <f t="shared" si="3"/>
        <v>4.8192376143328955E-2</v>
      </c>
      <c r="F94">
        <v>-1.6000000000000101</v>
      </c>
      <c r="G94">
        <f t="shared" si="2"/>
        <v>0.11107787729698178</v>
      </c>
    </row>
    <row r="95" spans="1:7" x14ac:dyDescent="0.25">
      <c r="A95">
        <v>3.55</v>
      </c>
      <c r="B95">
        <f t="shared" si="3"/>
        <v>4.6582671176165741E-2</v>
      </c>
      <c r="F95">
        <v>-1.55000000000001</v>
      </c>
      <c r="G95">
        <f t="shared" si="2"/>
        <v>0.11906107297490147</v>
      </c>
    </row>
    <row r="96" spans="1:7" x14ac:dyDescent="0.25">
      <c r="A96">
        <v>3.6</v>
      </c>
      <c r="B96">
        <f t="shared" si="3"/>
        <v>4.5040524055639262E-2</v>
      </c>
      <c r="F96">
        <v>-1.50000000000001</v>
      </c>
      <c r="G96">
        <f t="shared" si="2"/>
        <v>0.12744479428708999</v>
      </c>
    </row>
    <row r="97" spans="1:7" x14ac:dyDescent="0.25">
      <c r="A97">
        <v>3.65</v>
      </c>
      <c r="B97">
        <f t="shared" si="3"/>
        <v>4.3562558080124214E-2</v>
      </c>
      <c r="F97">
        <v>-1.4500000000000099</v>
      </c>
      <c r="G97">
        <f t="shared" si="2"/>
        <v>0.13622524142562994</v>
      </c>
    </row>
    <row r="98" spans="1:7" x14ac:dyDescent="0.25">
      <c r="A98">
        <v>3.7</v>
      </c>
      <c r="B98">
        <f t="shared" si="3"/>
        <v>4.2145590069111151E-2</v>
      </c>
      <c r="F98">
        <v>-1.4000000000000099</v>
      </c>
      <c r="G98">
        <f t="shared" si="2"/>
        <v>0.14539487566000425</v>
      </c>
    </row>
    <row r="99" spans="1:7" x14ac:dyDescent="0.25">
      <c r="A99">
        <v>3.75</v>
      </c>
      <c r="B99">
        <f t="shared" si="3"/>
        <v>4.0786618029019082E-2</v>
      </c>
      <c r="F99">
        <v>-1.3500000000000101</v>
      </c>
      <c r="G99">
        <f t="shared" si="2"/>
        <v>0.15494205570290223</v>
      </c>
    </row>
    <row r="100" spans="1:7" x14ac:dyDescent="0.25">
      <c r="A100">
        <v>3.8</v>
      </c>
      <c r="B100">
        <f t="shared" si="3"/>
        <v>3.9482809668441775E-2</v>
      </c>
      <c r="F100">
        <v>-1.30000000000001</v>
      </c>
      <c r="G100">
        <f t="shared" si="2"/>
        <v>0.16485069296801733</v>
      </c>
    </row>
    <row r="101" spans="1:7" x14ac:dyDescent="0.25">
      <c r="A101">
        <v>3.85</v>
      </c>
      <c r="B101">
        <f t="shared" si="3"/>
        <v>3.8231491701711896E-2</v>
      </c>
      <c r="F101">
        <v>-1.25000000000001</v>
      </c>
      <c r="G101">
        <f t="shared" si="2"/>
        <v>0.17509993580741126</v>
      </c>
    </row>
    <row r="102" spans="1:7" x14ac:dyDescent="0.25">
      <c r="A102">
        <v>3.9</v>
      </c>
      <c r="B102">
        <f t="shared" si="3"/>
        <v>3.7030139884022741E-2</v>
      </c>
      <c r="F102">
        <v>-1.2000000000000099</v>
      </c>
      <c r="G102">
        <f t="shared" si="2"/>
        <v>0.18566389362670105</v>
      </c>
    </row>
    <row r="103" spans="1:7" x14ac:dyDescent="0.25">
      <c r="A103">
        <v>3.95</v>
      </c>
      <c r="B103">
        <f t="shared" si="3"/>
        <v>3.5876369725432726E-2</v>
      </c>
      <c r="F103">
        <v>-1.1500000000000099</v>
      </c>
      <c r="G103">
        <f t="shared" si="2"/>
        <v>0.19651141236832545</v>
      </c>
    </row>
    <row r="104" spans="1:7" x14ac:dyDescent="0.25">
      <c r="A104">
        <v>4</v>
      </c>
      <c r="B104">
        <f t="shared" si="3"/>
        <v>3.4767927834901527E-2</v>
      </c>
      <c r="F104">
        <v>-1.1000000000000101</v>
      </c>
      <c r="G104">
        <f t="shared" si="2"/>
        <v>0.20760591316421181</v>
      </c>
    </row>
    <row r="105" spans="1:7" x14ac:dyDescent="0.25">
      <c r="A105">
        <v>4.05</v>
      </c>
      <c r="B105">
        <f t="shared" si="3"/>
        <v>3.3702683849071047E-2</v>
      </c>
      <c r="F105">
        <v>-1.05000000000001</v>
      </c>
      <c r="G105">
        <f t="shared" si="2"/>
        <v>0.21890530592819996</v>
      </c>
    </row>
    <row r="106" spans="1:7" x14ac:dyDescent="0.25">
      <c r="A106">
        <v>4.0999999999999996</v>
      </c>
      <c r="B106">
        <f t="shared" si="3"/>
        <v>3.2678622903829731E-2</v>
      </c>
      <c r="F106">
        <v>-1.00000000000001</v>
      </c>
      <c r="G106">
        <f t="shared" si="2"/>
        <v>0.23036198922913639</v>
      </c>
    </row>
    <row r="107" spans="1:7" x14ac:dyDescent="0.25">
      <c r="A107">
        <v>4.1500000000000004</v>
      </c>
      <c r="B107">
        <f t="shared" si="3"/>
        <v>3.1693838609787091E-2</v>
      </c>
      <c r="F107">
        <v>-0.95000000000000995</v>
      </c>
      <c r="G107">
        <f t="shared" si="2"/>
        <v>0.2419229469098057</v>
      </c>
    </row>
    <row r="108" spans="1:7" x14ac:dyDescent="0.25">
      <c r="A108">
        <v>4.2</v>
      </c>
      <c r="B108">
        <f t="shared" si="3"/>
        <v>3.0746526495657806E-2</v>
      </c>
      <c r="F108">
        <v>-0.90000000000001001</v>
      </c>
      <c r="G108">
        <f t="shared" si="2"/>
        <v>0.25352995055982525</v>
      </c>
    </row>
    <row r="109" spans="1:7" x14ac:dyDescent="0.25">
      <c r="A109">
        <v>4.25</v>
      </c>
      <c r="B109">
        <f t="shared" si="3"/>
        <v>2.9834977886217463E-2</v>
      </c>
      <c r="F109">
        <v>-0.85000000000000997</v>
      </c>
      <c r="G109">
        <f t="shared" si="2"/>
        <v>0.26511987509437074</v>
      </c>
    </row>
    <row r="110" spans="1:7" x14ac:dyDescent="0.25">
      <c r="A110">
        <v>4.3</v>
      </c>
      <c r="B110">
        <f t="shared" si="3"/>
        <v>2.8957574183962206E-2</v>
      </c>
      <c r="F110">
        <v>-0.80000000000001004</v>
      </c>
      <c r="G110">
        <f t="shared" si="2"/>
        <v>0.27662513233825425</v>
      </c>
    </row>
    <row r="111" spans="1:7" x14ac:dyDescent="0.25">
      <c r="A111">
        <v>4.3499999999999996</v>
      </c>
      <c r="B111">
        <f t="shared" si="3"/>
        <v>2.811278152589175E-2</v>
      </c>
      <c r="F111">
        <v>-0.75000000000001998</v>
      </c>
      <c r="G111">
        <f t="shared" si="2"/>
        <v>0.28797422469394052</v>
      </c>
    </row>
    <row r="112" spans="1:7" x14ac:dyDescent="0.25">
      <c r="A112">
        <v>4.4000000000000004</v>
      </c>
      <c r="B112">
        <f t="shared" si="3"/>
        <v>2.7299145788952643E-2</v>
      </c>
      <c r="F112">
        <v>-0.70000000000002005</v>
      </c>
      <c r="G112">
        <f t="shared" si="2"/>
        <v>0.29909241773684836</v>
      </c>
    </row>
    <row r="113" spans="1:7" x14ac:dyDescent="0.25">
      <c r="A113">
        <v>4.45</v>
      </c>
      <c r="B113">
        <f t="shared" si="3"/>
        <v>2.65152879196387E-2</v>
      </c>
      <c r="F113">
        <v>-0.65000000000002001</v>
      </c>
      <c r="G113">
        <f t="shared" si="2"/>
        <v>0.30990252701369131</v>
      </c>
    </row>
    <row r="114" spans="1:7" x14ac:dyDescent="0.25">
      <c r="A114">
        <v>4.5</v>
      </c>
      <c r="B114">
        <f t="shared" si="3"/>
        <v>2.5759899565056699E-2</v>
      </c>
      <c r="F114">
        <v>-0.60000000000001996</v>
      </c>
      <c r="G114">
        <f t="shared" si="2"/>
        <v>0.32032581052912046</v>
      </c>
    </row>
    <row r="115" spans="1:7" x14ac:dyDescent="0.25">
      <c r="A115">
        <v>4.55</v>
      </c>
      <c r="B115">
        <f t="shared" si="3"/>
        <v>2.5031738984442213E-2</v>
      </c>
      <c r="F115">
        <v>-0.55000000000002003</v>
      </c>
      <c r="G115">
        <f t="shared" si="2"/>
        <v>0.33028295452621781</v>
      </c>
    </row>
    <row r="116" spans="1:7" x14ac:dyDescent="0.25">
      <c r="A116">
        <v>4.5999999999999996</v>
      </c>
      <c r="B116">
        <f t="shared" si="3"/>
        <v>2.432962722165825E-2</v>
      </c>
      <c r="F116">
        <v>-0.50000000000001998</v>
      </c>
      <c r="G116">
        <f t="shared" si="2"/>
        <v>0.33969513635207421</v>
      </c>
    </row>
    <row r="117" spans="1:7" x14ac:dyDescent="0.25">
      <c r="A117">
        <v>4.6500000000000004</v>
      </c>
      <c r="B117">
        <f t="shared" si="3"/>
        <v>2.3652444520641195E-2</v>
      </c>
      <c r="F117">
        <v>-0.45000000000002</v>
      </c>
      <c r="G117">
        <f t="shared" si="2"/>
        <v>0.34848514461887287</v>
      </c>
    </row>
    <row r="118" spans="1:7" x14ac:dyDescent="0.25">
      <c r="A118">
        <v>4.7</v>
      </c>
      <c r="B118">
        <f t="shared" si="3"/>
        <v>2.2999126967081309E-2</v>
      </c>
      <c r="F118">
        <v>-0.40000000000002001</v>
      </c>
      <c r="G118">
        <f t="shared" si="2"/>
        <v>0.35657853369790093</v>
      </c>
    </row>
    <row r="119" spans="1:7" x14ac:dyDescent="0.25">
      <c r="A119">
        <v>4.75</v>
      </c>
      <c r="B119">
        <f t="shared" si="3"/>
        <v>2.2368663340847132E-2</v>
      </c>
      <c r="F119">
        <v>-0.35000000000002002</v>
      </c>
      <c r="G119">
        <f t="shared" si="2"/>
        <v>0.3639047869894535</v>
      </c>
    </row>
    <row r="120" spans="1:7" x14ac:dyDescent="0.25">
      <c r="A120">
        <v>4.8</v>
      </c>
      <c r="B120">
        <f t="shared" si="3"/>
        <v>2.1760092164792737E-2</v>
      </c>
      <c r="F120">
        <v>-0.30000000000001997</v>
      </c>
      <c r="G120">
        <f t="shared" si="2"/>
        <v>0.37039846155274314</v>
      </c>
    </row>
    <row r="121" spans="1:7" x14ac:dyDescent="0.25">
      <c r="A121">
        <v>4.8499999999999996</v>
      </c>
      <c r="B121">
        <f t="shared" si="3"/>
        <v>2.117249893663006E-2</v>
      </c>
      <c r="F121">
        <v>-0.25000000000001998</v>
      </c>
      <c r="G121">
        <f t="shared" si="2"/>
        <v>0.37600028568971633</v>
      </c>
    </row>
    <row r="122" spans="1:7" x14ac:dyDescent="0.25">
      <c r="A122">
        <v>4.9000000000000004</v>
      </c>
      <c r="B122">
        <f t="shared" si="3"/>
        <v>2.0605013531513294E-2</v>
      </c>
      <c r="F122">
        <v>-0.20000000000002</v>
      </c>
      <c r="G122">
        <f t="shared" si="2"/>
        <v>0.3806581810544476</v>
      </c>
    </row>
    <row r="123" spans="1:7" x14ac:dyDescent="0.25">
      <c r="A123">
        <v>4.95</v>
      </c>
      <c r="B123">
        <f t="shared" si="3"/>
        <v>2.0056807763873492E-2</v>
      </c>
      <c r="F123">
        <v>-0.15000000000002001</v>
      </c>
      <c r="G123">
        <f t="shared" si="2"/>
        <v>0.38432818186286072</v>
      </c>
    </row>
    <row r="124" spans="1:7" x14ac:dyDescent="0.25">
      <c r="A124">
        <v>5</v>
      </c>
      <c r="B124">
        <f t="shared" si="3"/>
        <v>1.9527093097864951E-2</v>
      </c>
      <c r="F124">
        <v>-0.10000000000002</v>
      </c>
      <c r="G124">
        <f t="shared" si="2"/>
        <v>0.38697522581517962</v>
      </c>
    </row>
    <row r="125" spans="1:7" x14ac:dyDescent="0.25">
      <c r="A125">
        <v>5.05</v>
      </c>
      <c r="B125">
        <f t="shared" si="3"/>
        <v>1.9015118496547342E-2</v>
      </c>
      <c r="F125">
        <v>-5.0000000000020299E-2</v>
      </c>
      <c r="G125">
        <f t="shared" si="2"/>
        <v>0.38857379437355249</v>
      </c>
    </row>
    <row r="126" spans="1:7" x14ac:dyDescent="0.25">
      <c r="A126">
        <v>5.0999999999999996</v>
      </c>
      <c r="B126">
        <f t="shared" si="3"/>
        <v>1.8520168400631042E-2</v>
      </c>
      <c r="F126">
        <v>-2.0428103653102899E-14</v>
      </c>
      <c r="G126">
        <f t="shared" si="2"/>
        <v>0.38910838396603115</v>
      </c>
    </row>
    <row r="127" spans="1:7" x14ac:dyDescent="0.25">
      <c r="A127">
        <v>5.15</v>
      </c>
      <c r="B127">
        <f t="shared" si="3"/>
        <v>1.8041560828264528E-2</v>
      </c>
      <c r="F127">
        <v>4.9999999999980303E-2</v>
      </c>
      <c r="G127">
        <f t="shared" si="2"/>
        <v>0.38857379437355338</v>
      </c>
    </row>
    <row r="128" spans="1:7" x14ac:dyDescent="0.25">
      <c r="A128">
        <v>5.2</v>
      </c>
      <c r="B128">
        <f t="shared" si="3"/>
        <v>1.7578645587945245E-2</v>
      </c>
      <c r="F128">
        <v>9.9999999999980105E-2</v>
      </c>
      <c r="G128">
        <f t="shared" si="2"/>
        <v>0.38697522581518129</v>
      </c>
    </row>
    <row r="129" spans="1:7" x14ac:dyDescent="0.25">
      <c r="A129">
        <v>5.25</v>
      </c>
      <c r="B129">
        <f t="shared" si="3"/>
        <v>1.7130802597192532E-2</v>
      </c>
      <c r="F129">
        <v>0.14999999999998001</v>
      </c>
      <c r="G129">
        <f t="shared" si="2"/>
        <v>0.38432818186286327</v>
      </c>
    </row>
    <row r="130" spans="1:7" x14ac:dyDescent="0.25">
      <c r="A130">
        <v>5.3</v>
      </c>
      <c r="B130">
        <f t="shared" si="3"/>
        <v>1.6697440300136899E-2</v>
      </c>
      <c r="F130">
        <v>0.19999999999998</v>
      </c>
      <c r="G130">
        <f t="shared" si="2"/>
        <v>0.38065818105445093</v>
      </c>
    </row>
    <row r="131" spans="1:7" x14ac:dyDescent="0.25">
      <c r="A131">
        <v>5.35</v>
      </c>
      <c r="B131">
        <f t="shared" si="3"/>
        <v>1.6277994177657778E-2</v>
      </c>
      <c r="F131">
        <v>0.24999999999997999</v>
      </c>
      <c r="G131">
        <f t="shared" si="2"/>
        <v>0.37600028568972038</v>
      </c>
    </row>
    <row r="132" spans="1:7" x14ac:dyDescent="0.25">
      <c r="A132">
        <v>5.4</v>
      </c>
      <c r="B132">
        <f t="shared" si="3"/>
        <v>1.5871925344143376E-2</v>
      </c>
      <c r="F132">
        <v>0.29999999999998</v>
      </c>
      <c r="G132">
        <f t="shared" si="2"/>
        <v>0.37039846155274797</v>
      </c>
    </row>
    <row r="133" spans="1:7" x14ac:dyDescent="0.25">
      <c r="A133">
        <v>5.45</v>
      </c>
      <c r="B133">
        <f t="shared" si="3"/>
        <v>1.5478719225356256E-2</v>
      </c>
      <c r="F133">
        <v>0.34999999999997999</v>
      </c>
      <c r="G133">
        <f t="shared" si="2"/>
        <v>0.36390478698945905</v>
      </c>
    </row>
    <row r="134" spans="1:7" x14ac:dyDescent="0.25">
      <c r="A134">
        <v>5.5</v>
      </c>
      <c r="B134">
        <f t="shared" si="3"/>
        <v>1.5097884312267223E-2</v>
      </c>
      <c r="F134">
        <v>0.39999999999997998</v>
      </c>
      <c r="G134">
        <f t="shared" si="2"/>
        <v>0.35657853369790715</v>
      </c>
    </row>
    <row r="135" spans="1:7" x14ac:dyDescent="0.25">
      <c r="A135">
        <v>5.55</v>
      </c>
      <c r="B135">
        <f t="shared" si="3"/>
        <v>1.4728950986072338E-2</v>
      </c>
      <c r="F135">
        <v>0.44999999999998003</v>
      </c>
      <c r="G135">
        <f t="shared" si="2"/>
        <v>0.34848514461887964</v>
      </c>
    </row>
    <row r="136" spans="1:7" x14ac:dyDescent="0.25">
      <c r="A136">
        <v>5.6</v>
      </c>
      <c r="B136">
        <f t="shared" si="3"/>
        <v>1.4371470409932577E-2</v>
      </c>
      <c r="F136">
        <v>0.49999999999998002</v>
      </c>
      <c r="G136">
        <f t="shared" si="2"/>
        <v>0.33969513635208148</v>
      </c>
    </row>
    <row r="137" spans="1:7" x14ac:dyDescent="0.25">
      <c r="A137">
        <v>5.65</v>
      </c>
      <c r="B137">
        <f t="shared" si="3"/>
        <v>1.4025013483279562E-2</v>
      </c>
      <c r="F137">
        <v>0.54999999999997995</v>
      </c>
      <c r="G137">
        <f t="shared" si="2"/>
        <v>0.33028295452622558</v>
      </c>
    </row>
    <row r="138" spans="1:7" x14ac:dyDescent="0.25">
      <c r="A138">
        <v>5.7</v>
      </c>
      <c r="B138">
        <f t="shared" si="3"/>
        <v>1.3689169854809488E-2</v>
      </c>
      <c r="F138">
        <v>0.59999999999997999</v>
      </c>
      <c r="G138">
        <f t="shared" si="2"/>
        <v>0.32032581052912867</v>
      </c>
    </row>
    <row r="139" spans="1:7" x14ac:dyDescent="0.25">
      <c r="A139">
        <v>5.75</v>
      </c>
      <c r="B139">
        <f t="shared" si="3"/>
        <v>1.3363546990548812E-2</v>
      </c>
      <c r="F139">
        <v>0.64999999999998004</v>
      </c>
      <c r="G139">
        <f t="shared" si="2"/>
        <v>0.30990252701369975</v>
      </c>
    </row>
    <row r="140" spans="1:7" x14ac:dyDescent="0.25">
      <c r="A140">
        <v>5.8</v>
      </c>
      <c r="B140">
        <f t="shared" si="3"/>
        <v>1.3047769293616089E-2</v>
      </c>
      <c r="F140">
        <v>0.69999999999997997</v>
      </c>
      <c r="G140">
        <f t="shared" si="2"/>
        <v>0.29909241773685713</v>
      </c>
    </row>
    <row r="141" spans="1:7" x14ac:dyDescent="0.25">
      <c r="A141">
        <v>5.85</v>
      </c>
      <c r="B141">
        <f t="shared" si="3"/>
        <v>1.2741477272528811E-2</v>
      </c>
      <c r="F141">
        <v>0.74999999999998002</v>
      </c>
      <c r="G141">
        <f t="shared" si="2"/>
        <v>0.28797422469394951</v>
      </c>
    </row>
    <row r="142" spans="1:7" x14ac:dyDescent="0.25">
      <c r="A142">
        <v>5.9</v>
      </c>
      <c r="B142">
        <f t="shared" si="3"/>
        <v>1.2444326755112388E-2</v>
      </c>
      <c r="F142">
        <v>0.79999999999997995</v>
      </c>
      <c r="G142">
        <f t="shared" si="2"/>
        <v>0.27662513233826108</v>
      </c>
    </row>
    <row r="143" spans="1:7" x14ac:dyDescent="0.25">
      <c r="A143">
        <v>5.95</v>
      </c>
      <c r="B143">
        <f t="shared" si="3"/>
        <v>1.2155988145261868E-2</v>
      </c>
      <c r="F143">
        <v>0.84999999999997999</v>
      </c>
      <c r="G143">
        <f t="shared" si="2"/>
        <v>0.26511987509437773</v>
      </c>
    </row>
    <row r="144" spans="1:7" x14ac:dyDescent="0.25">
      <c r="A144">
        <v>6</v>
      </c>
      <c r="B144">
        <f t="shared" si="3"/>
        <v>1.1876145719986984E-2</v>
      </c>
      <c r="F144">
        <v>0.89999999999998004</v>
      </c>
      <c r="G144">
        <f t="shared" si="2"/>
        <v>0.25352995055983224</v>
      </c>
    </row>
    <row r="145" spans="1:7" x14ac:dyDescent="0.25">
      <c r="A145">
        <v>6.05</v>
      </c>
      <c r="B145">
        <f t="shared" si="3"/>
        <v>1.1604496964338287E-2</v>
      </c>
      <c r="F145">
        <v>0.94999999999997997</v>
      </c>
      <c r="G145">
        <f t="shared" si="2"/>
        <v>0.24192294690981261</v>
      </c>
    </row>
    <row r="146" spans="1:7" x14ac:dyDescent="0.25">
      <c r="A146">
        <v>6.1</v>
      </c>
      <c r="B146">
        <f t="shared" si="3"/>
        <v>1.1340751941968007E-2</v>
      </c>
      <c r="F146">
        <v>0.99999999999998002</v>
      </c>
      <c r="G146">
        <f t="shared" si="2"/>
        <v>0.23036198922914333</v>
      </c>
    </row>
    <row r="147" spans="1:7" x14ac:dyDescent="0.25">
      <c r="A147">
        <v>6.15</v>
      </c>
      <c r="B147">
        <f t="shared" si="3"/>
        <v>1.1084632699223379E-2</v>
      </c>
      <c r="F147">
        <v>1.0499999999999801</v>
      </c>
      <c r="G147">
        <f t="shared" si="2"/>
        <v>0.21890530592820687</v>
      </c>
    </row>
    <row r="148" spans="1:7" x14ac:dyDescent="0.25">
      <c r="A148">
        <v>6.2</v>
      </c>
      <c r="B148">
        <f t="shared" si="3"/>
        <v>1.0835872700805847E-2</v>
      </c>
      <c r="F148">
        <v>1.0999999999999801</v>
      </c>
      <c r="G148">
        <f t="shared" si="2"/>
        <v>0.20760591316421853</v>
      </c>
    </row>
    <row r="149" spans="1:7" x14ac:dyDescent="0.25">
      <c r="A149">
        <v>6.25</v>
      </c>
      <c r="B149">
        <f t="shared" si="3"/>
        <v>1.0594216295154134E-2</v>
      </c>
      <c r="F149">
        <v>1.1499999999999799</v>
      </c>
      <c r="G149">
        <f t="shared" si="2"/>
        <v>0.19651141236833208</v>
      </c>
    </row>
    <row r="150" spans="1:7" x14ac:dyDescent="0.25">
      <c r="A150">
        <v>6.3</v>
      </c>
      <c r="B150">
        <f t="shared" si="3"/>
        <v>1.0359418207826598E-2</v>
      </c>
      <c r="F150">
        <v>1.19999999999998</v>
      </c>
      <c r="G150">
        <f t="shared" si="2"/>
        <v>0.18566389362670746</v>
      </c>
    </row>
    <row r="151" spans="1:7" x14ac:dyDescent="0.25">
      <c r="A151">
        <v>6.35</v>
      </c>
      <c r="B151">
        <f t="shared" si="3"/>
        <v>1.0131243061266991E-2</v>
      </c>
      <c r="F151">
        <v>1.24999999999998</v>
      </c>
      <c r="G151">
        <f t="shared" si="2"/>
        <v>0.17509993580741745</v>
      </c>
    </row>
    <row r="152" spans="1:7" x14ac:dyDescent="0.25">
      <c r="A152">
        <v>6.4</v>
      </c>
      <c r="B152">
        <f t="shared" si="3"/>
        <v>9.9094649194391409E-3</v>
      </c>
      <c r="F152">
        <v>1.2999999999999801</v>
      </c>
      <c r="G152">
        <f t="shared" si="2"/>
        <v>0.16485069296802338</v>
      </c>
    </row>
    <row r="153" spans="1:7" x14ac:dyDescent="0.25">
      <c r="A153">
        <v>6.45</v>
      </c>
      <c r="B153">
        <f t="shared" si="3"/>
        <v>9.6938668559109053E-3</v>
      </c>
      <c r="F153">
        <v>1.3499999999999801</v>
      </c>
      <c r="G153">
        <f t="shared" si="2"/>
        <v>0.15494205570290806</v>
      </c>
    </row>
    <row r="154" spans="1:7" x14ac:dyDescent="0.25">
      <c r="A154">
        <v>6.5000000000000098</v>
      </c>
      <c r="B154">
        <f t="shared" si="3"/>
        <v>9.484240544055644E-3</v>
      </c>
      <c r="F154">
        <v>1.3999999999999799</v>
      </c>
      <c r="G154">
        <f t="shared" si="2"/>
        <v>0.14539487566000989</v>
      </c>
    </row>
    <row r="155" spans="1:7" x14ac:dyDescent="0.25">
      <c r="A155">
        <v>6.5500000000000096</v>
      </c>
      <c r="B155">
        <f t="shared" si="3"/>
        <v>9.2803858681225586E-3</v>
      </c>
      <c r="F155">
        <v>1.44999999999998</v>
      </c>
      <c r="G155">
        <f t="shared" ref="G155:G218" si="4">_xlfn.T.DIST(F155,$B$11+$C$11-2,FALSE)</f>
        <v>0.13622524142563533</v>
      </c>
    </row>
    <row r="156" spans="1:7" x14ac:dyDescent="0.25">
      <c r="A156">
        <v>6.6</v>
      </c>
      <c r="B156">
        <f t="shared" si="3"/>
        <v>9.0821105540027681E-3</v>
      </c>
      <c r="F156">
        <v>1.49999999999998</v>
      </c>
      <c r="G156">
        <f t="shared" si="4"/>
        <v>0.12744479428709513</v>
      </c>
    </row>
    <row r="157" spans="1:7" x14ac:dyDescent="0.25">
      <c r="A157">
        <v>6.65</v>
      </c>
      <c r="B157">
        <f t="shared" ref="B157:B184" si="5">_xlfn.F.DIST(A157,$C$11-1,$B$11-1,FALSE)</f>
        <v>8.8892298185913113E-3</v>
      </c>
      <c r="F157">
        <v>1.5499999999999801</v>
      </c>
      <c r="G157">
        <f t="shared" si="4"/>
        <v>0.11906107297490638</v>
      </c>
    </row>
    <row r="158" spans="1:7" x14ac:dyDescent="0.25">
      <c r="A158">
        <v>6.7</v>
      </c>
      <c r="B158">
        <f t="shared" si="5"/>
        <v>8.7015660367114923E-3</v>
      </c>
      <c r="F158">
        <v>1.5999999999999801</v>
      </c>
      <c r="G158">
        <f t="shared" si="4"/>
        <v>0.11107787729698647</v>
      </c>
    </row>
    <row r="159" spans="1:7" x14ac:dyDescent="0.25">
      <c r="A159">
        <v>6.7500000000000098</v>
      </c>
      <c r="B159">
        <f t="shared" si="5"/>
        <v>8.5189484246300708E-3</v>
      </c>
      <c r="F159">
        <v>1.6499999999999799</v>
      </c>
      <c r="G159">
        <f t="shared" si="4"/>
        <v>0.10349564154617678</v>
      </c>
    </row>
    <row r="160" spans="1:7" x14ac:dyDescent="0.25">
      <c r="A160">
        <v>6.8000000000000096</v>
      </c>
      <c r="B160">
        <f t="shared" si="5"/>
        <v>8.3412127392517195E-3</v>
      </c>
      <c r="F160">
        <v>1.69999999999998</v>
      </c>
      <c r="G160">
        <f t="shared" si="4"/>
        <v>9.6311809633232132E-2</v>
      </c>
    </row>
    <row r="161" spans="1:7" x14ac:dyDescent="0.25">
      <c r="A161">
        <v>6.85</v>
      </c>
      <c r="B161">
        <f t="shared" si="5"/>
        <v>8.1682009921343907E-3</v>
      </c>
      <c r="F161">
        <v>1.74999999999998</v>
      </c>
      <c r="G161">
        <f t="shared" si="4"/>
        <v>8.9521205019564731E-2</v>
      </c>
    </row>
    <row r="162" spans="1:7" x14ac:dyDescent="0.25">
      <c r="A162">
        <v>6.9000000000000101</v>
      </c>
      <c r="B162">
        <f t="shared" si="5"/>
        <v>7.9997611775196025E-3</v>
      </c>
      <c r="F162">
        <v>1.7999999999999801</v>
      </c>
      <c r="G162">
        <f t="shared" si="4"/>
        <v>8.3116389653882086E-2</v>
      </c>
    </row>
    <row r="163" spans="1:7" x14ac:dyDescent="0.25">
      <c r="A163">
        <v>6.9500000000000099</v>
      </c>
      <c r="B163">
        <f t="shared" si="5"/>
        <v>7.8357470136192278E-3</v>
      </c>
      <c r="F163">
        <v>1.8499999999999801</v>
      </c>
      <c r="G163">
        <f t="shared" si="4"/>
        <v>7.7088007218194907E-2</v>
      </c>
    </row>
    <row r="164" spans="1:7" x14ac:dyDescent="0.25">
      <c r="A164">
        <v>7.0000000000000098</v>
      </c>
      <c r="B164">
        <f t="shared" si="5"/>
        <v>7.6760176964441014E-3</v>
      </c>
      <c r="F164">
        <v>1.8999999999999799</v>
      </c>
      <c r="G164">
        <f t="shared" si="4"/>
        <v>7.1425107032804691E-2</v>
      </c>
    </row>
    <row r="165" spans="1:7" x14ac:dyDescent="0.25">
      <c r="A165">
        <v>7.0500000000000096</v>
      </c>
      <c r="B165">
        <f t="shared" si="5"/>
        <v>7.5204376655037273E-3</v>
      </c>
      <c r="F165">
        <v>1.94999999999998</v>
      </c>
      <c r="G165">
        <f t="shared" si="4"/>
        <v>6.6115445935366543E-2</v>
      </c>
    </row>
    <row r="166" spans="1:7" x14ac:dyDescent="0.25">
      <c r="A166">
        <v>7.1</v>
      </c>
      <c r="B166">
        <f t="shared" si="5"/>
        <v>7.3688763807438513E-3</v>
      </c>
      <c r="F166">
        <v>1.99999999999998</v>
      </c>
      <c r="G166">
        <f t="shared" si="4"/>
        <v>6.1145766321220117E-2</v>
      </c>
    </row>
    <row r="167" spans="1:7" x14ac:dyDescent="0.25">
      <c r="A167">
        <v>7.1500000000000101</v>
      </c>
      <c r="B167">
        <f t="shared" si="5"/>
        <v>7.2212081101262759E-3</v>
      </c>
      <c r="F167">
        <v>2.0499999999999701</v>
      </c>
      <c r="G167">
        <f t="shared" si="4"/>
        <v>5.6502049302096284E-2</v>
      </c>
    </row>
    <row r="168" spans="1:7" x14ac:dyDescent="0.25">
      <c r="A168">
        <v>7.2000000000000099</v>
      </c>
      <c r="B168">
        <f t="shared" si="5"/>
        <v>7.0773117272901562E-3</v>
      </c>
      <c r="F168">
        <v>2.0999999999999699</v>
      </c>
      <c r="G168">
        <f t="shared" si="4"/>
        <v>5.2169742604357541E-2</v>
      </c>
    </row>
    <row r="169" spans="1:7" x14ac:dyDescent="0.25">
      <c r="A169">
        <v>7.2500000000000098</v>
      </c>
      <c r="B169">
        <f t="shared" si="5"/>
        <v>6.9370705187649382E-3</v>
      </c>
      <c r="F169">
        <v>2.1499999999999702</v>
      </c>
      <c r="G169">
        <f t="shared" si="4"/>
        <v>4.8133963386671731E-2</v>
      </c>
    </row>
    <row r="170" spans="1:7" x14ac:dyDescent="0.25">
      <c r="A170">
        <v>7.3000000000000096</v>
      </c>
      <c r="B170">
        <f t="shared" si="5"/>
        <v>6.8003720002373065E-3</v>
      </c>
      <c r="F170">
        <v>2.19999999999997</v>
      </c>
      <c r="G170">
        <f t="shared" si="4"/>
        <v>4.4379676614247889E-2</v>
      </c>
    </row>
    <row r="171" spans="1:7" x14ac:dyDescent="0.25">
      <c r="A171">
        <v>7.3500000000000103</v>
      </c>
      <c r="B171">
        <f t="shared" si="5"/>
        <v>6.6671077414014214E-3</v>
      </c>
      <c r="F171">
        <v>2.2499999999999698</v>
      </c>
      <c r="G171">
        <f t="shared" si="4"/>
        <v>4.0891849988950991E-2</v>
      </c>
    </row>
    <row r="172" spans="1:7" x14ac:dyDescent="0.25">
      <c r="A172">
        <v>7.4000000000000101</v>
      </c>
      <c r="B172">
        <f t="shared" si="5"/>
        <v>6.5371731989490684E-3</v>
      </c>
      <c r="F172">
        <v>2.2999999999999701</v>
      </c>
      <c r="G172">
        <f t="shared" si="4"/>
        <v>3.7655586709755245E-2</v>
      </c>
    </row>
    <row r="173" spans="1:7" x14ac:dyDescent="0.25">
      <c r="A173">
        <v>7.4500000000000099</v>
      </c>
      <c r="B173">
        <f t="shared" si="5"/>
        <v>6.4104675572814419E-3</v>
      </c>
      <c r="F173">
        <v>2.3499999999999699</v>
      </c>
      <c r="G173">
        <f t="shared" si="4"/>
        <v>3.4656237535356411E-2</v>
      </c>
    </row>
    <row r="174" spans="1:7" x14ac:dyDescent="0.25">
      <c r="A174">
        <v>7.5000000000000098</v>
      </c>
      <c r="B174">
        <f t="shared" si="5"/>
        <v>6.28689357654742E-3</v>
      </c>
      <c r="F174">
        <v>2.3999999999999702</v>
      </c>
      <c r="G174">
        <f t="shared" si="4"/>
        <v>3.1879493750032142E-2</v>
      </c>
    </row>
    <row r="175" spans="1:7" x14ac:dyDescent="0.25">
      <c r="A175">
        <v>7.5500000000000096</v>
      </c>
      <c r="B175">
        <f t="shared" si="5"/>
        <v>6.1663574476357235E-3</v>
      </c>
      <c r="F175">
        <v>2.44999999999997</v>
      </c>
      <c r="G175">
        <f t="shared" si="4"/>
        <v>2.9311462704815567E-2</v>
      </c>
    </row>
    <row r="176" spans="1:7" x14ac:dyDescent="0.25">
      <c r="A176">
        <v>7.6000000000000103</v>
      </c>
      <c r="B176">
        <f t="shared" si="5"/>
        <v>6.0487686537686889E-3</v>
      </c>
      <c r="F176">
        <v>2.4999999999999698</v>
      </c>
      <c r="G176">
        <f t="shared" si="4"/>
        <v>2.6938727628245854E-2</v>
      </c>
    </row>
    <row r="177" spans="1:7" x14ac:dyDescent="0.25">
      <c r="A177">
        <v>7.6500000000000101</v>
      </c>
      <c r="B177">
        <f t="shared" si="5"/>
        <v>5.9340398383651649E-3</v>
      </c>
      <c r="F177">
        <v>2.5499999999999701</v>
      </c>
      <c r="G177">
        <f t="shared" si="4"/>
        <v>2.4748393383361936E-2</v>
      </c>
    </row>
    <row r="178" spans="1:7" x14ac:dyDescent="0.25">
      <c r="A178">
        <v>7.7000000000000099</v>
      </c>
      <c r="B178">
        <f t="shared" si="5"/>
        <v>5.8220866788582307E-3</v>
      </c>
      <c r="F178">
        <v>2.5999999999999699</v>
      </c>
      <c r="G178">
        <f t="shared" si="4"/>
        <v>2.2728119798466125E-2</v>
      </c>
    </row>
    <row r="179" spans="1:7" x14ac:dyDescent="0.25">
      <c r="A179">
        <v>7.7500000000000098</v>
      </c>
      <c r="B179">
        <f t="shared" si="5"/>
        <v>5.7128277661706792E-3</v>
      </c>
      <c r="F179">
        <v>2.6499999999999702</v>
      </c>
      <c r="G179">
        <f t="shared" si="4"/>
        <v>2.0866144125930432E-2</v>
      </c>
    </row>
    <row r="180" spans="1:7" x14ac:dyDescent="0.25">
      <c r="A180">
        <v>7.8000000000000096</v>
      </c>
      <c r="B180">
        <f t="shared" si="5"/>
        <v>5.6061844895675247E-3</v>
      </c>
      <c r="F180">
        <v>2.69999999999997</v>
      </c>
      <c r="G180">
        <f t="shared" si="4"/>
        <v>1.9151294092491961E-2</v>
      </c>
    </row>
    <row r="181" spans="1:7" x14ac:dyDescent="0.25">
      <c r="A181">
        <v>7.8500000000000103</v>
      </c>
      <c r="B181">
        <f t="shared" si="5"/>
        <v>5.5020809266198905E-3</v>
      </c>
      <c r="F181">
        <v>2.7499999999999698</v>
      </c>
      <c r="G181">
        <f t="shared" si="4"/>
        <v>1.7572992901721509E-2</v>
      </c>
    </row>
    <row r="182" spans="1:7" x14ac:dyDescent="0.25">
      <c r="A182">
        <v>7.9000000000000101</v>
      </c>
      <c r="B182">
        <f t="shared" si="5"/>
        <v>5.4004437380290289E-3</v>
      </c>
      <c r="F182">
        <v>2.7999999999999701</v>
      </c>
      <c r="G182">
        <f t="shared" si="4"/>
        <v>1.6121257439422977E-2</v>
      </c>
    </row>
    <row r="183" spans="1:7" x14ac:dyDescent="0.25">
      <c r="A183">
        <v>7.9500000000000099</v>
      </c>
      <c r="B183">
        <f t="shared" si="5"/>
        <v>5.3012020670729085E-3</v>
      </c>
      <c r="F183">
        <v>2.8499999999999699</v>
      </c>
      <c r="G183">
        <f t="shared" si="4"/>
        <v>1.4786690819575291E-2</v>
      </c>
    </row>
    <row r="184" spans="1:7" x14ac:dyDescent="0.25">
      <c r="A184">
        <v>8.0000000000000107</v>
      </c>
      <c r="B184">
        <f t="shared" si="5"/>
        <v>5.2042874434502047E-3</v>
      </c>
      <c r="F184">
        <v>2.8999999999999702</v>
      </c>
      <c r="G184">
        <f t="shared" si="4"/>
        <v>1.3560470295245626E-2</v>
      </c>
    </row>
    <row r="185" spans="1:7" x14ac:dyDescent="0.25">
      <c r="F185">
        <v>2.94999999999997</v>
      </c>
      <c r="G185">
        <f t="shared" si="4"/>
        <v>1.2434331448192962E-2</v>
      </c>
    </row>
    <row r="186" spans="1:7" x14ac:dyDescent="0.25">
      <c r="F186">
        <v>2.9999999999999698</v>
      </c>
      <c r="G186">
        <f t="shared" si="4"/>
        <v>1.1400549464543113E-2</v>
      </c>
    </row>
    <row r="187" spans="1:7" x14ac:dyDescent="0.25">
      <c r="F187">
        <v>3.0499999999999701</v>
      </c>
      <c r="G187">
        <f t="shared" si="4"/>
        <v>1.0451918203339499E-2</v>
      </c>
    </row>
    <row r="188" spans="1:7" x14ac:dyDescent="0.25">
      <c r="F188">
        <v>3.0999999999999699</v>
      </c>
      <c r="G188">
        <f t="shared" si="4"/>
        <v>9.5817276708982362E-3</v>
      </c>
    </row>
    <row r="189" spans="1:7" x14ac:dyDescent="0.25">
      <c r="F189">
        <v>3.1499999999999702</v>
      </c>
      <c r="G189">
        <f t="shared" si="4"/>
        <v>8.783740427303224E-3</v>
      </c>
    </row>
    <row r="190" spans="1:7" x14ac:dyDescent="0.25">
      <c r="F190">
        <v>3.19999999999997</v>
      </c>
      <c r="G190">
        <f t="shared" si="4"/>
        <v>8.0521673723425811E-3</v>
      </c>
    </row>
    <row r="191" spans="1:7" x14ac:dyDescent="0.25">
      <c r="F191">
        <v>3.2499999999999698</v>
      </c>
      <c r="G191">
        <f t="shared" si="4"/>
        <v>7.3816432867559387E-3</v>
      </c>
    </row>
    <row r="192" spans="1:7" x14ac:dyDescent="0.25">
      <c r="F192">
        <v>3.2999999999999701</v>
      </c>
      <c r="G192">
        <f t="shared" si="4"/>
        <v>6.7672024406872956E-3</v>
      </c>
    </row>
    <row r="193" spans="6:7" x14ac:dyDescent="0.25">
      <c r="F193">
        <v>3.3499999999999699</v>
      </c>
      <c r="G193">
        <f t="shared" si="4"/>
        <v>6.2042545244404747E-3</v>
      </c>
    </row>
    <row r="194" spans="6:7" x14ac:dyDescent="0.25">
      <c r="F194">
        <v>3.3999999999999702</v>
      </c>
      <c r="G194">
        <f t="shared" si="4"/>
        <v>5.6885611066302246E-3</v>
      </c>
    </row>
    <row r="195" spans="6:7" x14ac:dyDescent="0.25">
      <c r="F195">
        <v>3.44999999999997</v>
      </c>
      <c r="G195">
        <f t="shared" si="4"/>
        <v>5.2162127811654089E-3</v>
      </c>
    </row>
    <row r="196" spans="6:7" x14ac:dyDescent="0.25">
      <c r="F196">
        <v>3.4999999999999698</v>
      </c>
      <c r="G196">
        <f t="shared" si="4"/>
        <v>4.7836071267015785E-3</v>
      </c>
    </row>
    <row r="197" spans="6:7" x14ac:dyDescent="0.25">
      <c r="F197">
        <v>3.5499999999999701</v>
      </c>
      <c r="G197">
        <f t="shared" si="4"/>
        <v>4.387427569751059E-3</v>
      </c>
    </row>
    <row r="198" spans="6:7" x14ac:dyDescent="0.25">
      <c r="F198">
        <v>3.5999999999999699</v>
      </c>
      <c r="G198">
        <f t="shared" si="4"/>
        <v>4.0246232150296804E-3</v>
      </c>
    </row>
    <row r="199" spans="6:7" x14ac:dyDescent="0.25">
      <c r="F199">
        <v>3.6499999999999702</v>
      </c>
      <c r="G199">
        <f t="shared" si="4"/>
        <v>3.6923896833500175E-3</v>
      </c>
    </row>
    <row r="200" spans="6:7" x14ac:dyDescent="0.25">
      <c r="F200">
        <v>3.69999999999997</v>
      </c>
      <c r="G200">
        <f t="shared" si="4"/>
        <v>3.3881509779625776E-3</v>
      </c>
    </row>
    <row r="201" spans="6:7" x14ac:dyDescent="0.25">
      <c r="F201">
        <v>3.7499999999999698</v>
      </c>
      <c r="G201">
        <f t="shared" si="4"/>
        <v>3.1095423842436081E-3</v>
      </c>
    </row>
    <row r="202" spans="6:7" x14ac:dyDescent="0.25">
      <c r="F202">
        <v>3.7999999999999701</v>
      </c>
      <c r="G202">
        <f t="shared" si="4"/>
        <v>2.8543943946097508E-3</v>
      </c>
    </row>
    <row r="203" spans="6:7" x14ac:dyDescent="0.25">
      <c r="F203">
        <v>3.8499999999999699</v>
      </c>
      <c r="G203">
        <f t="shared" si="4"/>
        <v>2.6207176401145922E-3</v>
      </c>
    </row>
    <row r="204" spans="6:7" x14ac:dyDescent="0.25">
      <c r="F204">
        <v>3.8999999999999702</v>
      </c>
      <c r="G204">
        <f t="shared" si="4"/>
        <v>2.4066888019956116E-3</v>
      </c>
    </row>
    <row r="205" spans="6:7" x14ac:dyDescent="0.25">
      <c r="F205">
        <v>3.94999999999997</v>
      </c>
      <c r="G205">
        <f t="shared" si="4"/>
        <v>2.2106374701705172E-3</v>
      </c>
    </row>
    <row r="206" spans="6:7" x14ac:dyDescent="0.25">
      <c r="F206">
        <v>3.9999999999999698</v>
      </c>
      <c r="G206">
        <f t="shared" si="4"/>
        <v>2.0310339110413199E-3</v>
      </c>
    </row>
    <row r="207" spans="6:7" x14ac:dyDescent="0.25">
      <c r="F207">
        <v>4.0499999999999696</v>
      </c>
      <c r="G207">
        <f t="shared" si="4"/>
        <v>1.8664777036974205E-3</v>
      </c>
    </row>
    <row r="208" spans="6:7" x14ac:dyDescent="0.25">
      <c r="F208">
        <v>4.0999999999999703</v>
      </c>
      <c r="G208">
        <f t="shared" si="4"/>
        <v>1.7156872014884327E-3</v>
      </c>
    </row>
    <row r="209" spans="6:7" x14ac:dyDescent="0.25">
      <c r="F209">
        <v>4.1499999999999702</v>
      </c>
      <c r="G209">
        <f t="shared" si="4"/>
        <v>1.5774897747661972E-3</v>
      </c>
    </row>
    <row r="210" spans="6:7" x14ac:dyDescent="0.25">
      <c r="F210">
        <v>4.19999999999997</v>
      </c>
      <c r="G210">
        <f t="shared" si="4"/>
        <v>1.4508127902000715E-3</v>
      </c>
    </row>
    <row r="211" spans="6:7" x14ac:dyDescent="0.25">
      <c r="F211">
        <v>4.2499999999999698</v>
      </c>
      <c r="G211">
        <f t="shared" si="4"/>
        <v>1.3346752823015008E-3</v>
      </c>
    </row>
    <row r="212" spans="6:7" x14ac:dyDescent="0.25">
      <c r="F212">
        <v>4.2999999999999696</v>
      </c>
      <c r="G212">
        <f t="shared" si="4"/>
        <v>1.2281802735240089E-3</v>
      </c>
    </row>
    <row r="213" spans="6:7" x14ac:dyDescent="0.25">
      <c r="F213">
        <v>4.3499999999999703</v>
      </c>
      <c r="G213">
        <f t="shared" si="4"/>
        <v>1.1305077004242726E-3</v>
      </c>
    </row>
    <row r="214" spans="6:7" x14ac:dyDescent="0.25">
      <c r="F214">
        <v>4.3999999999999702</v>
      </c>
      <c r="G214">
        <f t="shared" si="4"/>
        <v>1.0409079047854007E-3</v>
      </c>
    </row>
    <row r="215" spans="6:7" x14ac:dyDescent="0.25">
      <c r="F215">
        <v>4.44999999999997</v>
      </c>
      <c r="G215">
        <f t="shared" si="4"/>
        <v>9.5869565023703454E-4</v>
      </c>
    </row>
    <row r="216" spans="6:7" x14ac:dyDescent="0.25">
      <c r="F216">
        <v>4.4999999999999698</v>
      </c>
      <c r="G216">
        <f t="shared" si="4"/>
        <v>8.8324462669315304E-4</v>
      </c>
    </row>
    <row r="217" spans="6:7" x14ac:dyDescent="0.25">
      <c r="F217">
        <v>4.5499999999999696</v>
      </c>
      <c r="G217">
        <f t="shared" si="4"/>
        <v>8.1398240681323066E-4</v>
      </c>
    </row>
    <row r="218" spans="6:7" x14ac:dyDescent="0.25">
      <c r="F218">
        <v>4.5999999999999703</v>
      </c>
      <c r="G218">
        <f t="shared" si="4"/>
        <v>7.5038582063154254E-4</v>
      </c>
    </row>
    <row r="219" spans="6:7" x14ac:dyDescent="0.25">
      <c r="F219">
        <v>4.6499999999999702</v>
      </c>
      <c r="G219">
        <f t="shared" ref="G219:G229" si="6">_xlfn.T.DIST(F219,$B$11+$C$11-2,FALSE)</f>
        <v>6.9197671645691405E-4</v>
      </c>
    </row>
    <row r="220" spans="6:7" x14ac:dyDescent="0.25">
      <c r="F220">
        <v>4.69999999999997</v>
      </c>
      <c r="G220">
        <f t="shared" si="6"/>
        <v>6.3831807809215375E-4</v>
      </c>
    </row>
    <row r="221" spans="6:7" x14ac:dyDescent="0.25">
      <c r="F221">
        <v>4.74999999999996</v>
      </c>
      <c r="G221">
        <f t="shared" si="6"/>
        <v>5.8901047033631162E-4</v>
      </c>
    </row>
    <row r="222" spans="6:7" x14ac:dyDescent="0.25">
      <c r="F222">
        <v>4.7999999999999696</v>
      </c>
      <c r="G222">
        <f t="shared" si="6"/>
        <v>5.4368878659590263E-4</v>
      </c>
    </row>
    <row r="223" spans="6:7" x14ac:dyDescent="0.25">
      <c r="F223">
        <v>4.8499999999999703</v>
      </c>
      <c r="G223">
        <f t="shared" si="6"/>
        <v>5.0201927423067618E-4</v>
      </c>
    </row>
    <row r="224" spans="6:7" x14ac:dyDescent="0.25">
      <c r="F224">
        <v>4.8999999999999604</v>
      </c>
      <c r="G224">
        <f t="shared" si="6"/>
        <v>4.6369681498461591E-4</v>
      </c>
    </row>
    <row r="225" spans="6:7" x14ac:dyDescent="0.25">
      <c r="F225">
        <v>4.9499999999999602</v>
      </c>
      <c r="G225">
        <f t="shared" si="6"/>
        <v>4.2844243949884266E-4</v>
      </c>
    </row>
    <row r="226" spans="6:7" x14ac:dyDescent="0.25">
      <c r="F226">
        <v>4.99999999999996</v>
      </c>
      <c r="G226">
        <f t="shared" si="6"/>
        <v>3.9600105646382395E-4</v>
      </c>
    </row>
    <row r="227" spans="6:7" x14ac:dyDescent="0.25">
      <c r="F227">
        <v>5.05</v>
      </c>
      <c r="G227">
        <f t="shared" si="6"/>
        <v>3.661393784427405E-4</v>
      </c>
    </row>
    <row r="228" spans="6:7" x14ac:dyDescent="0.25">
      <c r="F228">
        <v>5.0999999999999996</v>
      </c>
      <c r="G228">
        <f t="shared" si="6"/>
        <v>3.3864402778562523E-4</v>
      </c>
    </row>
    <row r="229" spans="6:7" x14ac:dyDescent="0.25">
      <c r="F229">
        <v>5.15</v>
      </c>
      <c r="G229">
        <f t="shared" si="6"/>
        <v>3.1331980735419467E-4</v>
      </c>
    </row>
  </sheetData>
  <mergeCells count="2">
    <mergeCell ref="A13:C13"/>
    <mergeCell ref="E13:G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Ex01</vt:lpstr>
      <vt:lpstr>Ex02</vt:lpstr>
      <vt:lpstr>Ex03</vt:lpstr>
      <vt:lpstr>Ex04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Usuario</cp:lastModifiedBy>
  <dcterms:created xsi:type="dcterms:W3CDTF">2022-09-19T11:50:24Z</dcterms:created>
  <dcterms:modified xsi:type="dcterms:W3CDTF">2022-10-10T14:41:50Z</dcterms:modified>
</cp:coreProperties>
</file>