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435"/>
  </bookViews>
  <sheets>
    <sheet name="Plan1" sheetId="3" r:id="rId1"/>
  </sheets>
  <calcPr calcId="152511"/>
</workbook>
</file>

<file path=xl/calcChain.xml><?xml version="1.0" encoding="utf-8"?>
<calcChain xmlns="http://schemas.openxmlformats.org/spreadsheetml/2006/main">
  <c r="J6" i="3" l="1"/>
  <c r="J5" i="3"/>
  <c r="J4" i="3"/>
  <c r="F27" i="3"/>
  <c r="F26" i="3"/>
  <c r="F25" i="3"/>
  <c r="F24" i="3"/>
  <c r="E26" i="3"/>
  <c r="E27" i="3"/>
  <c r="E25" i="3"/>
  <c r="E24" i="3"/>
  <c r="I40" i="3"/>
  <c r="D27" i="3"/>
  <c r="D26" i="3"/>
  <c r="D25" i="3"/>
  <c r="D24" i="3"/>
  <c r="F40" i="3"/>
  <c r="G40" i="3"/>
  <c r="H40" i="3"/>
  <c r="E40" i="3"/>
  <c r="H39" i="3"/>
  <c r="G39" i="3"/>
  <c r="F39" i="3"/>
  <c r="E39" i="3"/>
  <c r="H37" i="3"/>
  <c r="G37" i="3"/>
  <c r="F37" i="3"/>
  <c r="E37" i="3"/>
  <c r="F12" i="3"/>
  <c r="E13" i="3"/>
  <c r="E12" i="3"/>
  <c r="D13" i="3"/>
  <c r="D12" i="3"/>
  <c r="D14" i="3"/>
  <c r="C13" i="3"/>
  <c r="C12" i="3"/>
  <c r="C14" i="3"/>
  <c r="G9" i="3"/>
  <c r="G8" i="3"/>
  <c r="G7" i="3"/>
  <c r="G5" i="3"/>
  <c r="G6" i="3"/>
  <c r="G4" i="3"/>
  <c r="G3" i="3"/>
</calcChain>
</file>

<file path=xl/sharedStrings.xml><?xml version="1.0" encoding="utf-8"?>
<sst xmlns="http://schemas.openxmlformats.org/spreadsheetml/2006/main" count="73" uniqueCount="49">
  <si>
    <t>1_ST</t>
  </si>
  <si>
    <t>2_AC</t>
  </si>
  <si>
    <t>3_AP</t>
  </si>
  <si>
    <t>4_PM</t>
  </si>
  <si>
    <t>5_T</t>
  </si>
  <si>
    <t>Tratamento</t>
  </si>
  <si>
    <t>Repetição</t>
  </si>
  <si>
    <t>Total</t>
  </si>
  <si>
    <t>I</t>
  </si>
  <si>
    <t>II</t>
  </si>
  <si>
    <t>III</t>
  </si>
  <si>
    <t>IV</t>
  </si>
  <si>
    <t>V</t>
  </si>
  <si>
    <t>G</t>
  </si>
  <si>
    <t>C</t>
  </si>
  <si>
    <t>J</t>
  </si>
  <si>
    <t>FV</t>
  </si>
  <si>
    <t>GL</t>
  </si>
  <si>
    <t>SQ</t>
  </si>
  <si>
    <t>QM</t>
  </si>
  <si>
    <t>F</t>
  </si>
  <si>
    <t>Trat</t>
  </si>
  <si>
    <t>Res</t>
  </si>
  <si>
    <t>Quadro da ANOVA - análise de variância</t>
  </si>
  <si>
    <t>Fc 5%</t>
  </si>
  <si>
    <t>Fc 1%</t>
  </si>
  <si>
    <t>TABELA (4 x 20)</t>
  </si>
  <si>
    <t>Conclusão:</t>
  </si>
  <si>
    <t>*</t>
  </si>
  <si>
    <t>Rejeitamos H0 ao nível de 5% de probablidade</t>
  </si>
  <si>
    <t>concluímos que existe efeito de tratamentos.</t>
  </si>
  <si>
    <t>Desdobrar os Graus de Liberdidade para tratamentos</t>
  </si>
  <si>
    <t>(ST+AC+AP) vs. (PM+T)</t>
  </si>
  <si>
    <t>ST vs. (AC+AP)</t>
  </si>
  <si>
    <t>AC vs. AP</t>
  </si>
  <si>
    <t>PM vs. T</t>
  </si>
  <si>
    <t>TRAT</t>
  </si>
  <si>
    <t>TOTAIS</t>
  </si>
  <si>
    <t>Y</t>
  </si>
  <si>
    <t>r</t>
  </si>
  <si>
    <r>
      <t>SomaC</t>
    </r>
    <r>
      <rPr>
        <vertAlign val="superscript"/>
        <sz val="11"/>
        <color theme="1"/>
        <rFont val="Calibri"/>
        <family val="2"/>
        <scheme val="minor"/>
      </rPr>
      <t>2</t>
    </r>
  </si>
  <si>
    <t>SQy</t>
  </si>
  <si>
    <t>TABELA (1 x 20)</t>
  </si>
  <si>
    <t>**</t>
  </si>
  <si>
    <t>NS</t>
  </si>
  <si>
    <t>CV</t>
  </si>
  <si>
    <t>100*s/m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</si>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</sst>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Fill="1" applyBorder="1"/>
    <xf numFmtId="0" fontId="0" fillId="0" borderId="18" xfId="0" applyFill="1" applyBorder="1"/>
    <xf numFmtId="0" fontId="0" fillId="0" borderId="0" xfId="0" applyFill="1" applyBorder="1"/>
    <xf numFmtId="0" fontId="16" fillId="0" borderId="0" xfId="0" applyFont="1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4" xfId="0" applyBorder="1"/>
    <xf numFmtId="0" fontId="18" fillId="0" borderId="12" xfId="0" applyFont="1" applyBorder="1"/>
    <xf numFmtId="0" fontId="18" fillId="0" borderId="13" xfId="0" applyFont="1" applyBorder="1"/>
    <xf numFmtId="0" fontId="0" fillId="0" borderId="23" xfId="0" applyBorder="1"/>
    <xf numFmtId="0" fontId="19" fillId="0" borderId="0" xfId="0" applyFont="1"/>
    <xf numFmtId="0" fontId="0" fillId="0" borderId="14" xfId="0" applyBorder="1"/>
    <xf numFmtId="0" fontId="0" fillId="0" borderId="25" xfId="0" applyBorder="1"/>
    <xf numFmtId="0" fontId="0" fillId="0" borderId="16" xfId="0" applyBorder="1"/>
    <xf numFmtId="0" fontId="0" fillId="0" borderId="10" xfId="0" applyFill="1" applyBorder="1"/>
    <xf numFmtId="0" fontId="0" fillId="0" borderId="17" xfId="0" applyFill="1" applyBorder="1"/>
    <xf numFmtId="0" fontId="0" fillId="0" borderId="14" xfId="0" applyFill="1" applyBorder="1"/>
    <xf numFmtId="0" fontId="0" fillId="0" borderId="25" xfId="0" applyFill="1" applyBorder="1"/>
    <xf numFmtId="0" fontId="0" fillId="0" borderId="15" xfId="0" applyFill="1" applyBorder="1"/>
    <xf numFmtId="0" fontId="0" fillId="0" borderId="19" xfId="0" applyFill="1" applyBorder="1"/>
    <xf numFmtId="0" fontId="0" fillId="0" borderId="16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5" zoomScale="200" zoomScaleNormal="200" workbookViewId="0">
      <selection activeCell="F29" sqref="F29"/>
    </sheetView>
  </sheetViews>
  <sheetFormatPr defaultRowHeight="15" x14ac:dyDescent="0.25"/>
  <cols>
    <col min="1" max="1" width="11.28515625" bestFit="1" customWidth="1"/>
    <col min="2" max="2" width="20" customWidth="1"/>
    <col min="4" max="4" width="10.28515625" customWidth="1"/>
    <col min="5" max="5" width="14.5703125" customWidth="1"/>
    <col min="6" max="6" width="9.85546875" customWidth="1"/>
    <col min="7" max="7" width="6.5703125" customWidth="1"/>
    <col min="8" max="8" width="5.85546875" customWidth="1"/>
  </cols>
  <sheetData>
    <row r="1" spans="1:10" ht="15.75" thickBot="1" x14ac:dyDescent="0.3">
      <c r="A1" s="13" t="s">
        <v>5</v>
      </c>
      <c r="B1" s="17" t="s">
        <v>6</v>
      </c>
      <c r="C1" s="18"/>
      <c r="D1" s="18"/>
      <c r="E1" s="18"/>
      <c r="F1" s="19"/>
      <c r="G1" s="15" t="s">
        <v>7</v>
      </c>
    </row>
    <row r="2" spans="1:10" ht="15.75" thickBot="1" x14ac:dyDescent="0.3">
      <c r="A2" s="14"/>
      <c r="B2" s="1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16"/>
      <c r="I2" t="s">
        <v>45</v>
      </c>
      <c r="J2" t="s">
        <v>46</v>
      </c>
    </row>
    <row r="3" spans="1:10" x14ac:dyDescent="0.25">
      <c r="A3" s="4" t="s">
        <v>0</v>
      </c>
      <c r="B3" s="5">
        <v>25.6</v>
      </c>
      <c r="C3" s="5">
        <v>25.48</v>
      </c>
      <c r="D3" s="5">
        <v>25.06</v>
      </c>
      <c r="E3" s="5">
        <v>20.58</v>
      </c>
      <c r="F3" s="5">
        <v>19.02</v>
      </c>
      <c r="G3" s="10">
        <f>SUM(B3:F3)</f>
        <v>115.74</v>
      </c>
    </row>
    <row r="4" spans="1:10" x14ac:dyDescent="0.25">
      <c r="A4" s="6" t="s">
        <v>1</v>
      </c>
      <c r="B4" s="7">
        <v>27.2</v>
      </c>
      <c r="C4" s="7">
        <v>21.57</v>
      </c>
      <c r="D4" s="7">
        <v>23.61</v>
      </c>
      <c r="E4" s="7">
        <v>24.89</v>
      </c>
      <c r="F4" s="7">
        <v>20.27</v>
      </c>
      <c r="G4" s="11">
        <f>SUM(B4:F4)</f>
        <v>117.53999999999999</v>
      </c>
      <c r="I4" t="s">
        <v>47</v>
      </c>
      <c r="J4">
        <f>SQRT(E13)</f>
        <v>3.4467071241984062</v>
      </c>
    </row>
    <row r="5" spans="1:10" x14ac:dyDescent="0.25">
      <c r="A5" s="6" t="s">
        <v>2</v>
      </c>
      <c r="B5" s="7">
        <v>25.36</v>
      </c>
      <c r="C5" s="7">
        <v>31.07</v>
      </c>
      <c r="D5" s="7">
        <v>27.3</v>
      </c>
      <c r="E5" s="7">
        <v>18.93</v>
      </c>
      <c r="F5" s="7">
        <v>18.09</v>
      </c>
      <c r="G5" s="11">
        <f t="shared" ref="G5:G6" si="0">SUM(B5:F5)</f>
        <v>120.75</v>
      </c>
      <c r="I5" t="s">
        <v>48</v>
      </c>
      <c r="J5">
        <f>G8/(B8*B9)</f>
        <v>21.273599999999998</v>
      </c>
    </row>
    <row r="6" spans="1:10" x14ac:dyDescent="0.25">
      <c r="A6" s="6" t="s">
        <v>3</v>
      </c>
      <c r="B6" s="7">
        <v>17.97</v>
      </c>
      <c r="C6" s="7">
        <v>19.07</v>
      </c>
      <c r="D6" s="7">
        <v>15.94</v>
      </c>
      <c r="E6" s="7">
        <v>16.46</v>
      </c>
      <c r="F6" s="7">
        <v>16.440000000000001</v>
      </c>
      <c r="G6" s="11">
        <f t="shared" si="0"/>
        <v>85.88</v>
      </c>
      <c r="I6" t="s">
        <v>45</v>
      </c>
      <c r="J6">
        <f>100*J4/J5</f>
        <v>16.201804697833968</v>
      </c>
    </row>
    <row r="7" spans="1:10" ht="15.75" thickBot="1" x14ac:dyDescent="0.3">
      <c r="A7" s="8" t="s">
        <v>4</v>
      </c>
      <c r="B7" s="9">
        <v>18.920000000000002</v>
      </c>
      <c r="C7" s="9">
        <v>16.07</v>
      </c>
      <c r="D7" s="9">
        <v>14.5</v>
      </c>
      <c r="E7" s="9">
        <v>20.170000000000002</v>
      </c>
      <c r="F7" s="9">
        <v>22.27</v>
      </c>
      <c r="G7" s="12">
        <f>SUM(B7:F7)</f>
        <v>91.929999999999993</v>
      </c>
    </row>
    <row r="8" spans="1:10" x14ac:dyDescent="0.25">
      <c r="A8" s="21" t="s">
        <v>8</v>
      </c>
      <c r="B8" s="22">
        <v>5</v>
      </c>
      <c r="F8" t="s">
        <v>13</v>
      </c>
      <c r="G8" s="20">
        <f>SUM(G3:G7)</f>
        <v>531.83999999999992</v>
      </c>
    </row>
    <row r="9" spans="1:10" x14ac:dyDescent="0.25">
      <c r="A9" s="21" t="s">
        <v>15</v>
      </c>
      <c r="B9" s="22">
        <v>5</v>
      </c>
      <c r="F9" t="s">
        <v>14</v>
      </c>
      <c r="G9" s="20">
        <f>G8^2/(B8*B9)</f>
        <v>11314.151423999996</v>
      </c>
    </row>
    <row r="10" spans="1:10" ht="15.75" thickBot="1" x14ac:dyDescent="0.3">
      <c r="B10" s="23" t="s">
        <v>23</v>
      </c>
    </row>
    <row r="11" spans="1:10" ht="15.75" thickBot="1" x14ac:dyDescent="0.3">
      <c r="B11" s="1" t="s">
        <v>16</v>
      </c>
      <c r="C11" s="2" t="s">
        <v>17</v>
      </c>
      <c r="D11" s="2" t="s">
        <v>18</v>
      </c>
      <c r="E11" s="2" t="s">
        <v>19</v>
      </c>
      <c r="F11" s="3" t="s">
        <v>20</v>
      </c>
    </row>
    <row r="12" spans="1:10" ht="15.75" thickBot="1" x14ac:dyDescent="0.3">
      <c r="B12" t="s">
        <v>21</v>
      </c>
      <c r="C12">
        <f>B8-1</f>
        <v>4</v>
      </c>
      <c r="D12" s="29">
        <f>SUMSQ(G3:G7)/5-G9</f>
        <v>209.54077600000346</v>
      </c>
      <c r="E12">
        <f>D12/C12</f>
        <v>52.385194000000865</v>
      </c>
      <c r="F12">
        <f>E12/E13</f>
        <v>4.4096060620600745</v>
      </c>
      <c r="G12" t="s">
        <v>28</v>
      </c>
    </row>
    <row r="13" spans="1:10" ht="15.75" thickBot="1" x14ac:dyDescent="0.3">
      <c r="B13" t="s">
        <v>22</v>
      </c>
      <c r="C13">
        <f>C14-C12</f>
        <v>20</v>
      </c>
      <c r="D13">
        <f>D14-D12</f>
        <v>237.59580000000096</v>
      </c>
      <c r="E13">
        <f>D13/C13</f>
        <v>11.879790000000048</v>
      </c>
    </row>
    <row r="14" spans="1:10" ht="15.75" thickBot="1" x14ac:dyDescent="0.3">
      <c r="B14" s="1" t="s">
        <v>7</v>
      </c>
      <c r="C14" s="2">
        <f>B8*B9-1</f>
        <v>24</v>
      </c>
      <c r="D14" s="2">
        <f>SUMSQ(B3:F7)-G9</f>
        <v>447.13657600000442</v>
      </c>
      <c r="E14" s="2"/>
      <c r="F14" s="3"/>
    </row>
    <row r="15" spans="1:10" ht="15.75" thickBot="1" x14ac:dyDescent="0.3"/>
    <row r="16" spans="1:10" x14ac:dyDescent="0.25">
      <c r="B16" s="24" t="s">
        <v>26</v>
      </c>
      <c r="C16" s="25"/>
      <c r="D16" s="23" t="s">
        <v>27</v>
      </c>
      <c r="E16" t="s">
        <v>29</v>
      </c>
    </row>
    <row r="17" spans="2:10" x14ac:dyDescent="0.25">
      <c r="B17" s="26" t="s">
        <v>24</v>
      </c>
      <c r="C17" s="26" t="s">
        <v>25</v>
      </c>
      <c r="E17" t="s">
        <v>30</v>
      </c>
    </row>
    <row r="18" spans="2:10" x14ac:dyDescent="0.25">
      <c r="B18" s="26">
        <v>2.87</v>
      </c>
      <c r="C18" s="26">
        <v>4.43</v>
      </c>
    </row>
    <row r="21" spans="2:10" ht="15.75" thickBot="1" x14ac:dyDescent="0.3">
      <c r="B21" s="23" t="s">
        <v>31</v>
      </c>
    </row>
    <row r="22" spans="2:10" ht="15.75" thickBot="1" x14ac:dyDescent="0.3">
      <c r="B22" s="23" t="s">
        <v>23</v>
      </c>
      <c r="I22" s="24" t="s">
        <v>42</v>
      </c>
      <c r="J22" s="25"/>
    </row>
    <row r="23" spans="2:10" ht="15.75" thickBot="1" x14ac:dyDescent="0.3">
      <c r="B23" s="1" t="s">
        <v>16</v>
      </c>
      <c r="C23" s="2" t="s">
        <v>17</v>
      </c>
      <c r="D23" s="2" t="s">
        <v>18</v>
      </c>
      <c r="E23" s="2" t="s">
        <v>19</v>
      </c>
      <c r="F23" s="3" t="s">
        <v>20</v>
      </c>
      <c r="I23" s="26" t="s">
        <v>24</v>
      </c>
      <c r="J23" s="26" t="s">
        <v>25</v>
      </c>
    </row>
    <row r="24" spans="2:10" x14ac:dyDescent="0.25">
      <c r="B24" t="s">
        <v>32</v>
      </c>
      <c r="C24">
        <v>1</v>
      </c>
      <c r="D24">
        <f>E40</f>
        <v>203.30424599999998</v>
      </c>
      <c r="E24">
        <f>D24/C24</f>
        <v>203.30424599999998</v>
      </c>
      <c r="F24">
        <f>E24/E28</f>
        <v>17.113454530761835</v>
      </c>
      <c r="G24" t="s">
        <v>43</v>
      </c>
      <c r="I24" s="26">
        <v>4.3499999999999996</v>
      </c>
      <c r="J24" s="26">
        <v>8.1</v>
      </c>
    </row>
    <row r="25" spans="2:10" ht="17.25" x14ac:dyDescent="0.25">
      <c r="B25" t="s">
        <v>33</v>
      </c>
      <c r="C25">
        <v>1</v>
      </c>
      <c r="D25">
        <f>F40</f>
        <v>1.545870000000001</v>
      </c>
      <c r="E25">
        <f>D25/C25</f>
        <v>1.545870000000001</v>
      </c>
      <c r="F25">
        <f>E25/E28</f>
        <v>0.13012603758147195</v>
      </c>
      <c r="G25" s="30" t="s">
        <v>44</v>
      </c>
    </row>
    <row r="26" spans="2:10" ht="17.25" x14ac:dyDescent="0.25">
      <c r="B26" t="s">
        <v>34</v>
      </c>
      <c r="C26">
        <v>1</v>
      </c>
      <c r="D26">
        <f>G40</f>
        <v>1.0304100000000052</v>
      </c>
      <c r="E26">
        <f t="shared" ref="E26:E27" si="1">D26/C26</f>
        <v>1.0304100000000052</v>
      </c>
      <c r="F26">
        <f>E26/E28</f>
        <v>8.6736381703717072E-2</v>
      </c>
      <c r="G26" s="30" t="s">
        <v>44</v>
      </c>
    </row>
    <row r="27" spans="2:10" ht="17.25" x14ac:dyDescent="0.25">
      <c r="B27" t="s">
        <v>35</v>
      </c>
      <c r="C27">
        <v>1</v>
      </c>
      <c r="D27">
        <f>H40</f>
        <v>3.6602499999999965</v>
      </c>
      <c r="E27">
        <f t="shared" si="1"/>
        <v>3.6602499999999965</v>
      </c>
      <c r="F27">
        <f>E27/E28</f>
        <v>0.30810729819297999</v>
      </c>
      <c r="G27" s="30" t="s">
        <v>44</v>
      </c>
    </row>
    <row r="28" spans="2:10" ht="15.75" thickBot="1" x14ac:dyDescent="0.3">
      <c r="B28" t="s">
        <v>22</v>
      </c>
      <c r="C28">
        <v>20</v>
      </c>
      <c r="D28">
        <v>237.59580000000096</v>
      </c>
      <c r="E28">
        <v>11.879790000000048</v>
      </c>
    </row>
    <row r="29" spans="2:10" ht="15.75" thickBot="1" x14ac:dyDescent="0.3">
      <c r="B29" s="1" t="s">
        <v>7</v>
      </c>
      <c r="C29" s="2">
        <v>24</v>
      </c>
      <c r="D29" s="2">
        <v>447.13657600000442</v>
      </c>
      <c r="E29" s="2"/>
      <c r="F29" s="3"/>
    </row>
    <row r="30" spans="2:10" ht="15.75" thickBot="1" x14ac:dyDescent="0.3"/>
    <row r="31" spans="2:10" ht="15.75" thickBot="1" x14ac:dyDescent="0.3">
      <c r="C31" s="1" t="s">
        <v>36</v>
      </c>
      <c r="D31" s="2" t="s">
        <v>37</v>
      </c>
      <c r="E31" s="27" t="s">
        <v>32</v>
      </c>
      <c r="F31" s="27" t="s">
        <v>33</v>
      </c>
      <c r="G31" s="27" t="s">
        <v>34</v>
      </c>
      <c r="H31" s="28" t="s">
        <v>35</v>
      </c>
    </row>
    <row r="32" spans="2:10" x14ac:dyDescent="0.25">
      <c r="C32" s="6" t="s">
        <v>0</v>
      </c>
      <c r="D32" s="11">
        <v>115.74</v>
      </c>
      <c r="E32" s="34">
        <v>2</v>
      </c>
      <c r="F32" s="35">
        <v>2</v>
      </c>
      <c r="G32" s="35">
        <v>0</v>
      </c>
      <c r="H32" s="36">
        <v>0</v>
      </c>
    </row>
    <row r="33" spans="3:9" x14ac:dyDescent="0.25">
      <c r="C33" s="6" t="s">
        <v>1</v>
      </c>
      <c r="D33" s="11">
        <v>117.53999999999999</v>
      </c>
      <c r="E33" s="21">
        <v>2</v>
      </c>
      <c r="F33" s="22">
        <v>-1</v>
      </c>
      <c r="G33" s="22">
        <v>1</v>
      </c>
      <c r="H33" s="37">
        <v>0</v>
      </c>
    </row>
    <row r="34" spans="3:9" x14ac:dyDescent="0.25">
      <c r="C34" s="6" t="s">
        <v>2</v>
      </c>
      <c r="D34" s="11">
        <v>120.75</v>
      </c>
      <c r="E34" s="21">
        <v>2</v>
      </c>
      <c r="F34" s="22">
        <v>-1</v>
      </c>
      <c r="G34" s="22">
        <v>-1</v>
      </c>
      <c r="H34" s="37">
        <v>0</v>
      </c>
    </row>
    <row r="35" spans="3:9" x14ac:dyDescent="0.25">
      <c r="C35" s="6" t="s">
        <v>3</v>
      </c>
      <c r="D35" s="11">
        <v>85.88</v>
      </c>
      <c r="E35" s="21">
        <v>-3</v>
      </c>
      <c r="F35" s="22">
        <v>0</v>
      </c>
      <c r="G35" s="22">
        <v>0</v>
      </c>
      <c r="H35" s="37">
        <v>1</v>
      </c>
    </row>
    <row r="36" spans="3:9" ht="15.75" thickBot="1" x14ac:dyDescent="0.3">
      <c r="C36" s="8" t="s">
        <v>4</v>
      </c>
      <c r="D36" s="11">
        <v>91.929999999999993</v>
      </c>
      <c r="E36" s="38">
        <v>-3</v>
      </c>
      <c r="F36" s="39">
        <v>0</v>
      </c>
      <c r="G36" s="39">
        <v>0</v>
      </c>
      <c r="H36" s="40">
        <v>-1</v>
      </c>
    </row>
    <row r="37" spans="3:9" x14ac:dyDescent="0.25">
      <c r="D37" s="4" t="s">
        <v>38</v>
      </c>
      <c r="E37" s="5">
        <f>SUMPRODUCT(D32:D36,E32:E36)</f>
        <v>174.63</v>
      </c>
      <c r="F37" s="5">
        <f>SUMPRODUCT(D32:D36,F32:F36)</f>
        <v>-6.8100000000000023</v>
      </c>
      <c r="G37" s="5">
        <f>SUMPRODUCT(D32:D36,G32:G36)</f>
        <v>-3.210000000000008</v>
      </c>
      <c r="H37" s="31">
        <f>SUMPRODUCT(D32:D36,H32:H36)</f>
        <v>-6.0499999999999972</v>
      </c>
    </row>
    <row r="38" spans="3:9" x14ac:dyDescent="0.25">
      <c r="D38" s="6" t="s">
        <v>39</v>
      </c>
      <c r="E38" s="7">
        <v>5</v>
      </c>
      <c r="F38" s="7">
        <v>5</v>
      </c>
      <c r="G38" s="7">
        <v>5</v>
      </c>
      <c r="H38" s="32">
        <v>5</v>
      </c>
    </row>
    <row r="39" spans="3:9" ht="18" thickBot="1" x14ac:dyDescent="0.3">
      <c r="D39" s="8" t="s">
        <v>40</v>
      </c>
      <c r="E39" s="9">
        <f>SUMSQ(E32:E36)</f>
        <v>30</v>
      </c>
      <c r="F39" s="9">
        <f>SUMSQ(F32:F36)</f>
        <v>6</v>
      </c>
      <c r="G39" s="9">
        <f>SUMSQ(G32:G36)</f>
        <v>2</v>
      </c>
      <c r="H39" s="33">
        <f>SUMSQ(H32:H36)</f>
        <v>2</v>
      </c>
    </row>
    <row r="40" spans="3:9" ht="15.75" thickBot="1" x14ac:dyDescent="0.3">
      <c r="D40" t="s">
        <v>41</v>
      </c>
      <c r="E40">
        <f>E37^2/(E38*E39)</f>
        <v>203.30424599999998</v>
      </c>
      <c r="F40">
        <f t="shared" ref="F40:H40" si="2">F37^2/(F38*F39)</f>
        <v>1.545870000000001</v>
      </c>
      <c r="G40">
        <f t="shared" si="2"/>
        <v>1.0304100000000052</v>
      </c>
      <c r="H40">
        <f t="shared" si="2"/>
        <v>3.6602499999999965</v>
      </c>
      <c r="I40" s="29">
        <f>SUM(E40:H40)</f>
        <v>209.54077599999999</v>
      </c>
    </row>
  </sheetData>
  <mergeCells count="5">
    <mergeCell ref="A1:A2"/>
    <mergeCell ref="G1:G2"/>
    <mergeCell ref="B1:F1"/>
    <mergeCell ref="B16:C16"/>
    <mergeCell ref="I22:J2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Usuario</cp:lastModifiedBy>
  <dcterms:created xsi:type="dcterms:W3CDTF">2022-01-15T14:10:00Z</dcterms:created>
  <dcterms:modified xsi:type="dcterms:W3CDTF">2022-01-24T11:59:31Z</dcterms:modified>
</cp:coreProperties>
</file>