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Github\gay_lord\data\"/>
    </mc:Choice>
  </mc:AlternateContent>
  <bookViews>
    <workbookView xWindow="-105" yWindow="-105" windowWidth="23250" windowHeight="12450"/>
  </bookViews>
  <sheets>
    <sheet name="Resumo Final" sheetId="1" r:id="rId1"/>
  </sheets>
  <externalReferences>
    <externalReference r:id="rId2"/>
  </externalReferences>
  <definedNames>
    <definedName name="Área_impressão_IM">#REF!</definedName>
    <definedName name="shift">[1]Data_Shifted!$I$1</definedName>
    <definedName name="valuevx">42.314159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" i="1" l="1"/>
  <c r="Z2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" i="1"/>
  <c r="Y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" i="1"/>
  <c r="P2" i="1"/>
  <c r="X9" i="1"/>
  <c r="X11" i="1"/>
  <c r="X13" i="1"/>
  <c r="X17" i="1"/>
  <c r="X19" i="1"/>
  <c r="X21" i="1"/>
  <c r="X25" i="1"/>
  <c r="X28" i="1"/>
  <c r="X29" i="1"/>
  <c r="X31" i="1"/>
  <c r="X33" i="1"/>
  <c r="X2" i="1"/>
  <c r="N33" i="1"/>
  <c r="M33" i="1"/>
  <c r="O33" i="1" s="1"/>
  <c r="N32" i="1"/>
  <c r="X32" i="1" s="1"/>
  <c r="M32" i="1"/>
  <c r="O32" i="1" s="1"/>
  <c r="N31" i="1"/>
  <c r="M31" i="1"/>
  <c r="O31" i="1" s="1"/>
  <c r="N30" i="1"/>
  <c r="X30" i="1" s="1"/>
  <c r="M30" i="1"/>
  <c r="O30" i="1" s="1"/>
  <c r="N29" i="1"/>
  <c r="M29" i="1"/>
  <c r="O29" i="1" s="1"/>
  <c r="N28" i="1"/>
  <c r="M28" i="1"/>
  <c r="O28" i="1" s="1"/>
  <c r="N27" i="1"/>
  <c r="X27" i="1" s="1"/>
  <c r="M27" i="1"/>
  <c r="O27" i="1" s="1"/>
  <c r="N26" i="1"/>
  <c r="X26" i="1" s="1"/>
  <c r="M26" i="1"/>
  <c r="O26" i="1" s="1"/>
  <c r="N25" i="1"/>
  <c r="M25" i="1"/>
  <c r="O25" i="1" s="1"/>
  <c r="N24" i="1"/>
  <c r="X24" i="1" s="1"/>
  <c r="M24" i="1"/>
  <c r="O24" i="1" s="1"/>
  <c r="N23" i="1"/>
  <c r="X23" i="1" s="1"/>
  <c r="M23" i="1"/>
  <c r="O23" i="1" s="1"/>
  <c r="N22" i="1"/>
  <c r="X22" i="1" s="1"/>
  <c r="M22" i="1"/>
  <c r="O22" i="1" s="1"/>
  <c r="N21" i="1"/>
  <c r="M21" i="1"/>
  <c r="O21" i="1" s="1"/>
  <c r="N20" i="1"/>
  <c r="X20" i="1" s="1"/>
  <c r="M20" i="1"/>
  <c r="O20" i="1" s="1"/>
  <c r="N19" i="1"/>
  <c r="M19" i="1"/>
  <c r="O19" i="1" s="1"/>
  <c r="N18" i="1"/>
  <c r="X18" i="1" s="1"/>
  <c r="M18" i="1"/>
  <c r="O18" i="1" s="1"/>
  <c r="N17" i="1"/>
  <c r="M17" i="1"/>
  <c r="O17" i="1" s="1"/>
  <c r="N16" i="1"/>
  <c r="X16" i="1" s="1"/>
  <c r="M16" i="1"/>
  <c r="O16" i="1" s="1"/>
  <c r="N15" i="1"/>
  <c r="X15" i="1" s="1"/>
  <c r="M15" i="1"/>
  <c r="O15" i="1" s="1"/>
  <c r="N14" i="1"/>
  <c r="X14" i="1" s="1"/>
  <c r="M14" i="1"/>
  <c r="O14" i="1" s="1"/>
  <c r="N13" i="1"/>
  <c r="M13" i="1"/>
  <c r="O13" i="1" s="1"/>
  <c r="N12" i="1"/>
  <c r="X12" i="1" s="1"/>
  <c r="M12" i="1"/>
  <c r="O12" i="1" s="1"/>
  <c r="N11" i="1"/>
  <c r="M11" i="1"/>
  <c r="O11" i="1" s="1"/>
  <c r="N10" i="1"/>
  <c r="X10" i="1" s="1"/>
  <c r="M10" i="1"/>
  <c r="O10" i="1" s="1"/>
  <c r="O9" i="1"/>
  <c r="N9" i="1"/>
  <c r="M9" i="1"/>
  <c r="N8" i="1"/>
  <c r="X8" i="1" s="1"/>
  <c r="M8" i="1"/>
  <c r="O8" i="1" s="1"/>
  <c r="N7" i="1"/>
  <c r="X7" i="1" s="1"/>
  <c r="M7" i="1"/>
  <c r="O7" i="1" s="1"/>
  <c r="N6" i="1"/>
  <c r="X6" i="1" s="1"/>
  <c r="M6" i="1"/>
  <c r="O6" i="1" s="1"/>
  <c r="N5" i="1"/>
  <c r="X5" i="1" s="1"/>
  <c r="M5" i="1"/>
  <c r="O5" i="1" s="1"/>
  <c r="N4" i="1"/>
  <c r="X4" i="1" s="1"/>
  <c r="M4" i="1"/>
  <c r="O4" i="1" s="1"/>
  <c r="N3" i="1"/>
  <c r="X3" i="1" s="1"/>
  <c r="M3" i="1"/>
  <c r="O3" i="1" s="1"/>
  <c r="N2" i="1"/>
  <c r="M2" i="1"/>
  <c r="O2" i="1" s="1"/>
</calcChain>
</file>

<file path=xl/sharedStrings.xml><?xml version="1.0" encoding="utf-8"?>
<sst xmlns="http://schemas.openxmlformats.org/spreadsheetml/2006/main" count="90" uniqueCount="32">
  <si>
    <t>Usina</t>
  </si>
  <si>
    <t>Ensaio</t>
  </si>
  <si>
    <t>Tratamento</t>
  </si>
  <si>
    <t>Repetição</t>
  </si>
  <si>
    <t>#Parcela</t>
  </si>
  <si>
    <t>MASSA 8m</t>
  </si>
  <si>
    <t># Perfilhos</t>
  </si>
  <si>
    <t>MASSA 10 canas</t>
  </si>
  <si>
    <t>Espessura (média 10 canas)</t>
  </si>
  <si>
    <t>#Entrenós (média 10 canas)</t>
  </si>
  <si>
    <t>Altura planta  (p.q.)</t>
  </si>
  <si>
    <t>População</t>
  </si>
  <si>
    <t>Pol</t>
  </si>
  <si>
    <t>Fibra</t>
  </si>
  <si>
    <t>Pza</t>
  </si>
  <si>
    <t>PCC</t>
  </si>
  <si>
    <t>AR% Caldo</t>
  </si>
  <si>
    <t>AR% Cana</t>
  </si>
  <si>
    <t>ATR</t>
  </si>
  <si>
    <t>Moema</t>
  </si>
  <si>
    <t>Testemunha</t>
  </si>
  <si>
    <t>ExpertGrow</t>
  </si>
  <si>
    <t>Descritivo</t>
  </si>
  <si>
    <t>Biozyme</t>
  </si>
  <si>
    <t>TCH_1 (2 linhas 8m)</t>
  </si>
  <si>
    <t>TCH_2 (10 canas)</t>
  </si>
  <si>
    <t>TAH_1</t>
  </si>
  <si>
    <t>TAH_2</t>
  </si>
  <si>
    <t>TCH_3 (média)</t>
  </si>
  <si>
    <t>TAH_3</t>
  </si>
  <si>
    <t>Progibb1</t>
  </si>
  <si>
    <t>Progibb2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</si>
</sst>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43" fontId="0" fillId="3" borderId="2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43" fontId="0" fillId="4" borderId="2" xfId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sturmer/AppData/Local/Temp/notesC7A056/box-pl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xPlot"/>
      <sheetName val="BoxPlot2"/>
      <sheetName val="BoxPlot_Shifted"/>
      <sheetName val="Data_Shifted"/>
      <sheetName val="Data"/>
      <sheetName val="©"/>
    </sheetNames>
    <sheetDataSet>
      <sheetData sheetId="0"/>
      <sheetData sheetId="1" refreshError="1"/>
      <sheetData sheetId="2" refreshError="1"/>
      <sheetData sheetId="3">
        <row r="1">
          <cell r="I1">
            <v>140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abSelected="1" topLeftCell="P14" zoomScale="115" zoomScaleNormal="115" workbookViewId="0">
      <selection activeCell="A2" sqref="A2:Z33"/>
    </sheetView>
  </sheetViews>
  <sheetFormatPr defaultRowHeight="15" x14ac:dyDescent="0.25"/>
  <cols>
    <col min="3" max="3" width="10.85546875" bestFit="1" customWidth="1"/>
    <col min="4" max="4" width="10.85546875" customWidth="1"/>
    <col min="5" max="5" width="9.28515625" bestFit="1" customWidth="1"/>
    <col min="7" max="7" width="10.28515625" bestFit="1" customWidth="1"/>
    <col min="8" max="8" width="9.7109375" bestFit="1" customWidth="1"/>
    <col min="9" max="9" width="15" bestFit="1" customWidth="1"/>
    <col min="10" max="10" width="24.28515625" bestFit="1" customWidth="1"/>
    <col min="11" max="11" width="24.42578125" bestFit="1" customWidth="1"/>
    <col min="12" max="12" width="20.7109375" customWidth="1"/>
    <col min="13" max="13" width="15" bestFit="1" customWidth="1"/>
    <col min="14" max="14" width="16.7109375" bestFit="1" customWidth="1"/>
    <col min="15" max="15" width="15" bestFit="1" customWidth="1"/>
    <col min="16" max="16" width="15" customWidth="1"/>
    <col min="17" max="23" width="1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22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24</v>
      </c>
      <c r="O1" s="1" t="s">
        <v>25</v>
      </c>
      <c r="P1" s="1" t="s">
        <v>28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2" t="s">
        <v>26</v>
      </c>
      <c r="Y1" s="12" t="s">
        <v>27</v>
      </c>
      <c r="Z1" s="12" t="s">
        <v>29</v>
      </c>
    </row>
    <row r="2" spans="1:26" x14ac:dyDescent="0.25">
      <c r="A2" s="2" t="s">
        <v>19</v>
      </c>
      <c r="B2" s="2">
        <v>1</v>
      </c>
      <c r="C2" s="2">
        <v>1</v>
      </c>
      <c r="D2" s="2" t="s">
        <v>20</v>
      </c>
      <c r="E2" s="2">
        <v>1</v>
      </c>
      <c r="F2" s="3">
        <v>9</v>
      </c>
      <c r="G2" s="4">
        <v>234.85000000000002</v>
      </c>
      <c r="H2" s="5">
        <v>153</v>
      </c>
      <c r="I2" s="4">
        <v>14.5</v>
      </c>
      <c r="J2" s="4">
        <v>2.5899999999999994</v>
      </c>
      <c r="K2" s="4">
        <v>13.2</v>
      </c>
      <c r="L2" s="4">
        <v>2.0830000000000002</v>
      </c>
      <c r="M2" s="6">
        <f t="shared" ref="M2:M18" si="0">H2*6667/16</f>
        <v>63753.1875</v>
      </c>
      <c r="N2" s="4">
        <f t="shared" ref="N2:N18" si="1">6667*G2/16/1000</f>
        <v>97.859059375000015</v>
      </c>
      <c r="O2" s="4">
        <f t="shared" ref="O2:O18" si="2">M2*I2/10/1000</f>
        <v>92.442121874999998</v>
      </c>
      <c r="P2" s="4">
        <f>AVERAGE(N2:O2)</f>
        <v>95.150590625000007</v>
      </c>
      <c r="Q2" s="4">
        <v>13.22971636728</v>
      </c>
      <c r="R2" s="4">
        <v>12.601599999999999</v>
      </c>
      <c r="S2" s="4">
        <v>72.37</v>
      </c>
      <c r="T2" s="4">
        <v>11.086620004627997</v>
      </c>
      <c r="U2" s="4">
        <v>1.1586188654392564</v>
      </c>
      <c r="V2" s="4">
        <v>0.97093291607423859</v>
      </c>
      <c r="W2" s="4">
        <v>114.4</v>
      </c>
      <c r="X2" s="4">
        <f>N2*W2/1000</f>
        <v>11.195076392500003</v>
      </c>
      <c r="Y2" s="4">
        <f>O2*$W2/1000</f>
        <v>10.575378742500002</v>
      </c>
      <c r="Z2" s="4">
        <f>P2*$W2/1000</f>
        <v>10.885227567500001</v>
      </c>
    </row>
    <row r="3" spans="1:26" x14ac:dyDescent="0.25">
      <c r="A3" s="7" t="s">
        <v>19</v>
      </c>
      <c r="B3" s="7">
        <v>1</v>
      </c>
      <c r="C3" s="7">
        <v>1</v>
      </c>
      <c r="D3" s="7" t="s">
        <v>20</v>
      </c>
      <c r="E3" s="7">
        <v>2</v>
      </c>
      <c r="F3" s="8">
        <v>10</v>
      </c>
      <c r="G3" s="9">
        <v>188.26</v>
      </c>
      <c r="H3" s="10">
        <v>124</v>
      </c>
      <c r="I3" s="9">
        <v>17.55</v>
      </c>
      <c r="J3" s="9">
        <v>2.6900000000000004</v>
      </c>
      <c r="K3" s="9">
        <v>17.7</v>
      </c>
      <c r="L3" s="9">
        <v>2.5330000000000004</v>
      </c>
      <c r="M3" s="11">
        <f t="shared" si="0"/>
        <v>51669.25</v>
      </c>
      <c r="N3" s="9">
        <f t="shared" si="1"/>
        <v>78.445588749999999</v>
      </c>
      <c r="O3" s="9">
        <f t="shared" si="2"/>
        <v>90.679533750000004</v>
      </c>
      <c r="P3" s="9">
        <f>AVERAGE(N3:O3)</f>
        <v>84.562561250000002</v>
      </c>
      <c r="Q3" s="9">
        <v>14.14185103138</v>
      </c>
      <c r="R3" s="9">
        <v>13.5336</v>
      </c>
      <c r="S3" s="9">
        <v>77.400000000000006</v>
      </c>
      <c r="T3" s="9">
        <v>11.659090596839008</v>
      </c>
      <c r="U3" s="9">
        <v>0.98601647303593909</v>
      </c>
      <c r="V3" s="9">
        <v>0.8129102310293439</v>
      </c>
      <c r="W3" s="9">
        <v>118.42</v>
      </c>
      <c r="X3" s="9">
        <f>N3*W3/1000</f>
        <v>9.2895266197750015</v>
      </c>
      <c r="Y3" s="9">
        <f>O3*$W3/1000</f>
        <v>10.738270386675</v>
      </c>
      <c r="Z3" s="9">
        <f>P3*$W3/1000</f>
        <v>10.013898503225001</v>
      </c>
    </row>
    <row r="4" spans="1:26" x14ac:dyDescent="0.25">
      <c r="A4" s="2" t="s">
        <v>19</v>
      </c>
      <c r="B4" s="2">
        <v>1</v>
      </c>
      <c r="C4" s="2">
        <v>1</v>
      </c>
      <c r="D4" s="2" t="s">
        <v>20</v>
      </c>
      <c r="E4" s="2">
        <v>3</v>
      </c>
      <c r="F4" s="3">
        <v>3</v>
      </c>
      <c r="G4" s="4">
        <v>187.15</v>
      </c>
      <c r="H4" s="5">
        <v>212</v>
      </c>
      <c r="I4" s="4">
        <v>15.6</v>
      </c>
      <c r="J4" s="4">
        <v>2.73</v>
      </c>
      <c r="K4" s="4">
        <v>15.5</v>
      </c>
      <c r="L4" s="4">
        <v>2.2849999999999997</v>
      </c>
      <c r="M4" s="6">
        <f t="shared" si="0"/>
        <v>88337.75</v>
      </c>
      <c r="N4" s="4">
        <f t="shared" si="1"/>
        <v>77.983065625000009</v>
      </c>
      <c r="O4" s="4">
        <f t="shared" si="2"/>
        <v>137.80688999999998</v>
      </c>
      <c r="P4" s="4">
        <f t="shared" ref="P4:P33" si="3">AVERAGE(N4:O4)</f>
        <v>107.8949778125</v>
      </c>
      <c r="Q4" s="4">
        <v>15.8147474285</v>
      </c>
      <c r="R4" s="4">
        <v>14.096799999999998</v>
      </c>
      <c r="S4" s="4">
        <v>78.25</v>
      </c>
      <c r="T4" s="4">
        <v>12.909371331286017</v>
      </c>
      <c r="U4" s="4">
        <v>0.95695330629614084</v>
      </c>
      <c r="V4" s="4">
        <v>0.7811484586479096</v>
      </c>
      <c r="W4" s="4">
        <v>130.05000000000001</v>
      </c>
      <c r="X4" s="4">
        <f t="shared" ref="X4:X33" si="4">N4*W4/1000</f>
        <v>10.141697684531254</v>
      </c>
      <c r="Y4" s="4">
        <f t="shared" ref="Y4:Z33" si="5">O4*$W4/1000</f>
        <v>17.921786044499999</v>
      </c>
      <c r="Z4" s="4">
        <f t="shared" si="5"/>
        <v>14.031741864515627</v>
      </c>
    </row>
    <row r="5" spans="1:26" x14ac:dyDescent="0.25">
      <c r="A5" s="7" t="s">
        <v>19</v>
      </c>
      <c r="B5" s="7">
        <v>1</v>
      </c>
      <c r="C5" s="7">
        <v>1</v>
      </c>
      <c r="D5" s="7" t="s">
        <v>20</v>
      </c>
      <c r="E5" s="7">
        <v>4</v>
      </c>
      <c r="F5" s="8">
        <v>12</v>
      </c>
      <c r="G5" s="9">
        <v>244.45000000000002</v>
      </c>
      <c r="H5" s="10">
        <v>135</v>
      </c>
      <c r="I5" s="9">
        <v>17.3</v>
      </c>
      <c r="J5" s="9">
        <v>2.6399999999999997</v>
      </c>
      <c r="K5" s="9">
        <v>16.899999999999999</v>
      </c>
      <c r="L5" s="9">
        <v>2.4520000000000004</v>
      </c>
      <c r="M5" s="11">
        <f t="shared" si="0"/>
        <v>56252.8125</v>
      </c>
      <c r="N5" s="9">
        <f t="shared" si="1"/>
        <v>101.85925937500001</v>
      </c>
      <c r="O5" s="9">
        <f t="shared" si="2"/>
        <v>97.317365625000008</v>
      </c>
      <c r="P5" s="9">
        <f t="shared" si="3"/>
        <v>99.588312500000001</v>
      </c>
      <c r="Q5" s="9">
        <v>13.9095215827</v>
      </c>
      <c r="R5" s="9">
        <v>12.558399999999999</v>
      </c>
      <c r="S5" s="9">
        <v>73.09</v>
      </c>
      <c r="T5" s="9">
        <v>11.665085612512549</v>
      </c>
      <c r="U5" s="9">
        <v>1.1339238555616924</v>
      </c>
      <c r="V5" s="9">
        <v>0.9509542635635263</v>
      </c>
      <c r="W5" s="9">
        <v>119.73</v>
      </c>
      <c r="X5" s="9">
        <f t="shared" si="4"/>
        <v>12.195609124968751</v>
      </c>
      <c r="Y5" s="9">
        <f t="shared" si="5"/>
        <v>11.651808186281251</v>
      </c>
      <c r="Z5" s="9">
        <f t="shared" si="5"/>
        <v>11.923708655624999</v>
      </c>
    </row>
    <row r="6" spans="1:26" x14ac:dyDescent="0.25">
      <c r="A6" s="2" t="s">
        <v>19</v>
      </c>
      <c r="B6" s="2">
        <v>1</v>
      </c>
      <c r="C6" s="2">
        <v>2</v>
      </c>
      <c r="D6" s="2" t="s">
        <v>30</v>
      </c>
      <c r="E6" s="2">
        <v>1</v>
      </c>
      <c r="F6" s="3">
        <v>13</v>
      </c>
      <c r="G6" s="4">
        <v>253.75</v>
      </c>
      <c r="H6" s="5">
        <v>147</v>
      </c>
      <c r="I6" s="4">
        <v>18.100000000000001</v>
      </c>
      <c r="J6" s="4">
        <v>2.6300000000000003</v>
      </c>
      <c r="K6" s="4">
        <v>17.899999999999999</v>
      </c>
      <c r="L6" s="4">
        <v>2.5409999999999999</v>
      </c>
      <c r="M6" s="6">
        <f t="shared" si="0"/>
        <v>61253.0625</v>
      </c>
      <c r="N6" s="4">
        <f t="shared" si="1"/>
        <v>105.734453125</v>
      </c>
      <c r="O6" s="4">
        <f t="shared" si="2"/>
        <v>110.86804312500001</v>
      </c>
      <c r="P6" s="4">
        <f t="shared" si="3"/>
        <v>108.301248125</v>
      </c>
      <c r="Q6" s="4">
        <v>13.5848571584</v>
      </c>
      <c r="R6" s="4">
        <v>12.752800000000001</v>
      </c>
      <c r="S6" s="4">
        <v>77.19</v>
      </c>
      <c r="T6" s="4">
        <v>11.354231843849181</v>
      </c>
      <c r="U6" s="4">
        <v>0.99349658788000061</v>
      </c>
      <c r="V6" s="4">
        <v>0.83036505009458594</v>
      </c>
      <c r="W6" s="4">
        <v>115.68</v>
      </c>
      <c r="X6" s="4">
        <f t="shared" si="4"/>
        <v>12.231361537500002</v>
      </c>
      <c r="Y6" s="4">
        <f t="shared" si="5"/>
        <v>12.825215228700003</v>
      </c>
      <c r="Z6" s="4">
        <f t="shared" si="5"/>
        <v>12.5282883831</v>
      </c>
    </row>
    <row r="7" spans="1:26" x14ac:dyDescent="0.25">
      <c r="A7" s="7" t="s">
        <v>19</v>
      </c>
      <c r="B7" s="7">
        <v>1</v>
      </c>
      <c r="C7" s="7">
        <v>2</v>
      </c>
      <c r="D7" s="7" t="s">
        <v>30</v>
      </c>
      <c r="E7" s="7">
        <v>2</v>
      </c>
      <c r="F7" s="8">
        <v>2</v>
      </c>
      <c r="G7" s="9">
        <v>181.7</v>
      </c>
      <c r="H7" s="10">
        <v>164</v>
      </c>
      <c r="I7" s="9">
        <v>15.8</v>
      </c>
      <c r="J7" s="9">
        <v>2.68</v>
      </c>
      <c r="K7" s="9">
        <v>15.8</v>
      </c>
      <c r="L7" s="9">
        <v>2.3359999999999999</v>
      </c>
      <c r="M7" s="11">
        <f t="shared" si="0"/>
        <v>68336.75</v>
      </c>
      <c r="N7" s="9">
        <f t="shared" si="1"/>
        <v>75.712118749999988</v>
      </c>
      <c r="O7" s="9">
        <f t="shared" si="2"/>
        <v>107.97206500000001</v>
      </c>
      <c r="P7" s="9">
        <f t="shared" si="3"/>
        <v>91.842091874999994</v>
      </c>
      <c r="Q7" s="9">
        <v>12.860782412720001</v>
      </c>
      <c r="R7" s="9">
        <v>12.893599999999999</v>
      </c>
      <c r="S7" s="9">
        <v>74.69</v>
      </c>
      <c r="T7" s="9">
        <v>10.722633262230696</v>
      </c>
      <c r="U7" s="9">
        <v>1.079299438116748</v>
      </c>
      <c r="V7" s="9">
        <v>0.89986220773094605</v>
      </c>
      <c r="W7" s="9">
        <v>110.29</v>
      </c>
      <c r="X7" s="9">
        <f t="shared" si="4"/>
        <v>8.3502895769374987</v>
      </c>
      <c r="Y7" s="9">
        <f t="shared" si="5"/>
        <v>11.908239048850003</v>
      </c>
      <c r="Z7" s="9">
        <f t="shared" si="5"/>
        <v>10.129264312893751</v>
      </c>
    </row>
    <row r="8" spans="1:26" x14ac:dyDescent="0.25">
      <c r="A8" s="2" t="s">
        <v>19</v>
      </c>
      <c r="B8" s="2">
        <v>1</v>
      </c>
      <c r="C8" s="2">
        <v>2</v>
      </c>
      <c r="D8" s="2" t="s">
        <v>30</v>
      </c>
      <c r="E8" s="2">
        <v>3</v>
      </c>
      <c r="F8" s="3">
        <v>7</v>
      </c>
      <c r="G8" s="4">
        <v>211.45000000000002</v>
      </c>
      <c r="H8" s="5">
        <v>125</v>
      </c>
      <c r="I8" s="4">
        <v>14.2</v>
      </c>
      <c r="J8" s="4">
        <v>2.44</v>
      </c>
      <c r="K8" s="4">
        <v>16.100000000000001</v>
      </c>
      <c r="L8" s="4">
        <v>2.3555555555555552</v>
      </c>
      <c r="M8" s="6">
        <f t="shared" si="0"/>
        <v>52085.9375</v>
      </c>
      <c r="N8" s="4">
        <f t="shared" si="1"/>
        <v>88.10857187500001</v>
      </c>
      <c r="O8" s="4">
        <f t="shared" si="2"/>
        <v>73.962031249999995</v>
      </c>
      <c r="P8" s="4">
        <f t="shared" si="3"/>
        <v>81.035301562499995</v>
      </c>
      <c r="Q8" s="4">
        <v>13.61731251188</v>
      </c>
      <c r="R8" s="4">
        <v>13.166399999999999</v>
      </c>
      <c r="S8" s="4">
        <v>73.77</v>
      </c>
      <c r="T8" s="4">
        <v>11.299283319296769</v>
      </c>
      <c r="U8" s="4">
        <v>1.1108059633939114</v>
      </c>
      <c r="V8" s="4">
        <v>0.92171720977999161</v>
      </c>
      <c r="W8" s="4">
        <v>115.98</v>
      </c>
      <c r="X8" s="4">
        <f t="shared" si="4"/>
        <v>10.218832166062501</v>
      </c>
      <c r="Y8" s="4">
        <f t="shared" si="5"/>
        <v>8.5781163843750008</v>
      </c>
      <c r="Z8" s="4">
        <f t="shared" si="5"/>
        <v>9.3984742752187511</v>
      </c>
    </row>
    <row r="9" spans="1:26" x14ac:dyDescent="0.25">
      <c r="A9" s="7" t="s">
        <v>19</v>
      </c>
      <c r="B9" s="7">
        <v>1</v>
      </c>
      <c r="C9" s="7">
        <v>2</v>
      </c>
      <c r="D9" s="7" t="s">
        <v>30</v>
      </c>
      <c r="E9" s="7">
        <v>4</v>
      </c>
      <c r="F9" s="8">
        <v>8</v>
      </c>
      <c r="G9" s="9">
        <v>205.75</v>
      </c>
      <c r="H9" s="10">
        <v>201</v>
      </c>
      <c r="I9" s="9">
        <v>19.45</v>
      </c>
      <c r="J9" s="9">
        <v>2.87</v>
      </c>
      <c r="K9" s="9">
        <v>17.8</v>
      </c>
      <c r="L9" s="9">
        <v>2.5420000000000003</v>
      </c>
      <c r="M9" s="11">
        <f t="shared" si="0"/>
        <v>83754.1875</v>
      </c>
      <c r="N9" s="9">
        <f t="shared" si="1"/>
        <v>85.733453124999997</v>
      </c>
      <c r="O9" s="9">
        <f t="shared" si="2"/>
        <v>162.9018946875</v>
      </c>
      <c r="P9" s="9">
        <f t="shared" si="3"/>
        <v>124.31767390625001</v>
      </c>
      <c r="Q9" s="9">
        <v>14.64431533378</v>
      </c>
      <c r="R9" s="9">
        <v>13.188000000000001</v>
      </c>
      <c r="S9" s="9">
        <v>76.63</v>
      </c>
      <c r="T9" s="9">
        <v>12.146861260051686</v>
      </c>
      <c r="U9" s="9">
        <v>1.0125331452189745</v>
      </c>
      <c r="V9" s="9">
        <v>0.83985487582395557</v>
      </c>
      <c r="W9" s="9">
        <v>123.32</v>
      </c>
      <c r="X9" s="9">
        <f t="shared" si="4"/>
        <v>10.572649439375001</v>
      </c>
      <c r="Y9" s="9">
        <f t="shared" si="5"/>
        <v>20.089061652862501</v>
      </c>
      <c r="Z9" s="9">
        <f t="shared" si="5"/>
        <v>15.33085554611875</v>
      </c>
    </row>
    <row r="10" spans="1:26" x14ac:dyDescent="0.25">
      <c r="A10" s="2" t="s">
        <v>19</v>
      </c>
      <c r="B10" s="2">
        <v>1</v>
      </c>
      <c r="C10" s="2">
        <v>3</v>
      </c>
      <c r="D10" s="2" t="s">
        <v>21</v>
      </c>
      <c r="E10" s="2">
        <v>1</v>
      </c>
      <c r="F10" s="3">
        <v>5</v>
      </c>
      <c r="G10" s="4">
        <v>169.5</v>
      </c>
      <c r="H10" s="5">
        <v>132</v>
      </c>
      <c r="I10" s="4">
        <v>14.8</v>
      </c>
      <c r="J10" s="4">
        <v>2.6500000000000004</v>
      </c>
      <c r="K10" s="4">
        <v>14</v>
      </c>
      <c r="L10" s="4">
        <v>2.1766666666666663</v>
      </c>
      <c r="M10" s="6">
        <f t="shared" si="0"/>
        <v>55002.75</v>
      </c>
      <c r="N10" s="4">
        <f t="shared" si="1"/>
        <v>70.628531249999995</v>
      </c>
      <c r="O10" s="4">
        <f t="shared" si="2"/>
        <v>81.404070000000004</v>
      </c>
      <c r="P10" s="4">
        <f t="shared" si="3"/>
        <v>76.016300625</v>
      </c>
      <c r="Q10" s="4">
        <v>15.114525866380001</v>
      </c>
      <c r="R10" s="4">
        <v>13.4648</v>
      </c>
      <c r="S10" s="4">
        <v>76.680000000000007</v>
      </c>
      <c r="T10" s="4">
        <v>12.476090698118023</v>
      </c>
      <c r="U10" s="4">
        <v>1.0107197502951091</v>
      </c>
      <c r="V10" s="4">
        <v>0.83428559959724991</v>
      </c>
      <c r="W10" s="4">
        <v>126.4</v>
      </c>
      <c r="X10" s="4">
        <f t="shared" si="4"/>
        <v>8.9274463500000003</v>
      </c>
      <c r="Y10" s="4">
        <f t="shared" si="5"/>
        <v>10.289474448</v>
      </c>
      <c r="Z10" s="4">
        <f t="shared" si="5"/>
        <v>9.6084603990000002</v>
      </c>
    </row>
    <row r="11" spans="1:26" x14ac:dyDescent="0.25">
      <c r="A11" s="7" t="s">
        <v>19</v>
      </c>
      <c r="B11" s="7">
        <v>1</v>
      </c>
      <c r="C11" s="7">
        <v>3</v>
      </c>
      <c r="D11" s="7" t="s">
        <v>21</v>
      </c>
      <c r="E11" s="7">
        <v>2</v>
      </c>
      <c r="F11" s="8">
        <v>14</v>
      </c>
      <c r="G11" s="9">
        <v>188.8</v>
      </c>
      <c r="H11" s="10">
        <v>125</v>
      </c>
      <c r="I11" s="9">
        <v>14.65</v>
      </c>
      <c r="J11" s="9">
        <v>2.73</v>
      </c>
      <c r="K11" s="9">
        <v>15.1</v>
      </c>
      <c r="L11" s="9">
        <v>2.2480000000000002</v>
      </c>
      <c r="M11" s="11">
        <f t="shared" si="0"/>
        <v>52085.9375</v>
      </c>
      <c r="N11" s="9">
        <f t="shared" si="1"/>
        <v>78.670600000000007</v>
      </c>
      <c r="O11" s="9">
        <f t="shared" si="2"/>
        <v>76.305898437500005</v>
      </c>
      <c r="P11" s="9">
        <f t="shared" si="3"/>
        <v>77.488249218750013</v>
      </c>
      <c r="Q11" s="9">
        <v>15.586339594859998</v>
      </c>
      <c r="R11" s="9">
        <v>13.6496</v>
      </c>
      <c r="S11" s="9">
        <v>78.44</v>
      </c>
      <c r="T11" s="9">
        <v>12.823766897309154</v>
      </c>
      <c r="U11" s="9">
        <v>0.95045421185859125</v>
      </c>
      <c r="V11" s="9">
        <v>0.78199266641538512</v>
      </c>
      <c r="W11" s="9">
        <v>129.24</v>
      </c>
      <c r="X11" s="9">
        <f t="shared" si="4"/>
        <v>10.167388344000001</v>
      </c>
      <c r="Y11" s="9">
        <f t="shared" si="5"/>
        <v>9.8617743140625009</v>
      </c>
      <c r="Z11" s="9">
        <f t="shared" si="5"/>
        <v>10.014581329031252</v>
      </c>
    </row>
    <row r="12" spans="1:26" x14ac:dyDescent="0.25">
      <c r="A12" s="2" t="s">
        <v>19</v>
      </c>
      <c r="B12" s="2">
        <v>1</v>
      </c>
      <c r="C12" s="2">
        <v>3</v>
      </c>
      <c r="D12" s="2" t="s">
        <v>21</v>
      </c>
      <c r="E12" s="2">
        <v>3</v>
      </c>
      <c r="F12" s="3">
        <v>15</v>
      </c>
      <c r="G12" s="4">
        <v>233.6</v>
      </c>
      <c r="H12" s="5">
        <v>142</v>
      </c>
      <c r="I12" s="4">
        <v>12.85</v>
      </c>
      <c r="J12" s="4">
        <v>2.37</v>
      </c>
      <c r="K12" s="4">
        <v>14.1</v>
      </c>
      <c r="L12" s="4">
        <v>2.15</v>
      </c>
      <c r="M12" s="6">
        <f t="shared" si="0"/>
        <v>59169.625</v>
      </c>
      <c r="N12" s="4">
        <f t="shared" si="1"/>
        <v>97.338200000000001</v>
      </c>
      <c r="O12" s="4">
        <f t="shared" si="2"/>
        <v>76.032968124999996</v>
      </c>
      <c r="P12" s="4">
        <f t="shared" si="3"/>
        <v>86.685584062499998</v>
      </c>
      <c r="Q12" s="4">
        <v>13.61635424238</v>
      </c>
      <c r="R12" s="4">
        <v>12.336799999999998</v>
      </c>
      <c r="S12" s="4">
        <v>74.040000000000006</v>
      </c>
      <c r="T12" s="4">
        <v>11.463372504197356</v>
      </c>
      <c r="U12" s="4">
        <v>1.1013537220574552</v>
      </c>
      <c r="V12" s="4">
        <v>0.92721059911423742</v>
      </c>
      <c r="W12" s="4">
        <v>117.59</v>
      </c>
      <c r="X12" s="4">
        <f t="shared" si="4"/>
        <v>11.445998938000001</v>
      </c>
      <c r="Y12" s="4">
        <f t="shared" si="5"/>
        <v>8.9407167218187489</v>
      </c>
      <c r="Z12" s="4">
        <f t="shared" si="5"/>
        <v>10.193357829909376</v>
      </c>
    </row>
    <row r="13" spans="1:26" x14ac:dyDescent="0.25">
      <c r="A13" s="7" t="s">
        <v>19</v>
      </c>
      <c r="B13" s="7">
        <v>1</v>
      </c>
      <c r="C13" s="7">
        <v>3</v>
      </c>
      <c r="D13" s="7" t="s">
        <v>21</v>
      </c>
      <c r="E13" s="7">
        <v>4</v>
      </c>
      <c r="F13" s="8">
        <v>4</v>
      </c>
      <c r="G13" s="9">
        <v>227.6</v>
      </c>
      <c r="H13" s="10">
        <v>169</v>
      </c>
      <c r="I13" s="9">
        <v>17.3</v>
      </c>
      <c r="J13" s="9">
        <v>2.79</v>
      </c>
      <c r="K13" s="9">
        <v>17</v>
      </c>
      <c r="L13" s="9">
        <v>2.4580000000000002</v>
      </c>
      <c r="M13" s="11">
        <f t="shared" si="0"/>
        <v>70420.1875</v>
      </c>
      <c r="N13" s="9">
        <f t="shared" si="1"/>
        <v>94.838075000000003</v>
      </c>
      <c r="O13" s="9">
        <f t="shared" si="2"/>
        <v>121.82692437500002</v>
      </c>
      <c r="P13" s="9">
        <f t="shared" si="3"/>
        <v>108.33249968750002</v>
      </c>
      <c r="Q13" s="9">
        <v>14.68780612342</v>
      </c>
      <c r="R13" s="9">
        <v>13.5648</v>
      </c>
      <c r="S13" s="9">
        <v>76.86</v>
      </c>
      <c r="T13" s="9">
        <v>12.102550185384736</v>
      </c>
      <c r="U13" s="9">
        <v>1.0047271060528207</v>
      </c>
      <c r="V13" s="9">
        <v>0.82788131334547321</v>
      </c>
      <c r="W13" s="9">
        <v>122.78</v>
      </c>
      <c r="X13" s="9">
        <f t="shared" si="4"/>
        <v>11.644218848500001</v>
      </c>
      <c r="Y13" s="9">
        <f t="shared" si="5"/>
        <v>14.957909774762502</v>
      </c>
      <c r="Z13" s="9">
        <f t="shared" si="5"/>
        <v>13.301064311631253</v>
      </c>
    </row>
    <row r="14" spans="1:26" x14ac:dyDescent="0.25">
      <c r="A14" s="2" t="s">
        <v>19</v>
      </c>
      <c r="B14" s="2">
        <v>1</v>
      </c>
      <c r="C14" s="2">
        <v>4</v>
      </c>
      <c r="D14" s="2" t="s">
        <v>31</v>
      </c>
      <c r="E14" s="2">
        <v>1</v>
      </c>
      <c r="F14" s="3">
        <v>1</v>
      </c>
      <c r="G14" s="4">
        <v>179.5</v>
      </c>
      <c r="H14" s="5">
        <v>124</v>
      </c>
      <c r="I14" s="4">
        <v>16.600000000000001</v>
      </c>
      <c r="J14" s="4">
        <v>2.677</v>
      </c>
      <c r="K14" s="4">
        <v>14.6</v>
      </c>
      <c r="L14" s="4">
        <v>2.2039999999999997</v>
      </c>
      <c r="M14" s="6">
        <f t="shared" si="0"/>
        <v>51669.25</v>
      </c>
      <c r="N14" s="4">
        <f t="shared" si="1"/>
        <v>74.795406249999999</v>
      </c>
      <c r="O14" s="4">
        <f t="shared" si="2"/>
        <v>85.770955000000001</v>
      </c>
      <c r="P14" s="4">
        <f t="shared" si="3"/>
        <v>80.283180625</v>
      </c>
      <c r="Q14" s="4">
        <v>12.388939110000001</v>
      </c>
      <c r="R14" s="4">
        <v>14.108000000000001</v>
      </c>
      <c r="S14" s="4">
        <v>70.790000000000006</v>
      </c>
      <c r="T14" s="4">
        <v>10.110925036277283</v>
      </c>
      <c r="U14" s="4">
        <v>1.21276793444</v>
      </c>
      <c r="V14" s="4">
        <v>0.98977043656837238</v>
      </c>
      <c r="W14" s="4">
        <v>105.28</v>
      </c>
      <c r="X14" s="4">
        <f t="shared" si="4"/>
        <v>7.8744603699999995</v>
      </c>
      <c r="Y14" s="4">
        <f t="shared" si="5"/>
        <v>9.0299661424000011</v>
      </c>
      <c r="Z14" s="4">
        <f t="shared" si="5"/>
        <v>8.4522132562000003</v>
      </c>
    </row>
    <row r="15" spans="1:26" x14ac:dyDescent="0.25">
      <c r="A15" s="7" t="s">
        <v>19</v>
      </c>
      <c r="B15" s="7">
        <v>1</v>
      </c>
      <c r="C15" s="7">
        <v>4</v>
      </c>
      <c r="D15" s="7" t="s">
        <v>31</v>
      </c>
      <c r="E15" s="7">
        <v>2</v>
      </c>
      <c r="F15" s="8">
        <v>6</v>
      </c>
      <c r="G15" s="9">
        <v>174.29999999999998</v>
      </c>
      <c r="H15" s="10">
        <v>116</v>
      </c>
      <c r="I15" s="9">
        <v>14.7</v>
      </c>
      <c r="J15" s="9">
        <v>2.6111111111111112</v>
      </c>
      <c r="K15" s="9">
        <v>14.1</v>
      </c>
      <c r="L15" s="9">
        <v>2.161111111111111</v>
      </c>
      <c r="M15" s="11">
        <f t="shared" si="0"/>
        <v>48335.75</v>
      </c>
      <c r="N15" s="9">
        <f t="shared" si="1"/>
        <v>72.628631249999998</v>
      </c>
      <c r="O15" s="9">
        <f t="shared" si="2"/>
        <v>71.053552500000009</v>
      </c>
      <c r="P15" s="9">
        <f t="shared" si="3"/>
        <v>71.841091875000004</v>
      </c>
      <c r="Q15" s="9">
        <v>15.08770575928</v>
      </c>
      <c r="R15" s="9">
        <v>14.931199999999999</v>
      </c>
      <c r="S15" s="9">
        <v>79.03</v>
      </c>
      <c r="T15" s="9">
        <v>12.134689814040987</v>
      </c>
      <c r="U15" s="9">
        <v>0.93011310873072839</v>
      </c>
      <c r="V15" s="9">
        <v>0.74806827800699205</v>
      </c>
      <c r="W15" s="9">
        <v>122.37</v>
      </c>
      <c r="X15" s="9">
        <f t="shared" si="4"/>
        <v>8.8875656060625001</v>
      </c>
      <c r="Y15" s="9">
        <f t="shared" si="5"/>
        <v>8.6948232194250021</v>
      </c>
      <c r="Z15" s="9">
        <f t="shared" si="5"/>
        <v>8.7911944127437511</v>
      </c>
    </row>
    <row r="16" spans="1:26" x14ac:dyDescent="0.25">
      <c r="A16" s="2" t="s">
        <v>19</v>
      </c>
      <c r="B16" s="2">
        <v>1</v>
      </c>
      <c r="C16" s="2">
        <v>4</v>
      </c>
      <c r="D16" s="2" t="s">
        <v>31</v>
      </c>
      <c r="E16" s="2">
        <v>3</v>
      </c>
      <c r="F16" s="3">
        <v>11</v>
      </c>
      <c r="G16" s="4">
        <v>241.4</v>
      </c>
      <c r="H16" s="5">
        <v>152</v>
      </c>
      <c r="I16" s="4">
        <v>15.4</v>
      </c>
      <c r="J16" s="4">
        <v>2.5900000000000003</v>
      </c>
      <c r="K16" s="4">
        <v>15.8</v>
      </c>
      <c r="L16" s="4">
        <v>2.331</v>
      </c>
      <c r="M16" s="6">
        <f t="shared" si="0"/>
        <v>63336.5</v>
      </c>
      <c r="N16" s="4">
        <f t="shared" si="1"/>
        <v>100.5883625</v>
      </c>
      <c r="O16" s="4">
        <f t="shared" si="2"/>
        <v>97.538209999999992</v>
      </c>
      <c r="P16" s="4">
        <f t="shared" si="3"/>
        <v>99.063286250000004</v>
      </c>
      <c r="Q16" s="4">
        <v>15.133116872980001</v>
      </c>
      <c r="R16" s="4">
        <v>13.206399999999999</v>
      </c>
      <c r="S16" s="4">
        <v>77.97</v>
      </c>
      <c r="T16" s="4">
        <v>12.548252039193608</v>
      </c>
      <c r="U16" s="4">
        <v>0.96678099565577513</v>
      </c>
      <c r="V16" s="4">
        <v>0.80164659415613815</v>
      </c>
      <c r="W16" s="4">
        <v>126.79</v>
      </c>
      <c r="X16" s="4">
        <f t="shared" si="4"/>
        <v>12.753598481375001</v>
      </c>
      <c r="Y16" s="4">
        <f t="shared" si="5"/>
        <v>12.3668696459</v>
      </c>
      <c r="Z16" s="4">
        <f t="shared" si="5"/>
        <v>12.560234063637502</v>
      </c>
    </row>
    <row r="17" spans="1:26" x14ac:dyDescent="0.25">
      <c r="A17" s="7" t="s">
        <v>19</v>
      </c>
      <c r="B17" s="7">
        <v>1</v>
      </c>
      <c r="C17" s="7">
        <v>4</v>
      </c>
      <c r="D17" s="7" t="s">
        <v>31</v>
      </c>
      <c r="E17" s="7">
        <v>4</v>
      </c>
      <c r="F17" s="8">
        <v>16</v>
      </c>
      <c r="G17" s="9">
        <v>227.45000000000002</v>
      </c>
      <c r="H17" s="10">
        <v>186</v>
      </c>
      <c r="I17" s="9">
        <v>18.2</v>
      </c>
      <c r="J17" s="9">
        <v>2.72</v>
      </c>
      <c r="K17" s="9">
        <v>15.6</v>
      </c>
      <c r="L17" s="9">
        <v>2.3209999999999997</v>
      </c>
      <c r="M17" s="11">
        <f t="shared" si="0"/>
        <v>77503.875</v>
      </c>
      <c r="N17" s="9">
        <f t="shared" si="1"/>
        <v>94.775571875000011</v>
      </c>
      <c r="O17" s="9">
        <f t="shared" si="2"/>
        <v>141.0570525</v>
      </c>
      <c r="P17" s="9">
        <f t="shared" si="3"/>
        <v>117.91631218750001</v>
      </c>
      <c r="Q17" s="9">
        <v>15.639329777380002</v>
      </c>
      <c r="R17" s="9">
        <v>13.0528</v>
      </c>
      <c r="S17" s="9">
        <v>78.709999999999994</v>
      </c>
      <c r="T17" s="9">
        <v>13.002958872532831</v>
      </c>
      <c r="U17" s="9">
        <v>0.94130693827813827</v>
      </c>
      <c r="V17" s="9">
        <v>0.78262787338645889</v>
      </c>
      <c r="W17" s="9">
        <v>130.94999999999999</v>
      </c>
      <c r="X17" s="9">
        <f t="shared" si="4"/>
        <v>12.410861137031251</v>
      </c>
      <c r="Y17" s="9">
        <f t="shared" si="5"/>
        <v>18.471421024874999</v>
      </c>
      <c r="Z17" s="9">
        <f t="shared" si="5"/>
        <v>15.441141080953125</v>
      </c>
    </row>
    <row r="18" spans="1:26" x14ac:dyDescent="0.25">
      <c r="A18" s="2" t="s">
        <v>19</v>
      </c>
      <c r="B18" s="2">
        <v>2</v>
      </c>
      <c r="C18" s="2">
        <v>1</v>
      </c>
      <c r="D18" s="2" t="s">
        <v>20</v>
      </c>
      <c r="E18" s="2">
        <v>1</v>
      </c>
      <c r="F18" s="3">
        <v>9</v>
      </c>
      <c r="G18" s="4">
        <v>192.25000000000003</v>
      </c>
      <c r="H18" s="5">
        <v>162</v>
      </c>
      <c r="I18" s="4">
        <v>12.6</v>
      </c>
      <c r="J18" s="4">
        <v>2.6</v>
      </c>
      <c r="K18" s="4">
        <v>14.5</v>
      </c>
      <c r="L18" s="4">
        <v>2.1918000000000002</v>
      </c>
      <c r="M18" s="6">
        <f t="shared" si="0"/>
        <v>67503.375</v>
      </c>
      <c r="N18" s="4">
        <f t="shared" si="1"/>
        <v>80.108171875000011</v>
      </c>
      <c r="O18" s="4">
        <f t="shared" si="2"/>
        <v>85.054252500000004</v>
      </c>
      <c r="P18" s="4">
        <f t="shared" si="3"/>
        <v>82.5812121875</v>
      </c>
      <c r="Q18" s="4">
        <v>13.623372582600002</v>
      </c>
      <c r="R18" s="4">
        <v>12.860000000000001</v>
      </c>
      <c r="S18" s="4">
        <v>76.239999999999995</v>
      </c>
      <c r="T18" s="4">
        <v>11.365115108350805</v>
      </c>
      <c r="U18" s="4">
        <v>1.0261053185048685</v>
      </c>
      <c r="V18" s="4">
        <v>0.8560145431971411</v>
      </c>
      <c r="W18" s="4">
        <v>116.01</v>
      </c>
      <c r="X18" s="4">
        <f t="shared" si="4"/>
        <v>9.2933490192187502</v>
      </c>
      <c r="Y18" s="4">
        <f t="shared" si="5"/>
        <v>9.8671438325250005</v>
      </c>
      <c r="Z18" s="4">
        <f t="shared" si="5"/>
        <v>9.5802464258718754</v>
      </c>
    </row>
    <row r="19" spans="1:26" x14ac:dyDescent="0.25">
      <c r="A19" s="7" t="s">
        <v>19</v>
      </c>
      <c r="B19" s="7">
        <v>2</v>
      </c>
      <c r="C19" s="7">
        <v>1</v>
      </c>
      <c r="D19" s="7" t="s">
        <v>20</v>
      </c>
      <c r="E19" s="7">
        <v>2</v>
      </c>
      <c r="F19" s="8">
        <v>10</v>
      </c>
      <c r="G19" s="9">
        <v>236.09999999999997</v>
      </c>
      <c r="H19" s="10">
        <v>180</v>
      </c>
      <c r="I19" s="9">
        <v>14.7</v>
      </c>
      <c r="J19" s="9">
        <v>2.66</v>
      </c>
      <c r="K19" s="9">
        <v>15.9</v>
      </c>
      <c r="L19" s="9">
        <v>2.331</v>
      </c>
      <c r="M19" s="11">
        <f t="shared" ref="M19:M33" si="6">H19*6667/16</f>
        <v>75003.75</v>
      </c>
      <c r="N19" s="9">
        <f t="shared" ref="N19:N33" si="7">6667*G19/16/1000</f>
        <v>98.379918749999987</v>
      </c>
      <c r="O19" s="9">
        <f t="shared" ref="O19:O33" si="8">M19*I19/10/1000</f>
        <v>110.25551249999999</v>
      </c>
      <c r="P19" s="9">
        <f t="shared" si="3"/>
        <v>104.31771562499999</v>
      </c>
      <c r="Q19" s="9">
        <v>15.066145133940001</v>
      </c>
      <c r="R19" s="9">
        <v>12.750400000000001</v>
      </c>
      <c r="S19" s="9">
        <v>79.59</v>
      </c>
      <c r="T19" s="9">
        <v>12.592821023766973</v>
      </c>
      <c r="U19" s="9">
        <v>0.91110682464795589</v>
      </c>
      <c r="V19" s="9">
        <v>0.76153555367509573</v>
      </c>
      <c r="W19" s="9">
        <v>126.85</v>
      </c>
      <c r="X19" s="9">
        <f t="shared" si="4"/>
        <v>12.479492693437498</v>
      </c>
      <c r="Y19" s="9">
        <f t="shared" si="5"/>
        <v>13.985911760624999</v>
      </c>
      <c r="Z19" s="9">
        <f t="shared" si="5"/>
        <v>13.232702227031249</v>
      </c>
    </row>
    <row r="20" spans="1:26" x14ac:dyDescent="0.25">
      <c r="A20" s="2" t="s">
        <v>19</v>
      </c>
      <c r="B20" s="2">
        <v>2</v>
      </c>
      <c r="C20" s="2">
        <v>1</v>
      </c>
      <c r="D20" s="2" t="s">
        <v>20</v>
      </c>
      <c r="E20" s="2">
        <v>3</v>
      </c>
      <c r="F20" s="3">
        <v>3</v>
      </c>
      <c r="G20" s="4">
        <v>263.05</v>
      </c>
      <c r="H20" s="5">
        <v>156</v>
      </c>
      <c r="I20" s="4">
        <v>17</v>
      </c>
      <c r="J20" s="4">
        <v>2.8099999999999996</v>
      </c>
      <c r="K20" s="4">
        <v>15.7</v>
      </c>
      <c r="L20" s="4">
        <v>2.3199999999999998</v>
      </c>
      <c r="M20" s="6">
        <f t="shared" si="6"/>
        <v>65003.25</v>
      </c>
      <c r="N20" s="4">
        <f t="shared" si="7"/>
        <v>109.60964687500001</v>
      </c>
      <c r="O20" s="4">
        <f t="shared" si="8"/>
        <v>110.50552499999999</v>
      </c>
      <c r="P20" s="4">
        <f t="shared" si="3"/>
        <v>110.05758593749999</v>
      </c>
      <c r="Q20" s="4">
        <v>14.367139575840001</v>
      </c>
      <c r="R20" s="4">
        <v>13.201599999999999</v>
      </c>
      <c r="S20" s="4">
        <v>77.739999999999995</v>
      </c>
      <c r="T20" s="4">
        <v>11.914113189558343</v>
      </c>
      <c r="U20" s="4">
        <v>0.9743718211509087</v>
      </c>
      <c r="V20" s="4">
        <v>0.80800886666609106</v>
      </c>
      <c r="W20" s="4">
        <v>120.81</v>
      </c>
      <c r="X20" s="4">
        <f t="shared" si="4"/>
        <v>13.241941438968752</v>
      </c>
      <c r="Y20" s="4">
        <f t="shared" si="5"/>
        <v>13.35017247525</v>
      </c>
      <c r="Z20" s="4">
        <f t="shared" si="5"/>
        <v>13.296056957109375</v>
      </c>
    </row>
    <row r="21" spans="1:26" x14ac:dyDescent="0.25">
      <c r="A21" s="7" t="s">
        <v>19</v>
      </c>
      <c r="B21" s="7">
        <v>2</v>
      </c>
      <c r="C21" s="7">
        <v>1</v>
      </c>
      <c r="D21" s="7" t="s">
        <v>20</v>
      </c>
      <c r="E21" s="7">
        <v>4</v>
      </c>
      <c r="F21" s="8">
        <v>12</v>
      </c>
      <c r="G21" s="9">
        <v>194.55</v>
      </c>
      <c r="H21" s="10">
        <v>152</v>
      </c>
      <c r="I21" s="9">
        <v>16.149999999999999</v>
      </c>
      <c r="J21" s="9">
        <v>2.6999999999999997</v>
      </c>
      <c r="K21" s="9">
        <v>17.7</v>
      </c>
      <c r="L21" s="9">
        <v>2.5300000000000002</v>
      </c>
      <c r="M21" s="11">
        <f t="shared" si="6"/>
        <v>63336.5</v>
      </c>
      <c r="N21" s="9">
        <f t="shared" si="7"/>
        <v>81.066553125000013</v>
      </c>
      <c r="O21" s="9">
        <f t="shared" si="8"/>
        <v>102.28844749999998</v>
      </c>
      <c r="P21" s="9">
        <f t="shared" si="3"/>
        <v>91.677500312500001</v>
      </c>
      <c r="Q21" s="9">
        <v>13.782174249620001</v>
      </c>
      <c r="R21" s="9">
        <v>13.297600000000001</v>
      </c>
      <c r="S21" s="9">
        <v>73.98</v>
      </c>
      <c r="T21" s="9">
        <v>11.409787329571405</v>
      </c>
      <c r="U21" s="9">
        <v>1.1035411875364143</v>
      </c>
      <c r="V21" s="9">
        <v>0.9135837373091058</v>
      </c>
      <c r="W21" s="9">
        <v>116.96</v>
      </c>
      <c r="X21" s="9">
        <f t="shared" si="4"/>
        <v>9.4815440535000022</v>
      </c>
      <c r="Y21" s="9">
        <f t="shared" si="5"/>
        <v>11.963656819599997</v>
      </c>
      <c r="Z21" s="9">
        <f t="shared" si="5"/>
        <v>10.72260043655</v>
      </c>
    </row>
    <row r="22" spans="1:26" x14ac:dyDescent="0.25">
      <c r="A22" s="2" t="s">
        <v>19</v>
      </c>
      <c r="B22" s="2">
        <v>2</v>
      </c>
      <c r="C22" s="2">
        <v>2</v>
      </c>
      <c r="D22" s="2" t="s">
        <v>30</v>
      </c>
      <c r="E22" s="2">
        <v>1</v>
      </c>
      <c r="F22" s="3">
        <v>13</v>
      </c>
      <c r="G22" s="4">
        <v>191.29999999999998</v>
      </c>
      <c r="H22" s="5">
        <v>157</v>
      </c>
      <c r="I22" s="4">
        <v>14.7</v>
      </c>
      <c r="J22" s="4">
        <v>2.7699999999999996</v>
      </c>
      <c r="K22" s="4">
        <v>14.7</v>
      </c>
      <c r="L22" s="4">
        <v>2.2269999999999999</v>
      </c>
      <c r="M22" s="6">
        <f t="shared" si="6"/>
        <v>65419.9375</v>
      </c>
      <c r="N22" s="4">
        <f t="shared" si="7"/>
        <v>79.712318749999994</v>
      </c>
      <c r="O22" s="4">
        <f t="shared" si="8"/>
        <v>96.167308124999991</v>
      </c>
      <c r="P22" s="4">
        <f t="shared" si="3"/>
        <v>87.939813437499993</v>
      </c>
      <c r="Q22" s="4">
        <v>15.159661967160002</v>
      </c>
      <c r="R22" s="4">
        <v>12.7736</v>
      </c>
      <c r="S22" s="4">
        <v>78.099999999999994</v>
      </c>
      <c r="T22" s="4">
        <v>12.665852483924908</v>
      </c>
      <c r="U22" s="4">
        <v>0.96209013151165346</v>
      </c>
      <c r="V22" s="4">
        <v>0.80382344331714517</v>
      </c>
      <c r="W22" s="4">
        <v>127.93</v>
      </c>
      <c r="X22" s="4">
        <f t="shared" si="4"/>
        <v>10.1975969376875</v>
      </c>
      <c r="Y22" s="4">
        <f t="shared" si="5"/>
        <v>12.30268372843125</v>
      </c>
      <c r="Z22" s="4">
        <f t="shared" si="5"/>
        <v>11.250140333059376</v>
      </c>
    </row>
    <row r="23" spans="1:26" x14ac:dyDescent="0.25">
      <c r="A23" s="7" t="s">
        <v>19</v>
      </c>
      <c r="B23" s="7">
        <v>2</v>
      </c>
      <c r="C23" s="7">
        <v>2</v>
      </c>
      <c r="D23" s="7" t="s">
        <v>30</v>
      </c>
      <c r="E23" s="7">
        <v>2</v>
      </c>
      <c r="F23" s="8">
        <v>2</v>
      </c>
      <c r="G23" s="9">
        <v>242.49</v>
      </c>
      <c r="H23" s="10">
        <v>156</v>
      </c>
      <c r="I23" s="9">
        <v>16.3</v>
      </c>
      <c r="J23" s="9">
        <v>2.7</v>
      </c>
      <c r="K23" s="9">
        <v>16.899999999999999</v>
      </c>
      <c r="L23" s="9">
        <v>2.448</v>
      </c>
      <c r="M23" s="11">
        <f t="shared" si="6"/>
        <v>65003.25</v>
      </c>
      <c r="N23" s="9">
        <f t="shared" si="7"/>
        <v>101.042551875</v>
      </c>
      <c r="O23" s="9">
        <f t="shared" si="8"/>
        <v>105.95529750000001</v>
      </c>
      <c r="P23" s="9">
        <f t="shared" si="3"/>
        <v>103.49892468750001</v>
      </c>
      <c r="Q23" s="9">
        <v>14.721482805540001</v>
      </c>
      <c r="R23" s="9">
        <v>12.893599999999999</v>
      </c>
      <c r="S23" s="9">
        <v>79.02</v>
      </c>
      <c r="T23" s="9">
        <v>12.273985838055651</v>
      </c>
      <c r="U23" s="9">
        <v>0.93060354143842172</v>
      </c>
      <c r="V23" s="9">
        <v>0.77588751346170137</v>
      </c>
      <c r="W23" s="9">
        <v>123.95</v>
      </c>
      <c r="X23" s="9">
        <f t="shared" si="4"/>
        <v>12.524224304906252</v>
      </c>
      <c r="Y23" s="9">
        <f t="shared" si="5"/>
        <v>13.133159125125003</v>
      </c>
      <c r="Z23" s="9">
        <f t="shared" si="5"/>
        <v>12.828691715015626</v>
      </c>
    </row>
    <row r="24" spans="1:26" x14ac:dyDescent="0.25">
      <c r="A24" s="2" t="s">
        <v>19</v>
      </c>
      <c r="B24" s="2">
        <v>2</v>
      </c>
      <c r="C24" s="2">
        <v>2</v>
      </c>
      <c r="D24" s="2" t="s">
        <v>30</v>
      </c>
      <c r="E24" s="2">
        <v>3</v>
      </c>
      <c r="F24" s="3">
        <v>7</v>
      </c>
      <c r="G24" s="4">
        <v>233.60000000000002</v>
      </c>
      <c r="H24" s="5">
        <v>171</v>
      </c>
      <c r="I24" s="4">
        <v>14.45</v>
      </c>
      <c r="J24" s="4">
        <v>2.6555555555555554</v>
      </c>
      <c r="K24" s="4">
        <v>16.100000000000001</v>
      </c>
      <c r="L24" s="4">
        <v>2.3833333333333329</v>
      </c>
      <c r="M24" s="6">
        <f t="shared" si="6"/>
        <v>71253.5625</v>
      </c>
      <c r="N24" s="4">
        <f t="shared" si="7"/>
        <v>97.338200000000015</v>
      </c>
      <c r="O24" s="4">
        <f t="shared" si="8"/>
        <v>102.96139781249998</v>
      </c>
      <c r="P24" s="4">
        <f t="shared" si="3"/>
        <v>100.14979890625</v>
      </c>
      <c r="Q24" s="4">
        <v>13.965309991360002</v>
      </c>
      <c r="R24" s="4">
        <v>12.907199999999998</v>
      </c>
      <c r="S24" s="4">
        <v>75.239999999999995</v>
      </c>
      <c r="T24" s="4">
        <v>11.640760301676222</v>
      </c>
      <c r="U24" s="4">
        <v>1.0601264401743102</v>
      </c>
      <c r="V24" s="4">
        <v>0.88366658435604517</v>
      </c>
      <c r="W24" s="4">
        <v>118.89</v>
      </c>
      <c r="X24" s="4">
        <f t="shared" si="4"/>
        <v>11.572538598000001</v>
      </c>
      <c r="Y24" s="4">
        <f t="shared" si="5"/>
        <v>12.241080585928122</v>
      </c>
      <c r="Z24" s="4">
        <f t="shared" si="5"/>
        <v>11.906809591964063</v>
      </c>
    </row>
    <row r="25" spans="1:26" x14ac:dyDescent="0.25">
      <c r="A25" s="7" t="s">
        <v>19</v>
      </c>
      <c r="B25" s="7">
        <v>2</v>
      </c>
      <c r="C25" s="7">
        <v>2</v>
      </c>
      <c r="D25" s="7" t="s">
        <v>30</v>
      </c>
      <c r="E25" s="7">
        <v>4</v>
      </c>
      <c r="F25" s="8">
        <v>8</v>
      </c>
      <c r="G25" s="9">
        <v>246.91000000000003</v>
      </c>
      <c r="H25" s="10">
        <v>160</v>
      </c>
      <c r="I25" s="9">
        <v>14.8</v>
      </c>
      <c r="J25" s="9">
        <v>2.5099999999999998</v>
      </c>
      <c r="K25" s="9">
        <v>17.8</v>
      </c>
      <c r="L25" s="9">
        <v>2.5430000000000006</v>
      </c>
      <c r="M25" s="11">
        <f t="shared" si="6"/>
        <v>66670</v>
      </c>
      <c r="N25" s="9">
        <f t="shared" si="7"/>
        <v>102.88431062500001</v>
      </c>
      <c r="O25" s="9">
        <f t="shared" si="8"/>
        <v>98.671600000000012</v>
      </c>
      <c r="P25" s="9">
        <f t="shared" si="3"/>
        <v>100.77795531250001</v>
      </c>
      <c r="Q25" s="9">
        <v>13.056695855840001</v>
      </c>
      <c r="R25" s="9">
        <v>13.397600000000001</v>
      </c>
      <c r="S25" s="9">
        <v>74.52</v>
      </c>
      <c r="T25" s="9">
        <v>10.790219994194773</v>
      </c>
      <c r="U25" s="9">
        <v>1.0848089734285846</v>
      </c>
      <c r="V25" s="9">
        <v>0.8964999724440591</v>
      </c>
      <c r="W25" s="9">
        <v>110.9</v>
      </c>
      <c r="X25" s="9">
        <f t="shared" si="4"/>
        <v>11.4098700483125</v>
      </c>
      <c r="Y25" s="9">
        <f t="shared" si="5"/>
        <v>10.942680440000002</v>
      </c>
      <c r="Z25" s="9">
        <f t="shared" si="5"/>
        <v>11.176275244156251</v>
      </c>
    </row>
    <row r="26" spans="1:26" x14ac:dyDescent="0.25">
      <c r="A26" s="2" t="s">
        <v>19</v>
      </c>
      <c r="B26" s="2">
        <v>2</v>
      </c>
      <c r="C26" s="2">
        <v>3</v>
      </c>
      <c r="D26" s="2" t="s">
        <v>23</v>
      </c>
      <c r="E26" s="2">
        <v>1</v>
      </c>
      <c r="F26" s="3">
        <v>5</v>
      </c>
      <c r="G26" s="4">
        <v>177.54999999999998</v>
      </c>
      <c r="H26" s="5">
        <v>171</v>
      </c>
      <c r="I26" s="4">
        <v>12.25</v>
      </c>
      <c r="J26" s="4">
        <v>2.5000000000000004</v>
      </c>
      <c r="K26" s="4">
        <v>16.2</v>
      </c>
      <c r="L26" s="4">
        <v>2.3739999999999997</v>
      </c>
      <c r="M26" s="6">
        <f t="shared" si="6"/>
        <v>71253.5625</v>
      </c>
      <c r="N26" s="4">
        <f t="shared" si="7"/>
        <v>73.982865624999988</v>
      </c>
      <c r="O26" s="4">
        <f t="shared" si="8"/>
        <v>87.285614062500002</v>
      </c>
      <c r="P26" s="4">
        <f t="shared" si="3"/>
        <v>80.634239843749995</v>
      </c>
      <c r="Q26" s="4">
        <v>15.176996818919999</v>
      </c>
      <c r="R26" s="4">
        <v>13.723999999999998</v>
      </c>
      <c r="S26" s="4">
        <v>80.81</v>
      </c>
      <c r="T26" s="4">
        <v>12.470616834885616</v>
      </c>
      <c r="U26" s="4">
        <v>0.86905649153910591</v>
      </c>
      <c r="V26" s="4">
        <v>0.71408531234214334</v>
      </c>
      <c r="W26" s="4">
        <v>125.26</v>
      </c>
      <c r="X26" s="4">
        <f t="shared" si="4"/>
        <v>9.2670937481874986</v>
      </c>
      <c r="Y26" s="4">
        <f t="shared" si="5"/>
        <v>10.93339601746875</v>
      </c>
      <c r="Z26" s="4">
        <f t="shared" si="5"/>
        <v>10.100244882828125</v>
      </c>
    </row>
    <row r="27" spans="1:26" x14ac:dyDescent="0.25">
      <c r="A27" s="7" t="s">
        <v>19</v>
      </c>
      <c r="B27" s="7">
        <v>2</v>
      </c>
      <c r="C27" s="7">
        <v>3</v>
      </c>
      <c r="D27" s="7" t="s">
        <v>23</v>
      </c>
      <c r="E27" s="7">
        <v>2</v>
      </c>
      <c r="F27" s="8">
        <v>14</v>
      </c>
      <c r="G27" s="9">
        <v>154</v>
      </c>
      <c r="H27" s="10">
        <v>125</v>
      </c>
      <c r="I27" s="9">
        <v>13</v>
      </c>
      <c r="J27" s="9">
        <v>2.3699999999999997</v>
      </c>
      <c r="K27" s="9">
        <v>14.1</v>
      </c>
      <c r="L27" s="9">
        <v>2.1700000000000004</v>
      </c>
      <c r="M27" s="11">
        <f t="shared" si="6"/>
        <v>52085.9375</v>
      </c>
      <c r="N27" s="9">
        <f t="shared" si="7"/>
        <v>64.169875000000005</v>
      </c>
      <c r="O27" s="9">
        <f t="shared" si="8"/>
        <v>67.711718750000003</v>
      </c>
      <c r="P27" s="9">
        <f t="shared" si="3"/>
        <v>65.940796875000004</v>
      </c>
      <c r="Q27" s="9">
        <v>14.362721408540002</v>
      </c>
      <c r="R27" s="9">
        <v>12.627199999999998</v>
      </c>
      <c r="S27" s="9">
        <v>78.099999999999994</v>
      </c>
      <c r="T27" s="9">
        <v>12.030715569749715</v>
      </c>
      <c r="U27" s="9">
        <v>0.96214549041369235</v>
      </c>
      <c r="V27" s="9">
        <v>0.80592656521220762</v>
      </c>
      <c r="W27" s="9">
        <v>121.9</v>
      </c>
      <c r="X27" s="9">
        <f t="shared" si="4"/>
        <v>7.8223077625000004</v>
      </c>
      <c r="Y27" s="9">
        <f t="shared" si="5"/>
        <v>8.2540585156249993</v>
      </c>
      <c r="Z27" s="9">
        <f t="shared" si="5"/>
        <v>8.0381831390625003</v>
      </c>
    </row>
    <row r="28" spans="1:26" x14ac:dyDescent="0.25">
      <c r="A28" s="2" t="s">
        <v>19</v>
      </c>
      <c r="B28" s="2">
        <v>2</v>
      </c>
      <c r="C28" s="2">
        <v>3</v>
      </c>
      <c r="D28" s="2" t="s">
        <v>23</v>
      </c>
      <c r="E28" s="2">
        <v>3</v>
      </c>
      <c r="F28" s="3">
        <v>15</v>
      </c>
      <c r="G28" s="4">
        <v>183.65</v>
      </c>
      <c r="H28" s="5">
        <v>128</v>
      </c>
      <c r="I28" s="4">
        <v>11.6</v>
      </c>
      <c r="J28" s="4">
        <v>2.3499999999999996</v>
      </c>
      <c r="K28" s="4">
        <v>13.4</v>
      </c>
      <c r="L28" s="4">
        <v>2.0970000000000004</v>
      </c>
      <c r="M28" s="6">
        <f t="shared" si="6"/>
        <v>53336</v>
      </c>
      <c r="N28" s="4">
        <f t="shared" si="7"/>
        <v>76.524659374999999</v>
      </c>
      <c r="O28" s="4">
        <f t="shared" si="8"/>
        <v>61.869759999999992</v>
      </c>
      <c r="P28" s="4">
        <f t="shared" si="3"/>
        <v>69.197209687499992</v>
      </c>
      <c r="Q28" s="4">
        <v>13.87488997616</v>
      </c>
      <c r="R28" s="4">
        <v>13.141599999999999</v>
      </c>
      <c r="S28" s="4">
        <v>74.36</v>
      </c>
      <c r="T28" s="4">
        <v>11.518020945123981</v>
      </c>
      <c r="U28" s="4">
        <v>1.0905781019169996</v>
      </c>
      <c r="V28" s="4">
        <v>0.90532620019016596</v>
      </c>
      <c r="W28" s="4">
        <v>117.92</v>
      </c>
      <c r="X28" s="4">
        <f t="shared" si="4"/>
        <v>9.0237878335000001</v>
      </c>
      <c r="Y28" s="4">
        <f t="shared" si="5"/>
        <v>7.2956820991999995</v>
      </c>
      <c r="Z28" s="4">
        <f t="shared" si="5"/>
        <v>8.1597349663499994</v>
      </c>
    </row>
    <row r="29" spans="1:26" x14ac:dyDescent="0.25">
      <c r="A29" s="7" t="s">
        <v>19</v>
      </c>
      <c r="B29" s="7">
        <v>2</v>
      </c>
      <c r="C29" s="7">
        <v>3</v>
      </c>
      <c r="D29" s="7" t="s">
        <v>23</v>
      </c>
      <c r="E29" s="7">
        <v>4</v>
      </c>
      <c r="F29" s="8">
        <v>4</v>
      </c>
      <c r="G29" s="9">
        <v>205.54999999999998</v>
      </c>
      <c r="H29" s="10">
        <v>150</v>
      </c>
      <c r="I29" s="9">
        <v>14.6</v>
      </c>
      <c r="J29" s="9">
        <v>2.4400000000000004</v>
      </c>
      <c r="K29" s="9">
        <v>16.899999999999999</v>
      </c>
      <c r="L29" s="9">
        <v>2.4530000000000003</v>
      </c>
      <c r="M29" s="11">
        <f t="shared" si="6"/>
        <v>62503.125</v>
      </c>
      <c r="N29" s="9">
        <f t="shared" si="7"/>
        <v>85.650115624999998</v>
      </c>
      <c r="O29" s="9">
        <f t="shared" si="8"/>
        <v>91.254562500000006</v>
      </c>
      <c r="P29" s="9">
        <f t="shared" si="3"/>
        <v>88.452339062500002</v>
      </c>
      <c r="Q29" s="9">
        <v>14.82316053582</v>
      </c>
      <c r="R29" s="9">
        <v>13.4032</v>
      </c>
      <c r="S29" s="9">
        <v>79.569999999999993</v>
      </c>
      <c r="T29" s="9">
        <v>12.248843476551663</v>
      </c>
      <c r="U29" s="9">
        <v>0.91188348696389721</v>
      </c>
      <c r="V29" s="9">
        <v>0.75351798785973489</v>
      </c>
      <c r="W29" s="9">
        <v>123.51</v>
      </c>
      <c r="X29" s="9">
        <f t="shared" si="4"/>
        <v>10.57864578084375</v>
      </c>
      <c r="Y29" s="9">
        <f t="shared" si="5"/>
        <v>11.270851014375001</v>
      </c>
      <c r="Z29" s="9">
        <f t="shared" si="5"/>
        <v>10.924748397609376</v>
      </c>
    </row>
    <row r="30" spans="1:26" x14ac:dyDescent="0.25">
      <c r="A30" s="2" t="s">
        <v>19</v>
      </c>
      <c r="B30" s="2">
        <v>2</v>
      </c>
      <c r="C30" s="2">
        <v>4</v>
      </c>
      <c r="D30" s="2" t="s">
        <v>31</v>
      </c>
      <c r="E30" s="2">
        <v>1</v>
      </c>
      <c r="F30" s="3">
        <v>1</v>
      </c>
      <c r="G30" s="4">
        <v>227.45</v>
      </c>
      <c r="H30" s="5">
        <v>171</v>
      </c>
      <c r="I30" s="4">
        <v>14.1</v>
      </c>
      <c r="J30" s="4">
        <v>2.6799999999999997</v>
      </c>
      <c r="K30" s="4">
        <v>15.8</v>
      </c>
      <c r="L30" s="4">
        <v>2.3319999999999999</v>
      </c>
      <c r="M30" s="6">
        <f t="shared" si="6"/>
        <v>71253.5625</v>
      </c>
      <c r="N30" s="4">
        <f t="shared" si="7"/>
        <v>94.775571874999997</v>
      </c>
      <c r="O30" s="4">
        <f t="shared" si="8"/>
        <v>100.46752312499999</v>
      </c>
      <c r="P30" s="4">
        <f t="shared" si="3"/>
        <v>97.621547499999991</v>
      </c>
      <c r="Q30" s="4">
        <v>14.864169434100001</v>
      </c>
      <c r="R30" s="4">
        <v>13.123999999999999</v>
      </c>
      <c r="S30" s="4">
        <v>77.62</v>
      </c>
      <c r="T30" s="4">
        <v>12.343062797006656</v>
      </c>
      <c r="U30" s="4">
        <v>0.97864484809592645</v>
      </c>
      <c r="V30" s="4">
        <v>0.81265723386491062</v>
      </c>
      <c r="W30" s="4">
        <v>124.94</v>
      </c>
      <c r="X30" s="4">
        <f t="shared" si="4"/>
        <v>11.841259950062501</v>
      </c>
      <c r="Y30" s="4">
        <f t="shared" si="5"/>
        <v>12.552412339237499</v>
      </c>
      <c r="Z30" s="4">
        <f t="shared" si="5"/>
        <v>12.196836144649998</v>
      </c>
    </row>
    <row r="31" spans="1:26" x14ac:dyDescent="0.25">
      <c r="A31" s="7" t="s">
        <v>19</v>
      </c>
      <c r="B31" s="7">
        <v>2</v>
      </c>
      <c r="C31" s="7">
        <v>4</v>
      </c>
      <c r="D31" s="7" t="s">
        <v>31</v>
      </c>
      <c r="E31" s="7">
        <v>2</v>
      </c>
      <c r="F31" s="8">
        <v>6</v>
      </c>
      <c r="G31" s="9">
        <v>211.70000000000002</v>
      </c>
      <c r="H31" s="10">
        <v>149</v>
      </c>
      <c r="I31" s="9">
        <v>13.6</v>
      </c>
      <c r="J31" s="9">
        <v>2.54</v>
      </c>
      <c r="K31" s="9">
        <v>15.4</v>
      </c>
      <c r="L31" s="9">
        <v>2.2789999999999995</v>
      </c>
      <c r="M31" s="11">
        <f t="shared" si="6"/>
        <v>62086.4375</v>
      </c>
      <c r="N31" s="9">
        <f t="shared" si="7"/>
        <v>88.212743750000016</v>
      </c>
      <c r="O31" s="9">
        <f t="shared" si="8"/>
        <v>84.437554999999989</v>
      </c>
      <c r="P31" s="9">
        <f t="shared" si="3"/>
        <v>86.325149374999995</v>
      </c>
      <c r="Q31" s="9">
        <v>13.845222475560002</v>
      </c>
      <c r="R31" s="9">
        <v>13.070400000000001</v>
      </c>
      <c r="S31" s="9">
        <v>76.62</v>
      </c>
      <c r="T31" s="9">
        <v>11.507741732186105</v>
      </c>
      <c r="U31" s="9">
        <v>1.0129361875389704</v>
      </c>
      <c r="V31" s="9">
        <v>0.84192276851890913</v>
      </c>
      <c r="W31" s="9">
        <v>117.25</v>
      </c>
      <c r="X31" s="9">
        <f t="shared" si="4"/>
        <v>10.342944204687502</v>
      </c>
      <c r="Y31" s="9">
        <f t="shared" si="5"/>
        <v>9.9003033237499984</v>
      </c>
      <c r="Z31" s="9">
        <f t="shared" si="5"/>
        <v>10.12162376421875</v>
      </c>
    </row>
    <row r="32" spans="1:26" x14ac:dyDescent="0.25">
      <c r="A32" s="2" t="s">
        <v>19</v>
      </c>
      <c r="B32" s="2">
        <v>2</v>
      </c>
      <c r="C32" s="2">
        <v>4</v>
      </c>
      <c r="D32" s="2" t="s">
        <v>31</v>
      </c>
      <c r="E32" s="2">
        <v>3</v>
      </c>
      <c r="F32" s="3">
        <v>11</v>
      </c>
      <c r="G32" s="4">
        <v>171.8</v>
      </c>
      <c r="H32" s="5">
        <v>150</v>
      </c>
      <c r="I32" s="4">
        <v>12.05</v>
      </c>
      <c r="J32" s="4">
        <v>2.5599999999999996</v>
      </c>
      <c r="K32" s="4">
        <v>13.6</v>
      </c>
      <c r="L32" s="4">
        <v>2.1</v>
      </c>
      <c r="M32" s="6">
        <f t="shared" si="6"/>
        <v>62503.125</v>
      </c>
      <c r="N32" s="4">
        <f t="shared" si="7"/>
        <v>71.586912500000011</v>
      </c>
      <c r="O32" s="4">
        <f t="shared" si="8"/>
        <v>75.316265625</v>
      </c>
      <c r="P32" s="4">
        <f t="shared" si="3"/>
        <v>73.451589062500005</v>
      </c>
      <c r="Q32" s="4">
        <v>15.259502256300001</v>
      </c>
      <c r="R32" s="4">
        <v>12.9352</v>
      </c>
      <c r="S32" s="4">
        <v>78.05</v>
      </c>
      <c r="T32" s="4">
        <v>12.713303783592346</v>
      </c>
      <c r="U32" s="4">
        <v>0.96375740464915571</v>
      </c>
      <c r="V32" s="4">
        <v>0.80294497508479989</v>
      </c>
      <c r="W32" s="4">
        <v>128.38</v>
      </c>
      <c r="X32" s="4">
        <f t="shared" si="4"/>
        <v>9.1903278267500017</v>
      </c>
      <c r="Y32" s="4">
        <f t="shared" si="5"/>
        <v>9.6691021809375002</v>
      </c>
      <c r="Z32" s="4">
        <f t="shared" si="5"/>
        <v>9.4297150038437501</v>
      </c>
    </row>
    <row r="33" spans="1:26" x14ac:dyDescent="0.25">
      <c r="A33" s="7" t="s">
        <v>19</v>
      </c>
      <c r="B33" s="7">
        <v>2</v>
      </c>
      <c r="C33" s="7">
        <v>4</v>
      </c>
      <c r="D33" s="7" t="s">
        <v>31</v>
      </c>
      <c r="E33" s="7">
        <v>4</v>
      </c>
      <c r="F33" s="8">
        <v>16</v>
      </c>
      <c r="G33" s="9">
        <v>165.1</v>
      </c>
      <c r="H33" s="10">
        <v>148</v>
      </c>
      <c r="I33" s="9">
        <v>14.5</v>
      </c>
      <c r="J33" s="9">
        <v>2.6</v>
      </c>
      <c r="K33" s="9">
        <v>15.8</v>
      </c>
      <c r="L33" s="9">
        <v>2.3359999999999999</v>
      </c>
      <c r="M33" s="11">
        <f t="shared" si="6"/>
        <v>61669.75</v>
      </c>
      <c r="N33" s="9">
        <f t="shared" si="7"/>
        <v>68.795106250000003</v>
      </c>
      <c r="O33" s="9">
        <f t="shared" si="8"/>
        <v>89.4211375</v>
      </c>
      <c r="P33" s="9">
        <f t="shared" si="3"/>
        <v>79.108121874999995</v>
      </c>
      <c r="Q33" s="9">
        <v>14.688378575720002</v>
      </c>
      <c r="R33" s="9">
        <v>12.654399999999999</v>
      </c>
      <c r="S33" s="9">
        <v>77.23</v>
      </c>
      <c r="T33" s="9">
        <v>12.29766059686086</v>
      </c>
      <c r="U33" s="9">
        <v>0.99214939459939</v>
      </c>
      <c r="V33" s="9">
        <v>0.83066462736280566</v>
      </c>
      <c r="W33" s="9">
        <v>124.67</v>
      </c>
      <c r="X33" s="9">
        <f t="shared" si="4"/>
        <v>8.5766858961875005</v>
      </c>
      <c r="Y33" s="9">
        <f t="shared" si="5"/>
        <v>11.148133212125</v>
      </c>
      <c r="Z33" s="9">
        <f t="shared" si="5"/>
        <v>9.8624095541562493</v>
      </c>
    </row>
  </sheetData>
  <phoneticPr fontId="4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Resumo 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Nilceu Piffer Cardozo</dc:creator>
  <cp:lastModifiedBy>Not. Unesp</cp:lastModifiedBy>
  <dcterms:created xsi:type="dcterms:W3CDTF">2022-07-27T15:11:54Z</dcterms:created>
  <dcterms:modified xsi:type="dcterms:W3CDTF">2022-07-27T23:11:21Z</dcterms:modified>
</cp:coreProperties>
</file>