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480" windowHeight="9120"/>
  </bookViews>
  <sheets>
    <sheet name="exports" sheetId="1" r:id="rId1"/>
    <sheet name="imports" sheetId="2" r:id="rId2"/>
    <sheet name="reexports" sheetId="3" r:id="rId3"/>
  </sheets>
  <calcPr calcId="125725"/>
</workbook>
</file>

<file path=xl/calcChain.xml><?xml version="1.0" encoding="utf-8"?>
<calcChain xmlns="http://schemas.openxmlformats.org/spreadsheetml/2006/main">
  <c r="AJ82" i="2"/>
  <c r="AK82"/>
  <c r="Z64" i="3"/>
  <c r="Y64"/>
  <c r="X64"/>
  <c r="X66" s="1"/>
  <c r="W64"/>
  <c r="W66" s="1"/>
  <c r="V64"/>
  <c r="V66" s="1"/>
  <c r="U64"/>
  <c r="U66" s="1"/>
  <c r="T64"/>
  <c r="T66" s="1"/>
  <c r="S64"/>
  <c r="S66" s="1"/>
  <c r="AE65" i="1"/>
  <c r="AF65"/>
  <c r="AG65"/>
  <c r="AH65"/>
  <c r="AI65"/>
  <c r="AI67" s="1"/>
  <c r="AD65"/>
  <c r="AD67" s="1"/>
  <c r="AH67"/>
  <c r="AG67"/>
  <c r="AF67"/>
  <c r="AE67"/>
  <c r="AI84" i="2"/>
  <c r="AM31"/>
  <c r="AE82"/>
  <c r="AF82"/>
  <c r="AG82"/>
  <c r="AH82"/>
  <c r="AI82"/>
  <c r="AH84"/>
  <c r="AG84"/>
  <c r="AF84"/>
  <c r="AE84"/>
  <c r="AD84"/>
  <c r="AD82"/>
  <c r="AK65" i="1"/>
  <c r="AJ65"/>
</calcChain>
</file>

<file path=xl/sharedStrings.xml><?xml version="1.0" encoding="utf-8"?>
<sst xmlns="http://schemas.openxmlformats.org/spreadsheetml/2006/main" count="250" uniqueCount="92">
  <si>
    <t>notes</t>
  </si>
  <si>
    <t>unit</t>
  </si>
  <si>
    <t>Barbados</t>
  </si>
  <si>
    <t>United Kingdom</t>
  </si>
  <si>
    <t>Canada</t>
  </si>
  <si>
    <t>Newfoundland</t>
  </si>
  <si>
    <t>Anguilla</t>
  </si>
  <si>
    <t>Antigua</t>
  </si>
  <si>
    <t>Bahamas</t>
  </si>
  <si>
    <t>Bermuda</t>
  </si>
  <si>
    <t>British Guiana</t>
  </si>
  <si>
    <t>Dominica</t>
  </si>
  <si>
    <t>Grenada</t>
  </si>
  <si>
    <t>Jamaica</t>
  </si>
  <si>
    <t>Montserrat</t>
  </si>
  <si>
    <t>St Kitts</t>
  </si>
  <si>
    <t>St Lucia</t>
  </si>
  <si>
    <t>St Vincent</t>
  </si>
  <si>
    <t>Trinidad</t>
  </si>
  <si>
    <t>Turks Islands</t>
  </si>
  <si>
    <t>Australia</t>
  </si>
  <si>
    <t>Ceylon</t>
  </si>
  <si>
    <t>Hong Komg</t>
  </si>
  <si>
    <t>India</t>
  </si>
  <si>
    <t>New Zealand</t>
  </si>
  <si>
    <t>South Africa</t>
  </si>
  <si>
    <t>Straits Settlement</t>
  </si>
  <si>
    <t>United States</t>
  </si>
  <si>
    <t>Virgin Islands (US)</t>
  </si>
  <si>
    <t>Argentina</t>
  </si>
  <si>
    <t>Austria</t>
  </si>
  <si>
    <t>Belgium</t>
  </si>
  <si>
    <t>Brazil</t>
  </si>
  <si>
    <t>Canal Zone</t>
  </si>
  <si>
    <t>China</t>
  </si>
  <si>
    <t>Colon</t>
  </si>
  <si>
    <t>Colombia</t>
  </si>
  <si>
    <t>Cuba</t>
  </si>
  <si>
    <t>Denmark</t>
  </si>
  <si>
    <t>Dutch Guiana</t>
  </si>
  <si>
    <t>Dutch West Indies</t>
  </si>
  <si>
    <t>France</t>
  </si>
  <si>
    <t>Egypt</t>
  </si>
  <si>
    <t>French West Indies</t>
  </si>
  <si>
    <t>Germany</t>
  </si>
  <si>
    <t>Greece</t>
  </si>
  <si>
    <t>Holland</t>
  </si>
  <si>
    <t>Italy</t>
  </si>
  <si>
    <t>Java</t>
  </si>
  <si>
    <t>Japan</t>
  </si>
  <si>
    <t>Madeira</t>
  </si>
  <si>
    <t>Norway</t>
  </si>
  <si>
    <t>Portugal</t>
  </si>
  <si>
    <t>Russia</t>
  </si>
  <si>
    <t>Siam</t>
  </si>
  <si>
    <t>Spain</t>
  </si>
  <si>
    <t>Sweden</t>
  </si>
  <si>
    <t>Switzerland</t>
  </si>
  <si>
    <t>Porto Rico</t>
  </si>
  <si>
    <t>Uruguay</t>
  </si>
  <si>
    <t>Venezuela</t>
  </si>
  <si>
    <t>Pounds</t>
  </si>
  <si>
    <t>British West Indies</t>
  </si>
  <si>
    <t>British Honduras</t>
  </si>
  <si>
    <t>TOTAL</t>
  </si>
  <si>
    <t>British Columbia</t>
  </si>
  <si>
    <t>Hong Kong</t>
  </si>
  <si>
    <t>French Guiana</t>
  </si>
  <si>
    <t>Turkey</t>
  </si>
  <si>
    <t>Coal for bunkers</t>
  </si>
  <si>
    <t>Stores</t>
  </si>
  <si>
    <t>St Pierre and Miquelon</t>
  </si>
  <si>
    <t>Excludes bullion and specie</t>
  </si>
  <si>
    <t>Barbados Blue Book</t>
  </si>
  <si>
    <t>Barbuda</t>
  </si>
  <si>
    <t>Mauritius</t>
  </si>
  <si>
    <t>Tortola</t>
  </si>
  <si>
    <t>Canary Islands</t>
  </si>
  <si>
    <t>Chile</t>
  </si>
  <si>
    <t>Czechoslovakia</t>
  </si>
  <si>
    <t>Ecuador</t>
  </si>
  <si>
    <t>Finland</t>
  </si>
  <si>
    <t>Jugoslavia</t>
  </si>
  <si>
    <t>Latvia</t>
  </si>
  <si>
    <t>Poland</t>
  </si>
  <si>
    <t>San Domingo</t>
  </si>
  <si>
    <t>Sicily</t>
  </si>
  <si>
    <t>Sumatra</t>
  </si>
  <si>
    <t>High seas</t>
  </si>
  <si>
    <t>Report of the Comptroller of Customs</t>
  </si>
  <si>
    <t>Country of consignment</t>
  </si>
  <si>
    <t>Excludes intratransit trade and bullion and coin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</si>
</sst>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73"/>
  <sheetViews>
    <sheetView tabSelected="1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B16" sqref="B16"/>
    </sheetView>
  </sheetViews>
  <sheetFormatPr defaultRowHeight="15"/>
  <cols>
    <col min="5" max="15" width="9.140625" style="20"/>
  </cols>
  <sheetData>
    <row r="1" spans="1:54">
      <c r="C1" t="s">
        <v>0</v>
      </c>
      <c r="D1" t="s">
        <v>1</v>
      </c>
      <c r="E1" s="20">
        <v>1900</v>
      </c>
      <c r="F1" s="20">
        <v>1901</v>
      </c>
      <c r="G1" s="20">
        <v>1902</v>
      </c>
      <c r="H1" s="20">
        <v>1903</v>
      </c>
      <c r="I1" s="20">
        <v>1904</v>
      </c>
      <c r="J1" s="20">
        <v>1905</v>
      </c>
      <c r="K1" s="20">
        <v>1906</v>
      </c>
      <c r="L1" s="20">
        <v>1907</v>
      </c>
      <c r="M1" s="20">
        <v>1908</v>
      </c>
      <c r="N1" s="20">
        <v>1909</v>
      </c>
      <c r="O1" s="20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 s="20">
        <v>1940</v>
      </c>
      <c r="AT1" s="20">
        <v>1941</v>
      </c>
      <c r="AU1" s="20">
        <v>1942</v>
      </c>
      <c r="AV1" s="20">
        <v>1943</v>
      </c>
      <c r="AW1" s="20">
        <v>1944</v>
      </c>
      <c r="AX1" s="20">
        <v>1945</v>
      </c>
      <c r="AY1" s="20">
        <v>1946</v>
      </c>
      <c r="AZ1" s="20">
        <v>1947</v>
      </c>
      <c r="BA1" s="20">
        <v>1948</v>
      </c>
      <c r="BB1" s="20">
        <v>1949</v>
      </c>
    </row>
    <row r="2" spans="1:54" s="20" customFormat="1">
      <c r="AA2" s="1"/>
      <c r="AC2" s="1"/>
      <c r="AE2" s="1"/>
    </row>
    <row r="3" spans="1:54">
      <c r="A3" t="s">
        <v>2</v>
      </c>
      <c r="B3" t="s">
        <v>3</v>
      </c>
      <c r="D3" t="s">
        <v>61</v>
      </c>
      <c r="AD3">
        <v>201970</v>
      </c>
      <c r="AE3">
        <v>247987</v>
      </c>
      <c r="AF3">
        <v>141078</v>
      </c>
      <c r="AG3">
        <v>159731</v>
      </c>
      <c r="AH3">
        <v>78381</v>
      </c>
      <c r="AI3">
        <v>39000</v>
      </c>
      <c r="AK3" s="2">
        <v>327794</v>
      </c>
    </row>
    <row r="4" spans="1:54">
      <c r="B4" t="s">
        <v>4</v>
      </c>
      <c r="AD4">
        <v>767619</v>
      </c>
      <c r="AE4">
        <v>593474</v>
      </c>
      <c r="AF4">
        <v>1024297</v>
      </c>
      <c r="AG4">
        <v>923079</v>
      </c>
      <c r="AH4">
        <v>799230</v>
      </c>
      <c r="AI4">
        <v>657343</v>
      </c>
      <c r="AK4" s="2">
        <v>708105</v>
      </c>
    </row>
    <row r="5" spans="1:54">
      <c r="B5" t="s">
        <v>5</v>
      </c>
      <c r="AD5">
        <v>51753</v>
      </c>
      <c r="AE5">
        <v>20673</v>
      </c>
      <c r="AF5">
        <v>27770</v>
      </c>
      <c r="AG5">
        <v>24574</v>
      </c>
      <c r="AH5">
        <v>18407</v>
      </c>
      <c r="AI5">
        <v>18922</v>
      </c>
      <c r="AK5" s="2">
        <v>37994</v>
      </c>
    </row>
    <row r="6" spans="1:54">
      <c r="B6" t="s">
        <v>6</v>
      </c>
      <c r="AI6">
        <v>8</v>
      </c>
      <c r="AK6" s="2">
        <v>394</v>
      </c>
    </row>
    <row r="7" spans="1:54">
      <c r="B7" t="s">
        <v>7</v>
      </c>
      <c r="AD7">
        <v>2523</v>
      </c>
      <c r="AE7">
        <v>1418</v>
      </c>
      <c r="AF7">
        <v>2249</v>
      </c>
      <c r="AG7">
        <v>3730</v>
      </c>
      <c r="AH7">
        <v>4193</v>
      </c>
      <c r="AI7">
        <v>3878</v>
      </c>
      <c r="AK7" s="2">
        <v>5898</v>
      </c>
    </row>
    <row r="8" spans="1:54">
      <c r="B8" t="s">
        <v>20</v>
      </c>
      <c r="AK8" s="2"/>
    </row>
    <row r="9" spans="1:54">
      <c r="B9" t="s">
        <v>8</v>
      </c>
      <c r="AG9">
        <v>20</v>
      </c>
      <c r="AH9">
        <v>3</v>
      </c>
      <c r="AI9">
        <v>58</v>
      </c>
      <c r="AK9" s="2">
        <v>12</v>
      </c>
    </row>
    <row r="10" spans="1:54">
      <c r="B10" t="s">
        <v>9</v>
      </c>
      <c r="AD10">
        <v>589</v>
      </c>
      <c r="AE10">
        <v>808</v>
      </c>
      <c r="AF10">
        <v>718</v>
      </c>
      <c r="AG10">
        <v>742</v>
      </c>
      <c r="AH10">
        <v>761</v>
      </c>
      <c r="AI10">
        <v>890</v>
      </c>
      <c r="AK10" s="3">
        <v>1579</v>
      </c>
    </row>
    <row r="11" spans="1:54">
      <c r="B11" t="s">
        <v>10</v>
      </c>
      <c r="AD11">
        <v>11864</v>
      </c>
      <c r="AE11">
        <v>12917</v>
      </c>
      <c r="AF11">
        <v>14366</v>
      </c>
      <c r="AG11">
        <v>9612</v>
      </c>
      <c r="AH11">
        <v>9759</v>
      </c>
      <c r="AI11">
        <v>8941</v>
      </c>
      <c r="AK11" s="3">
        <v>27857</v>
      </c>
    </row>
    <row r="12" spans="1:54">
      <c r="B12" t="s">
        <v>21</v>
      </c>
    </row>
    <row r="13" spans="1:54">
      <c r="B13" t="s">
        <v>65</v>
      </c>
    </row>
    <row r="14" spans="1:54">
      <c r="B14" t="s">
        <v>11</v>
      </c>
      <c r="AD14">
        <v>1484</v>
      </c>
      <c r="AE14">
        <v>1254</v>
      </c>
      <c r="AF14">
        <v>977</v>
      </c>
      <c r="AG14">
        <v>744</v>
      </c>
      <c r="AH14">
        <v>935</v>
      </c>
      <c r="AI14">
        <v>793</v>
      </c>
      <c r="AK14" s="4">
        <v>7358</v>
      </c>
    </row>
    <row r="15" spans="1:54">
      <c r="B15" t="s">
        <v>12</v>
      </c>
      <c r="AD15">
        <v>8339</v>
      </c>
      <c r="AE15">
        <v>6674</v>
      </c>
      <c r="AF15">
        <v>14048</v>
      </c>
      <c r="AG15">
        <v>10114</v>
      </c>
      <c r="AH15">
        <v>11175</v>
      </c>
      <c r="AI15">
        <v>10625</v>
      </c>
      <c r="AK15" s="4">
        <v>30054</v>
      </c>
    </row>
    <row r="16" spans="1:54">
      <c r="B16" s="20" t="s">
        <v>66</v>
      </c>
    </row>
    <row r="17" spans="2:37">
      <c r="B17" t="s">
        <v>23</v>
      </c>
    </row>
    <row r="18" spans="2:37">
      <c r="B18" t="s">
        <v>13</v>
      </c>
      <c r="AK18" s="5">
        <v>200</v>
      </c>
    </row>
    <row r="19" spans="2:37">
      <c r="B19" t="s">
        <v>14</v>
      </c>
      <c r="AD19">
        <v>1691</v>
      </c>
      <c r="AE19">
        <v>832</v>
      </c>
      <c r="AF19">
        <v>1183</v>
      </c>
      <c r="AG19">
        <v>1959</v>
      </c>
      <c r="AH19">
        <v>2176</v>
      </c>
      <c r="AI19">
        <v>1754</v>
      </c>
      <c r="AK19" s="6">
        <v>5064</v>
      </c>
    </row>
    <row r="20" spans="2:37" hidden="1">
      <c r="B20" t="s">
        <v>24</v>
      </c>
    </row>
    <row r="21" spans="2:37">
      <c r="B21" t="s">
        <v>15</v>
      </c>
      <c r="AD21">
        <v>4181</v>
      </c>
      <c r="AE21">
        <v>1332</v>
      </c>
      <c r="AF21">
        <v>1946</v>
      </c>
      <c r="AG21">
        <v>4631</v>
      </c>
      <c r="AH21">
        <v>3543</v>
      </c>
      <c r="AI21">
        <v>2429</v>
      </c>
      <c r="AK21" s="7">
        <v>9367</v>
      </c>
    </row>
    <row r="22" spans="2:37">
      <c r="B22" t="s">
        <v>16</v>
      </c>
      <c r="AD22">
        <v>3320</v>
      </c>
      <c r="AE22">
        <v>2128</v>
      </c>
      <c r="AF22">
        <v>3534</v>
      </c>
      <c r="AG22">
        <v>1967</v>
      </c>
      <c r="AH22">
        <v>2043</v>
      </c>
      <c r="AI22">
        <v>768</v>
      </c>
      <c r="AK22" s="7">
        <v>11340</v>
      </c>
    </row>
    <row r="23" spans="2:37">
      <c r="B23" t="s">
        <v>17</v>
      </c>
      <c r="AD23">
        <v>4738</v>
      </c>
      <c r="AE23">
        <v>5048</v>
      </c>
      <c r="AF23">
        <v>7021</v>
      </c>
      <c r="AG23">
        <v>5557</v>
      </c>
      <c r="AH23">
        <v>4818</v>
      </c>
      <c r="AI23">
        <v>4635</v>
      </c>
      <c r="AK23" s="7">
        <v>17377</v>
      </c>
    </row>
    <row r="24" spans="2:37" hidden="1">
      <c r="B24" t="s">
        <v>25</v>
      </c>
    </row>
    <row r="25" spans="2:37" hidden="1">
      <c r="B25" t="s">
        <v>26</v>
      </c>
    </row>
    <row r="26" spans="2:37">
      <c r="B26" t="s">
        <v>18</v>
      </c>
      <c r="AD26">
        <v>6502</v>
      </c>
      <c r="AE26">
        <v>2433</v>
      </c>
      <c r="AF26">
        <v>2677</v>
      </c>
      <c r="AG26">
        <v>4722</v>
      </c>
      <c r="AH26">
        <v>6571</v>
      </c>
      <c r="AI26">
        <v>10440</v>
      </c>
      <c r="AK26" s="8">
        <v>79030</v>
      </c>
    </row>
    <row r="27" spans="2:37">
      <c r="B27" t="s">
        <v>19</v>
      </c>
      <c r="AE27">
        <v>108</v>
      </c>
      <c r="AG27">
        <v>100</v>
      </c>
      <c r="AH27">
        <v>17</v>
      </c>
      <c r="AI27">
        <v>9</v>
      </c>
      <c r="AK27">
        <v>5</v>
      </c>
    </row>
    <row r="28" spans="2:37">
      <c r="B28" t="s">
        <v>27</v>
      </c>
      <c r="AD28">
        <v>54909</v>
      </c>
      <c r="AE28">
        <v>61756</v>
      </c>
      <c r="AF28">
        <v>58279</v>
      </c>
      <c r="AG28">
        <v>59148</v>
      </c>
      <c r="AH28">
        <v>58221</v>
      </c>
      <c r="AI28">
        <v>68680</v>
      </c>
      <c r="AK28" s="9">
        <v>83634</v>
      </c>
    </row>
    <row r="29" spans="2:37">
      <c r="B29" t="s">
        <v>28</v>
      </c>
      <c r="AD29">
        <v>141</v>
      </c>
      <c r="AE29">
        <v>20</v>
      </c>
      <c r="AF29">
        <v>31</v>
      </c>
      <c r="AK29" s="9">
        <v>441</v>
      </c>
    </row>
    <row r="30" spans="2:37">
      <c r="B30" t="s">
        <v>29</v>
      </c>
    </row>
    <row r="31" spans="2:37">
      <c r="B31" t="s">
        <v>30</v>
      </c>
    </row>
    <row r="32" spans="2:37">
      <c r="B32" t="s">
        <v>31</v>
      </c>
      <c r="AD32">
        <v>140</v>
      </c>
    </row>
    <row r="33" spans="2:37">
      <c r="B33" t="s">
        <v>32</v>
      </c>
    </row>
    <row r="34" spans="2:37">
      <c r="B34" t="s">
        <v>33</v>
      </c>
      <c r="AK34">
        <v>4</v>
      </c>
    </row>
    <row r="35" spans="2:37">
      <c r="B35" t="s">
        <v>34</v>
      </c>
    </row>
    <row r="36" spans="2:37">
      <c r="B36" t="s">
        <v>35</v>
      </c>
    </row>
    <row r="37" spans="2:37">
      <c r="B37" t="s">
        <v>36</v>
      </c>
    </row>
    <row r="38" spans="2:37" hidden="1">
      <c r="B38" t="s">
        <v>37</v>
      </c>
    </row>
    <row r="39" spans="2:37">
      <c r="B39" t="s">
        <v>38</v>
      </c>
    </row>
    <row r="40" spans="2:37">
      <c r="B40" t="s">
        <v>39</v>
      </c>
      <c r="AD40">
        <v>36</v>
      </c>
      <c r="AE40">
        <v>2</v>
      </c>
      <c r="AG40">
        <v>28</v>
      </c>
      <c r="AH40">
        <v>73</v>
      </c>
      <c r="AI40">
        <v>14</v>
      </c>
      <c r="AK40">
        <v>934</v>
      </c>
    </row>
    <row r="41" spans="2:37">
      <c r="B41" t="s">
        <v>40</v>
      </c>
      <c r="AD41">
        <v>53</v>
      </c>
      <c r="AE41">
        <v>333</v>
      </c>
      <c r="AF41">
        <v>610</v>
      </c>
      <c r="AG41">
        <v>3020</v>
      </c>
      <c r="AH41">
        <v>1502</v>
      </c>
      <c r="AI41">
        <v>4319</v>
      </c>
      <c r="AK41">
        <v>5420</v>
      </c>
    </row>
    <row r="42" spans="2:37">
      <c r="B42" t="s">
        <v>41</v>
      </c>
      <c r="AD42">
        <v>7100</v>
      </c>
      <c r="AE42">
        <v>12919</v>
      </c>
      <c r="AF42">
        <v>4532</v>
      </c>
      <c r="AI42">
        <v>2346</v>
      </c>
      <c r="AK42">
        <v>624</v>
      </c>
    </row>
    <row r="43" spans="2:37" hidden="1">
      <c r="B43" t="s">
        <v>42</v>
      </c>
    </row>
    <row r="44" spans="2:37">
      <c r="B44" t="s">
        <v>43</v>
      </c>
      <c r="AD44">
        <v>70</v>
      </c>
      <c r="AE44">
        <v>1</v>
      </c>
      <c r="AF44">
        <v>4180</v>
      </c>
      <c r="AG44">
        <v>9638</v>
      </c>
      <c r="AH44">
        <v>3715</v>
      </c>
      <c r="AI44">
        <v>11</v>
      </c>
      <c r="AK44">
        <v>4359</v>
      </c>
    </row>
    <row r="45" spans="2:37">
      <c r="B45" t="s">
        <v>44</v>
      </c>
      <c r="AE45">
        <v>40</v>
      </c>
      <c r="AG45">
        <v>1</v>
      </c>
      <c r="AH45">
        <v>151</v>
      </c>
      <c r="AI45">
        <v>178</v>
      </c>
      <c r="AK45">
        <v>130</v>
      </c>
    </row>
    <row r="46" spans="2:37" hidden="1">
      <c r="B46" t="s">
        <v>45</v>
      </c>
    </row>
    <row r="47" spans="2:37">
      <c r="B47" t="s">
        <v>46</v>
      </c>
      <c r="AD47">
        <v>11905</v>
      </c>
      <c r="AE47">
        <v>1015</v>
      </c>
      <c r="AF47">
        <v>2334</v>
      </c>
      <c r="AG47">
        <v>3007</v>
      </c>
      <c r="AH47">
        <v>5837</v>
      </c>
      <c r="AI47">
        <v>1103</v>
      </c>
      <c r="AK47">
        <v>2358</v>
      </c>
    </row>
    <row r="48" spans="2:37">
      <c r="B48" t="s">
        <v>47</v>
      </c>
      <c r="AE48">
        <v>678</v>
      </c>
      <c r="AH48">
        <v>177</v>
      </c>
      <c r="AI48">
        <v>79</v>
      </c>
      <c r="AK48">
        <v>200</v>
      </c>
    </row>
    <row r="49" spans="2:37">
      <c r="B49" t="s">
        <v>48</v>
      </c>
    </row>
    <row r="50" spans="2:37">
      <c r="B50" t="s">
        <v>49</v>
      </c>
    </row>
    <row r="51" spans="2:37">
      <c r="B51" t="s">
        <v>50</v>
      </c>
    </row>
    <row r="52" spans="2:37">
      <c r="B52" t="s">
        <v>51</v>
      </c>
    </row>
    <row r="53" spans="2:37">
      <c r="B53" t="s">
        <v>52</v>
      </c>
      <c r="AK53">
        <v>10</v>
      </c>
    </row>
    <row r="54" spans="2:37">
      <c r="B54" t="s">
        <v>53</v>
      </c>
    </row>
    <row r="55" spans="2:37">
      <c r="B55" t="s">
        <v>54</v>
      </c>
    </row>
    <row r="56" spans="2:37">
      <c r="B56" t="s">
        <v>55</v>
      </c>
    </row>
    <row r="57" spans="2:37" s="11" customFormat="1">
      <c r="B57" s="11" t="s">
        <v>71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AK57" s="11">
        <v>20</v>
      </c>
    </row>
    <row r="58" spans="2:37">
      <c r="B58" t="s">
        <v>56</v>
      </c>
    </row>
    <row r="59" spans="2:37">
      <c r="B59" t="s">
        <v>57</v>
      </c>
    </row>
    <row r="60" spans="2:37">
      <c r="B60" t="s">
        <v>58</v>
      </c>
    </row>
    <row r="61" spans="2:37">
      <c r="B61" t="s">
        <v>59</v>
      </c>
    </row>
    <row r="62" spans="2:37">
      <c r="B62" t="s">
        <v>60</v>
      </c>
      <c r="AK62">
        <v>40</v>
      </c>
    </row>
    <row r="63" spans="2:37" s="9" customFormat="1">
      <c r="B63" s="10" t="s">
        <v>69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AK63" s="11">
        <v>2085</v>
      </c>
    </row>
    <row r="64" spans="2:37" s="9" customFormat="1">
      <c r="B64" s="10" t="s">
        <v>70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AF64" s="9">
        <v>976</v>
      </c>
      <c r="AG64" s="9">
        <v>640</v>
      </c>
      <c r="AH64" s="9">
        <v>479</v>
      </c>
      <c r="AI64" s="9">
        <v>371</v>
      </c>
      <c r="AK64" s="11">
        <v>7530</v>
      </c>
    </row>
    <row r="65" spans="2:37">
      <c r="B65" t="s">
        <v>64</v>
      </c>
      <c r="AD65">
        <f>SUM(AD3:AD64)</f>
        <v>1140927</v>
      </c>
      <c r="AE65" s="20">
        <f t="shared" ref="AE65:AI65" si="0">SUM(AE3:AE64)</f>
        <v>973850</v>
      </c>
      <c r="AF65" s="20">
        <f t="shared" si="0"/>
        <v>1312806</v>
      </c>
      <c r="AG65" s="20">
        <f t="shared" si="0"/>
        <v>1226764</v>
      </c>
      <c r="AH65" s="20">
        <f t="shared" si="0"/>
        <v>1012167</v>
      </c>
      <c r="AI65" s="20">
        <f t="shared" si="0"/>
        <v>837594</v>
      </c>
      <c r="AJ65" s="11">
        <f t="shared" ref="AJ65" si="1">SUM(AJ3:AJ62)</f>
        <v>0</v>
      </c>
      <c r="AK65" s="11">
        <f>SUM(AK3:AK64)</f>
        <v>1377217</v>
      </c>
    </row>
    <row r="67" spans="2:37">
      <c r="AD67">
        <f>1144394-AD65</f>
        <v>3467</v>
      </c>
      <c r="AE67">
        <f>988377-AE65</f>
        <v>14527</v>
      </c>
      <c r="AF67">
        <f>1313006-AF65</f>
        <v>200</v>
      </c>
      <c r="AG67">
        <f>1226769-AG65</f>
        <v>5</v>
      </c>
      <c r="AH67">
        <f>1012167-AH65</f>
        <v>0</v>
      </c>
      <c r="AI67">
        <f>837594-AI65</f>
        <v>0</v>
      </c>
    </row>
    <row r="68" spans="2:37">
      <c r="AD68" s="20" t="s">
        <v>72</v>
      </c>
      <c r="AE68" s="20" t="s">
        <v>72</v>
      </c>
      <c r="AF68" s="20" t="s">
        <v>72</v>
      </c>
      <c r="AG68" s="20" t="s">
        <v>72</v>
      </c>
      <c r="AH68" s="20" t="s">
        <v>72</v>
      </c>
      <c r="AI68" s="20" t="s">
        <v>72</v>
      </c>
      <c r="AK68" s="12" t="s">
        <v>72</v>
      </c>
    </row>
    <row r="69" spans="2:37">
      <c r="AH69" s="20" t="s">
        <v>89</v>
      </c>
      <c r="AK69" s="12" t="s">
        <v>73</v>
      </c>
    </row>
    <row r="70" spans="2:37">
      <c r="AE70" s="20"/>
      <c r="AF70" s="20"/>
      <c r="AG70" s="20"/>
    </row>
    <row r="71" spans="2:37">
      <c r="AE71" s="20"/>
      <c r="AF71" s="20"/>
      <c r="AG71" s="20"/>
    </row>
    <row r="72" spans="2:37">
      <c r="AE72" s="20"/>
      <c r="AF72" s="20"/>
      <c r="AG72" s="20"/>
    </row>
    <row r="73" spans="2:37">
      <c r="AE73" s="20"/>
      <c r="AF73" s="20"/>
      <c r="AG7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92"/>
  <sheetViews>
    <sheetView workbookViewId="0">
      <pane xSplit="3" ySplit="1" topLeftCell="AD2" activePane="bottomRight" state="frozen"/>
      <selection activeCell="B60" sqref="B60"/>
      <selection pane="topRight" activeCell="B60" sqref="B60"/>
      <selection pane="bottomLeft" activeCell="B60" sqref="B60"/>
      <selection pane="bottomRight" activeCell="AK83" sqref="AK83"/>
    </sheetView>
  </sheetViews>
  <sheetFormatPr defaultRowHeight="15"/>
  <cols>
    <col min="5" max="15" width="9.140625" style="20"/>
  </cols>
  <sheetData>
    <row r="1" spans="1:54">
      <c r="C1" t="s">
        <v>0</v>
      </c>
      <c r="D1" t="s">
        <v>1</v>
      </c>
      <c r="E1" s="20">
        <v>1900</v>
      </c>
      <c r="F1" s="20">
        <v>1901</v>
      </c>
      <c r="G1" s="20">
        <v>1902</v>
      </c>
      <c r="H1" s="20">
        <v>1903</v>
      </c>
      <c r="I1" s="20">
        <v>1904</v>
      </c>
      <c r="J1" s="20">
        <v>1905</v>
      </c>
      <c r="K1" s="20">
        <v>1906</v>
      </c>
      <c r="L1" s="20">
        <v>1907</v>
      </c>
      <c r="M1" s="20">
        <v>1908</v>
      </c>
      <c r="N1" s="20">
        <v>1909</v>
      </c>
      <c r="O1" s="20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 s="20">
        <v>1940</v>
      </c>
      <c r="AT1" s="20">
        <v>1941</v>
      </c>
      <c r="AU1" s="20">
        <v>1942</v>
      </c>
      <c r="AV1" s="20">
        <v>1943</v>
      </c>
      <c r="AW1" s="20">
        <v>1944</v>
      </c>
      <c r="AX1" s="20">
        <v>1945</v>
      </c>
      <c r="AY1" s="20">
        <v>1946</v>
      </c>
      <c r="AZ1" s="20">
        <v>1947</v>
      </c>
      <c r="BA1" s="20">
        <v>1948</v>
      </c>
      <c r="BB1" s="20">
        <v>1949</v>
      </c>
    </row>
    <row r="2" spans="1:54" s="20" customFormat="1">
      <c r="C2" s="20">
        <v>1</v>
      </c>
      <c r="AA2" s="1"/>
      <c r="AC2" s="1"/>
      <c r="AD2" s="20">
        <v>1</v>
      </c>
      <c r="AE2" s="1">
        <v>1</v>
      </c>
      <c r="AF2" s="20">
        <v>1</v>
      </c>
      <c r="AG2" s="20">
        <v>1</v>
      </c>
      <c r="AH2" s="20">
        <v>1</v>
      </c>
      <c r="AI2" s="20">
        <v>1</v>
      </c>
      <c r="AK2" s="20">
        <v>1</v>
      </c>
    </row>
    <row r="3" spans="1:54">
      <c r="A3" t="s">
        <v>2</v>
      </c>
      <c r="B3" t="s">
        <v>3</v>
      </c>
      <c r="AD3">
        <v>834681</v>
      </c>
      <c r="AE3">
        <v>664242</v>
      </c>
      <c r="AF3">
        <v>764320</v>
      </c>
      <c r="AG3">
        <v>827350</v>
      </c>
      <c r="AH3">
        <v>691216</v>
      </c>
      <c r="AI3">
        <v>582244</v>
      </c>
      <c r="AK3" s="13">
        <v>749509</v>
      </c>
    </row>
    <row r="4" spans="1:54">
      <c r="B4" t="s">
        <v>4</v>
      </c>
      <c r="AD4">
        <v>479979</v>
      </c>
      <c r="AE4">
        <v>442764</v>
      </c>
      <c r="AF4">
        <v>439350</v>
      </c>
      <c r="AG4">
        <v>485110</v>
      </c>
      <c r="AH4">
        <v>381704</v>
      </c>
      <c r="AI4">
        <v>286583</v>
      </c>
      <c r="AK4" s="13">
        <v>248560</v>
      </c>
    </row>
    <row r="5" spans="1:54">
      <c r="B5" t="s">
        <v>5</v>
      </c>
      <c r="AD5">
        <v>48752</v>
      </c>
      <c r="AE5">
        <v>35666</v>
      </c>
      <c r="AF5">
        <v>51590</v>
      </c>
      <c r="AG5">
        <v>58923</v>
      </c>
      <c r="AH5">
        <v>52517</v>
      </c>
      <c r="AI5">
        <v>48726</v>
      </c>
      <c r="AK5" s="13">
        <v>41490</v>
      </c>
    </row>
    <row r="6" spans="1:54">
      <c r="B6" t="s">
        <v>6</v>
      </c>
      <c r="AG6">
        <v>370</v>
      </c>
      <c r="AI6">
        <v>1001</v>
      </c>
      <c r="AK6" s="13">
        <v>260</v>
      </c>
    </row>
    <row r="7" spans="1:54">
      <c r="B7" t="s">
        <v>7</v>
      </c>
      <c r="AD7">
        <v>1151</v>
      </c>
      <c r="AE7">
        <v>1020</v>
      </c>
      <c r="AF7">
        <v>1293</v>
      </c>
      <c r="AG7">
        <v>534</v>
      </c>
      <c r="AH7">
        <v>417</v>
      </c>
      <c r="AI7">
        <v>240</v>
      </c>
      <c r="AK7" s="13">
        <v>639</v>
      </c>
    </row>
    <row r="8" spans="1:54">
      <c r="B8" t="s">
        <v>20</v>
      </c>
      <c r="AD8">
        <v>111</v>
      </c>
      <c r="AE8">
        <v>130</v>
      </c>
      <c r="AF8">
        <v>80</v>
      </c>
      <c r="AI8">
        <v>468</v>
      </c>
      <c r="AK8" s="13">
        <v>1366</v>
      </c>
    </row>
    <row r="9" spans="1:54">
      <c r="B9" t="s">
        <v>8</v>
      </c>
      <c r="AK9" s="13"/>
    </row>
    <row r="10" spans="1:54" s="13" customFormat="1">
      <c r="B10" s="11" t="s">
        <v>74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AK10" s="14">
        <v>731</v>
      </c>
    </row>
    <row r="11" spans="1:54">
      <c r="B11" t="s">
        <v>9</v>
      </c>
      <c r="AD11">
        <v>1671</v>
      </c>
      <c r="AE11">
        <v>2541</v>
      </c>
      <c r="AF11">
        <v>736</v>
      </c>
      <c r="AG11">
        <v>965</v>
      </c>
      <c r="AH11">
        <v>340</v>
      </c>
      <c r="AI11">
        <v>331</v>
      </c>
      <c r="AK11" s="14">
        <v>258</v>
      </c>
    </row>
    <row r="12" spans="1:54">
      <c r="B12" t="s">
        <v>10</v>
      </c>
      <c r="AD12">
        <v>100275</v>
      </c>
      <c r="AE12">
        <v>90851</v>
      </c>
      <c r="AF12">
        <v>144362</v>
      </c>
      <c r="AG12">
        <v>161564</v>
      </c>
      <c r="AH12">
        <v>113394</v>
      </c>
      <c r="AI12">
        <v>95405</v>
      </c>
      <c r="AK12" s="14">
        <v>101538</v>
      </c>
    </row>
    <row r="13" spans="1:54">
      <c r="B13" t="s">
        <v>62</v>
      </c>
      <c r="AI13">
        <v>2485</v>
      </c>
      <c r="AK13" s="14">
        <v>4043</v>
      </c>
    </row>
    <row r="14" spans="1:54">
      <c r="B14" t="s">
        <v>65</v>
      </c>
      <c r="AD14">
        <v>438</v>
      </c>
    </row>
    <row r="15" spans="1:54">
      <c r="B15" t="s">
        <v>63</v>
      </c>
      <c r="AE15">
        <v>2</v>
      </c>
    </row>
    <row r="16" spans="1:54">
      <c r="B16" t="s">
        <v>21</v>
      </c>
      <c r="AF16">
        <v>1233</v>
      </c>
      <c r="AG16">
        <v>3452</v>
      </c>
      <c r="AH16">
        <v>1368</v>
      </c>
      <c r="AI16">
        <v>2131</v>
      </c>
      <c r="AK16" s="15">
        <v>4834</v>
      </c>
    </row>
    <row r="17" spans="2:39">
      <c r="B17" t="s">
        <v>11</v>
      </c>
      <c r="AD17">
        <v>7259</v>
      </c>
      <c r="AE17">
        <v>5252</v>
      </c>
      <c r="AF17">
        <v>6235</v>
      </c>
      <c r="AG17">
        <v>4110</v>
      </c>
      <c r="AH17">
        <v>3241</v>
      </c>
      <c r="AI17">
        <v>1299</v>
      </c>
      <c r="AK17" s="15">
        <v>1308</v>
      </c>
    </row>
    <row r="18" spans="2:39">
      <c r="B18" t="s">
        <v>12</v>
      </c>
      <c r="AD18">
        <v>6935</v>
      </c>
      <c r="AE18">
        <v>5972</v>
      </c>
      <c r="AF18">
        <v>7652</v>
      </c>
      <c r="AG18">
        <v>5177</v>
      </c>
      <c r="AH18">
        <v>5583</v>
      </c>
      <c r="AI18">
        <v>4487</v>
      </c>
      <c r="AK18" s="15">
        <v>3052</v>
      </c>
    </row>
    <row r="19" spans="2:39">
      <c r="B19" t="s">
        <v>66</v>
      </c>
      <c r="AF19">
        <v>37</v>
      </c>
      <c r="AG19">
        <v>255</v>
      </c>
      <c r="AH19">
        <v>162</v>
      </c>
      <c r="AI19">
        <v>167</v>
      </c>
      <c r="AK19" s="15">
        <v>156</v>
      </c>
    </row>
    <row r="20" spans="2:39">
      <c r="B20" t="s">
        <v>23</v>
      </c>
      <c r="AD20">
        <v>70810</v>
      </c>
      <c r="AE20">
        <v>124179</v>
      </c>
      <c r="AF20">
        <v>99795</v>
      </c>
      <c r="AG20">
        <v>63855</v>
      </c>
      <c r="AH20">
        <v>86350</v>
      </c>
      <c r="AI20">
        <v>55756</v>
      </c>
      <c r="AK20" s="15">
        <v>43243</v>
      </c>
    </row>
    <row r="21" spans="2:39">
      <c r="B21" t="s">
        <v>13</v>
      </c>
      <c r="AD21">
        <v>1199</v>
      </c>
      <c r="AE21">
        <v>1380</v>
      </c>
      <c r="AF21">
        <v>2231</v>
      </c>
      <c r="AG21">
        <v>2459</v>
      </c>
      <c r="AH21">
        <v>4048</v>
      </c>
      <c r="AI21">
        <v>1714</v>
      </c>
      <c r="AK21" s="15">
        <v>518</v>
      </c>
    </row>
    <row r="22" spans="2:39" s="15" customFormat="1">
      <c r="B22" s="11" t="s">
        <v>75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AK22" s="15">
        <v>3</v>
      </c>
    </row>
    <row r="23" spans="2:39">
      <c r="B23" t="s">
        <v>14</v>
      </c>
      <c r="AD23">
        <v>4493</v>
      </c>
      <c r="AE23">
        <v>4561</v>
      </c>
      <c r="AF23">
        <v>5088</v>
      </c>
      <c r="AG23">
        <v>2601</v>
      </c>
      <c r="AH23">
        <v>4326</v>
      </c>
      <c r="AI23">
        <v>3327</v>
      </c>
      <c r="AK23" s="16">
        <v>1877</v>
      </c>
    </row>
    <row r="24" spans="2:39">
      <c r="B24" t="s">
        <v>24</v>
      </c>
      <c r="AH24">
        <v>614</v>
      </c>
      <c r="AI24">
        <v>1471</v>
      </c>
      <c r="AK24" s="16">
        <v>1973</v>
      </c>
    </row>
    <row r="25" spans="2:39">
      <c r="B25" t="s">
        <v>15</v>
      </c>
      <c r="AD25">
        <v>2128</v>
      </c>
      <c r="AE25">
        <v>2644</v>
      </c>
      <c r="AF25">
        <v>4596</v>
      </c>
      <c r="AG25">
        <v>3720</v>
      </c>
      <c r="AH25">
        <v>5821</v>
      </c>
      <c r="AI25">
        <v>7152</v>
      </c>
      <c r="AK25" s="16">
        <v>5195</v>
      </c>
    </row>
    <row r="26" spans="2:39">
      <c r="B26" t="s">
        <v>16</v>
      </c>
      <c r="AD26">
        <v>16103</v>
      </c>
      <c r="AE26">
        <v>17489</v>
      </c>
      <c r="AF26">
        <v>13160</v>
      </c>
      <c r="AG26">
        <v>18847</v>
      </c>
      <c r="AH26">
        <v>16325</v>
      </c>
      <c r="AI26">
        <v>16827</v>
      </c>
      <c r="AK26" s="16">
        <v>13148</v>
      </c>
    </row>
    <row r="27" spans="2:39">
      <c r="B27" t="s">
        <v>17</v>
      </c>
      <c r="AD27">
        <v>10187</v>
      </c>
      <c r="AE27">
        <v>13719</v>
      </c>
      <c r="AF27">
        <v>12988</v>
      </c>
      <c r="AG27">
        <v>11085</v>
      </c>
      <c r="AH27">
        <v>10156</v>
      </c>
      <c r="AI27">
        <v>10046</v>
      </c>
      <c r="AK27" s="16">
        <v>5945</v>
      </c>
    </row>
    <row r="28" spans="2:39">
      <c r="B28" t="s">
        <v>25</v>
      </c>
      <c r="AE28">
        <v>3323</v>
      </c>
      <c r="AI28">
        <v>25</v>
      </c>
    </row>
    <row r="29" spans="2:39">
      <c r="B29" t="s">
        <v>26</v>
      </c>
      <c r="AE29">
        <v>225</v>
      </c>
      <c r="AG29">
        <v>128</v>
      </c>
      <c r="AH29">
        <v>394</v>
      </c>
      <c r="AI29">
        <v>194</v>
      </c>
      <c r="AK29">
        <v>848</v>
      </c>
    </row>
    <row r="30" spans="2:39" s="16" customFormat="1">
      <c r="B30" s="11" t="s">
        <v>76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AK30" s="16">
        <v>396</v>
      </c>
    </row>
    <row r="31" spans="2:39">
      <c r="B31" t="s">
        <v>18</v>
      </c>
      <c r="AD31">
        <v>76327</v>
      </c>
      <c r="AE31">
        <v>88344</v>
      </c>
      <c r="AF31">
        <v>69652</v>
      </c>
      <c r="AG31">
        <v>63515</v>
      </c>
      <c r="AH31">
        <v>53116</v>
      </c>
      <c r="AI31">
        <v>60591</v>
      </c>
      <c r="AK31">
        <v>64297</v>
      </c>
      <c r="AM31">
        <f>SUM(AE4:AE31)</f>
        <v>840062</v>
      </c>
    </row>
    <row r="32" spans="2:39">
      <c r="B32" t="s">
        <v>19</v>
      </c>
    </row>
    <row r="33" spans="2:37">
      <c r="B33" t="s">
        <v>27</v>
      </c>
      <c r="AD33">
        <v>427438</v>
      </c>
      <c r="AE33">
        <v>465917</v>
      </c>
      <c r="AF33">
        <v>453710</v>
      </c>
      <c r="AG33">
        <v>405094</v>
      </c>
      <c r="AH33">
        <v>400289</v>
      </c>
      <c r="AI33">
        <v>340908</v>
      </c>
      <c r="AK33" s="17">
        <v>168217</v>
      </c>
    </row>
    <row r="34" spans="2:37">
      <c r="B34" t="s">
        <v>28</v>
      </c>
      <c r="AD34">
        <v>382</v>
      </c>
      <c r="AE34">
        <v>872</v>
      </c>
      <c r="AF34">
        <v>419</v>
      </c>
      <c r="AG34">
        <v>234</v>
      </c>
      <c r="AH34">
        <v>129</v>
      </c>
      <c r="AI34">
        <v>162</v>
      </c>
      <c r="AK34" s="17">
        <v>408</v>
      </c>
    </row>
    <row r="35" spans="2:37">
      <c r="B35" t="s">
        <v>29</v>
      </c>
      <c r="AD35">
        <v>20036</v>
      </c>
      <c r="AE35">
        <v>21905</v>
      </c>
      <c r="AF35">
        <v>35310</v>
      </c>
      <c r="AG35">
        <v>49421</v>
      </c>
      <c r="AH35">
        <v>33008</v>
      </c>
      <c r="AI35">
        <v>31788</v>
      </c>
      <c r="AK35" s="17">
        <v>29205</v>
      </c>
    </row>
    <row r="36" spans="2:37">
      <c r="B36" t="s">
        <v>30</v>
      </c>
      <c r="AD36">
        <v>37</v>
      </c>
      <c r="AE36">
        <v>647</v>
      </c>
      <c r="AF36">
        <v>266</v>
      </c>
      <c r="AG36">
        <v>183</v>
      </c>
      <c r="AK36" s="17">
        <v>220</v>
      </c>
    </row>
    <row r="37" spans="2:37">
      <c r="B37" t="s">
        <v>31</v>
      </c>
      <c r="AD37">
        <v>466</v>
      </c>
      <c r="AE37">
        <v>719</v>
      </c>
      <c r="AF37">
        <v>2687</v>
      </c>
      <c r="AG37">
        <v>1646</v>
      </c>
      <c r="AH37">
        <v>2001</v>
      </c>
      <c r="AI37">
        <v>793</v>
      </c>
      <c r="AK37" s="17">
        <v>1863</v>
      </c>
    </row>
    <row r="38" spans="2:37">
      <c r="B38" t="s">
        <v>32</v>
      </c>
      <c r="AD38">
        <v>10854</v>
      </c>
      <c r="AE38">
        <v>8826</v>
      </c>
      <c r="AF38">
        <v>8709</v>
      </c>
      <c r="AG38">
        <v>7620</v>
      </c>
      <c r="AH38">
        <v>10378</v>
      </c>
      <c r="AI38">
        <v>4612</v>
      </c>
      <c r="AK38" s="17">
        <v>81</v>
      </c>
    </row>
    <row r="39" spans="2:37">
      <c r="B39" t="s">
        <v>33</v>
      </c>
      <c r="AD39">
        <v>942</v>
      </c>
      <c r="AE39">
        <v>1168</v>
      </c>
      <c r="AF39">
        <v>479</v>
      </c>
      <c r="AG39">
        <v>1803</v>
      </c>
      <c r="AH39">
        <v>723</v>
      </c>
      <c r="AI39">
        <v>447</v>
      </c>
      <c r="AK39" s="17">
        <v>963</v>
      </c>
    </row>
    <row r="40" spans="2:37" s="17" customFormat="1">
      <c r="B40" s="11" t="s">
        <v>77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AK40" s="18">
        <v>55</v>
      </c>
    </row>
    <row r="41" spans="2:37" s="17" customFormat="1">
      <c r="B41" s="11" t="s">
        <v>78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AK41" s="18">
        <v>250</v>
      </c>
    </row>
    <row r="42" spans="2:37">
      <c r="B42" t="s">
        <v>34</v>
      </c>
      <c r="AD42">
        <v>531</v>
      </c>
      <c r="AE42">
        <v>441</v>
      </c>
      <c r="AF42">
        <v>224</v>
      </c>
      <c r="AG42">
        <v>594</v>
      </c>
      <c r="AH42">
        <v>688</v>
      </c>
      <c r="AI42">
        <v>555</v>
      </c>
      <c r="AK42" s="18">
        <v>557</v>
      </c>
    </row>
    <row r="43" spans="2:37">
      <c r="B43" t="s">
        <v>35</v>
      </c>
      <c r="AD43">
        <v>2935</v>
      </c>
      <c r="AE43">
        <v>1897</v>
      </c>
      <c r="AF43">
        <v>3743</v>
      </c>
      <c r="AG43">
        <v>2224</v>
      </c>
      <c r="AH43">
        <v>2565</v>
      </c>
    </row>
    <row r="44" spans="2:37">
      <c r="B44" t="s">
        <v>36</v>
      </c>
      <c r="AD44">
        <v>23687</v>
      </c>
      <c r="AE44">
        <v>8793</v>
      </c>
      <c r="AF44">
        <v>17993</v>
      </c>
      <c r="AG44">
        <v>5381</v>
      </c>
      <c r="AH44">
        <v>4070</v>
      </c>
      <c r="AI44">
        <v>3806</v>
      </c>
    </row>
    <row r="45" spans="2:37">
      <c r="B45" t="s">
        <v>37</v>
      </c>
      <c r="AD45">
        <v>3</v>
      </c>
      <c r="AF45">
        <v>14</v>
      </c>
      <c r="AK45" s="19">
        <v>88</v>
      </c>
    </row>
    <row r="46" spans="2:37" s="19" customFormat="1">
      <c r="B46" s="11" t="s">
        <v>79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AK46" s="20">
        <v>450</v>
      </c>
    </row>
    <row r="47" spans="2:37">
      <c r="B47" t="s">
        <v>38</v>
      </c>
      <c r="AD47">
        <v>840</v>
      </c>
      <c r="AE47">
        <v>1644</v>
      </c>
      <c r="AF47">
        <v>1539</v>
      </c>
      <c r="AG47">
        <v>1362</v>
      </c>
      <c r="AH47">
        <v>1713</v>
      </c>
      <c r="AI47">
        <v>1418</v>
      </c>
      <c r="AK47" s="20">
        <v>2051</v>
      </c>
    </row>
    <row r="48" spans="2:37">
      <c r="B48" t="s">
        <v>39</v>
      </c>
      <c r="AD48">
        <v>3498</v>
      </c>
      <c r="AE48">
        <v>3223</v>
      </c>
      <c r="AF48">
        <v>4344</v>
      </c>
      <c r="AG48">
        <v>2571</v>
      </c>
      <c r="AH48">
        <v>4240</v>
      </c>
      <c r="AI48">
        <v>3246</v>
      </c>
      <c r="AK48" s="20">
        <v>1392</v>
      </c>
    </row>
    <row r="49" spans="2:37">
      <c r="B49" t="s">
        <v>40</v>
      </c>
      <c r="AD49">
        <v>19784</v>
      </c>
      <c r="AE49">
        <v>11618</v>
      </c>
      <c r="AF49">
        <v>9209</v>
      </c>
      <c r="AG49">
        <v>4043</v>
      </c>
      <c r="AH49">
        <v>20406</v>
      </c>
      <c r="AI49">
        <v>11318</v>
      </c>
      <c r="AK49" s="20">
        <v>10342</v>
      </c>
    </row>
    <row r="50" spans="2:37" s="20" customFormat="1">
      <c r="B50" s="11" t="s">
        <v>80</v>
      </c>
      <c r="AK50" s="20">
        <v>99</v>
      </c>
    </row>
    <row r="51" spans="2:37" s="20" customFormat="1">
      <c r="B51" s="11" t="s">
        <v>81</v>
      </c>
      <c r="AK51" s="20">
        <v>85</v>
      </c>
    </row>
    <row r="52" spans="2:37">
      <c r="B52" t="s">
        <v>41</v>
      </c>
      <c r="AD52">
        <v>5365</v>
      </c>
      <c r="AE52">
        <v>10660</v>
      </c>
      <c r="AF52">
        <v>11848</v>
      </c>
      <c r="AG52">
        <v>22169</v>
      </c>
      <c r="AH52">
        <v>30534</v>
      </c>
      <c r="AI52">
        <v>28237</v>
      </c>
      <c r="AK52">
        <v>16830</v>
      </c>
    </row>
    <row r="53" spans="2:37">
      <c r="B53" t="s">
        <v>42</v>
      </c>
      <c r="AI53">
        <v>225</v>
      </c>
    </row>
    <row r="54" spans="2:37">
      <c r="B54" t="s">
        <v>67</v>
      </c>
      <c r="AD54">
        <v>1656</v>
      </c>
    </row>
    <row r="55" spans="2:37">
      <c r="B55" t="s">
        <v>43</v>
      </c>
      <c r="AD55">
        <v>3606</v>
      </c>
      <c r="AE55">
        <v>2236</v>
      </c>
      <c r="AF55">
        <v>3722</v>
      </c>
      <c r="AG55">
        <v>1896</v>
      </c>
      <c r="AH55">
        <v>3765</v>
      </c>
      <c r="AI55">
        <v>2118</v>
      </c>
      <c r="AK55">
        <v>1312</v>
      </c>
    </row>
    <row r="56" spans="2:37">
      <c r="B56" t="s">
        <v>44</v>
      </c>
      <c r="AD56">
        <v>17821</v>
      </c>
      <c r="AE56">
        <v>20322</v>
      </c>
      <c r="AF56">
        <v>24599</v>
      </c>
      <c r="AG56">
        <v>27592</v>
      </c>
      <c r="AH56">
        <v>24047</v>
      </c>
      <c r="AI56">
        <v>37754</v>
      </c>
      <c r="AK56">
        <v>27181</v>
      </c>
    </row>
    <row r="57" spans="2:37">
      <c r="B57" t="s">
        <v>45</v>
      </c>
      <c r="AD57">
        <v>19</v>
      </c>
      <c r="AE57">
        <v>94</v>
      </c>
      <c r="AF57">
        <v>223</v>
      </c>
      <c r="AG57">
        <v>477</v>
      </c>
      <c r="AH57">
        <v>374</v>
      </c>
      <c r="AI57">
        <v>249</v>
      </c>
      <c r="AK57">
        <v>659</v>
      </c>
    </row>
    <row r="58" spans="2:37">
      <c r="B58" t="s">
        <v>46</v>
      </c>
      <c r="AD58">
        <v>74617</v>
      </c>
      <c r="AE58">
        <v>65948</v>
      </c>
      <c r="AF58">
        <v>55059</v>
      </c>
      <c r="AG58">
        <v>64378</v>
      </c>
      <c r="AH58">
        <v>46277</v>
      </c>
      <c r="AI58">
        <v>57087</v>
      </c>
      <c r="AK58">
        <v>44535</v>
      </c>
    </row>
    <row r="59" spans="2:37">
      <c r="B59" t="s">
        <v>47</v>
      </c>
      <c r="AD59">
        <v>572</v>
      </c>
      <c r="AE59">
        <v>2625</v>
      </c>
      <c r="AF59">
        <v>1476</v>
      </c>
      <c r="AG59">
        <v>2170</v>
      </c>
      <c r="AH59">
        <v>1479</v>
      </c>
      <c r="AI59">
        <v>1458</v>
      </c>
      <c r="AK59">
        <v>1492</v>
      </c>
    </row>
    <row r="60" spans="2:37">
      <c r="B60" t="s">
        <v>48</v>
      </c>
      <c r="AF60">
        <v>186</v>
      </c>
    </row>
    <row r="61" spans="2:37">
      <c r="B61" t="s">
        <v>49</v>
      </c>
      <c r="AD61">
        <v>381</v>
      </c>
      <c r="AE61">
        <v>2939</v>
      </c>
      <c r="AF61">
        <v>2848</v>
      </c>
      <c r="AG61">
        <v>4185</v>
      </c>
      <c r="AH61">
        <v>3210</v>
      </c>
      <c r="AI61">
        <v>3310</v>
      </c>
      <c r="AK61">
        <v>20440</v>
      </c>
    </row>
    <row r="62" spans="2:37" s="20" customFormat="1">
      <c r="B62" s="11" t="s">
        <v>82</v>
      </c>
      <c r="AK62" s="20">
        <v>14</v>
      </c>
    </row>
    <row r="63" spans="2:37" s="20" customFormat="1">
      <c r="B63" s="11" t="s">
        <v>83</v>
      </c>
      <c r="AK63" s="20">
        <v>3</v>
      </c>
    </row>
    <row r="64" spans="2:37">
      <c r="B64" t="s">
        <v>50</v>
      </c>
      <c r="AG64">
        <v>6007</v>
      </c>
      <c r="AH64">
        <v>4301</v>
      </c>
      <c r="AI64">
        <v>4030</v>
      </c>
      <c r="AK64">
        <v>3391</v>
      </c>
    </row>
    <row r="65" spans="2:37">
      <c r="B65" t="s">
        <v>51</v>
      </c>
      <c r="AD65">
        <v>53</v>
      </c>
      <c r="AE65">
        <v>530</v>
      </c>
      <c r="AF65">
        <v>615</v>
      </c>
      <c r="AG65">
        <v>176</v>
      </c>
      <c r="AI65">
        <v>214</v>
      </c>
      <c r="AK65">
        <v>346</v>
      </c>
    </row>
    <row r="66" spans="2:37" s="20" customFormat="1">
      <c r="B66" s="11" t="s">
        <v>84</v>
      </c>
      <c r="AK66" s="20">
        <v>141</v>
      </c>
    </row>
    <row r="67" spans="2:37">
      <c r="B67" t="s">
        <v>52</v>
      </c>
      <c r="AD67">
        <v>514</v>
      </c>
      <c r="AE67">
        <v>347</v>
      </c>
      <c r="AF67">
        <v>191</v>
      </c>
      <c r="AG67">
        <v>376</v>
      </c>
      <c r="AH67">
        <v>922</v>
      </c>
      <c r="AI67">
        <v>665</v>
      </c>
      <c r="AK67">
        <v>858</v>
      </c>
    </row>
    <row r="68" spans="2:37">
      <c r="B68" t="s">
        <v>53</v>
      </c>
      <c r="AF68">
        <v>92</v>
      </c>
      <c r="AK68">
        <v>32</v>
      </c>
    </row>
    <row r="69" spans="2:37" s="20" customFormat="1">
      <c r="B69" s="11" t="s">
        <v>85</v>
      </c>
      <c r="AK69" s="20">
        <v>327</v>
      </c>
    </row>
    <row r="70" spans="2:37">
      <c r="B70" t="s">
        <v>54</v>
      </c>
      <c r="AI70">
        <v>54</v>
      </c>
    </row>
    <row r="71" spans="2:37" s="20" customFormat="1">
      <c r="B71" s="11" t="s">
        <v>86</v>
      </c>
      <c r="AK71" s="20">
        <v>44</v>
      </c>
    </row>
    <row r="72" spans="2:37">
      <c r="B72" t="s">
        <v>55</v>
      </c>
      <c r="AD72">
        <v>4515</v>
      </c>
      <c r="AE72">
        <v>3907</v>
      </c>
      <c r="AF72">
        <v>3336</v>
      </c>
      <c r="AG72">
        <v>1694</v>
      </c>
      <c r="AH72">
        <v>1570</v>
      </c>
      <c r="AI72">
        <v>1141</v>
      </c>
      <c r="AK72">
        <v>1473</v>
      </c>
    </row>
    <row r="73" spans="2:37" s="20" customFormat="1">
      <c r="B73" s="11" t="s">
        <v>71</v>
      </c>
    </row>
    <row r="74" spans="2:37" s="20" customFormat="1">
      <c r="B74" s="11" t="s">
        <v>87</v>
      </c>
      <c r="AK74" s="20">
        <v>17</v>
      </c>
    </row>
    <row r="75" spans="2:37">
      <c r="B75" t="s">
        <v>56</v>
      </c>
      <c r="AD75">
        <v>1333</v>
      </c>
      <c r="AE75">
        <v>1163</v>
      </c>
      <c r="AF75">
        <v>2100</v>
      </c>
      <c r="AG75">
        <v>637</v>
      </c>
      <c r="AH75">
        <v>2613</v>
      </c>
      <c r="AI75">
        <v>1271</v>
      </c>
      <c r="AK75">
        <v>1928</v>
      </c>
    </row>
    <row r="76" spans="2:37">
      <c r="B76" t="s">
        <v>57</v>
      </c>
      <c r="AD76">
        <v>1225</v>
      </c>
      <c r="AE76">
        <v>2727</v>
      </c>
      <c r="AF76">
        <v>2573</v>
      </c>
      <c r="AG76">
        <v>2675</v>
      </c>
      <c r="AH76">
        <v>2044</v>
      </c>
      <c r="AI76">
        <v>1307</v>
      </c>
      <c r="AK76">
        <v>1042</v>
      </c>
    </row>
    <row r="77" spans="2:37">
      <c r="B77" t="s">
        <v>58</v>
      </c>
      <c r="AI77">
        <v>1040</v>
      </c>
    </row>
    <row r="78" spans="2:37">
      <c r="B78" t="s">
        <v>68</v>
      </c>
      <c r="AD78">
        <v>15</v>
      </c>
    </row>
    <row r="79" spans="2:37">
      <c r="B79" t="s">
        <v>59</v>
      </c>
      <c r="AD79">
        <v>54</v>
      </c>
      <c r="AE79">
        <v>45</v>
      </c>
      <c r="AH79">
        <v>68</v>
      </c>
      <c r="AI79">
        <v>323</v>
      </c>
    </row>
    <row r="80" spans="2:37">
      <c r="B80" t="s">
        <v>60</v>
      </c>
      <c r="AD80">
        <v>8062</v>
      </c>
      <c r="AE80">
        <v>7641</v>
      </c>
      <c r="AF80">
        <v>6322</v>
      </c>
      <c r="AG80">
        <v>7126</v>
      </c>
      <c r="AH80">
        <v>6298</v>
      </c>
      <c r="AI80">
        <v>4580</v>
      </c>
      <c r="AK80">
        <v>9094</v>
      </c>
    </row>
    <row r="81" spans="2:37" s="20" customFormat="1">
      <c r="B81" s="11" t="s">
        <v>88</v>
      </c>
      <c r="AK81" s="20">
        <v>132</v>
      </c>
    </row>
    <row r="82" spans="2:37">
      <c r="B82" s="20" t="s">
        <v>64</v>
      </c>
      <c r="AD82">
        <f>SUM(AD3:AD80)</f>
        <v>2293740</v>
      </c>
      <c r="AE82" s="20">
        <f t="shared" ref="AE82:AK82" si="0">SUM(AE3:AE80)</f>
        <v>2153158</v>
      </c>
      <c r="AF82" s="20">
        <f t="shared" si="0"/>
        <v>2278234</v>
      </c>
      <c r="AG82" s="20">
        <f t="shared" si="0"/>
        <v>2337754</v>
      </c>
      <c r="AH82" s="20">
        <f t="shared" si="0"/>
        <v>2038804</v>
      </c>
      <c r="AI82" s="20">
        <f t="shared" si="0"/>
        <v>1726786</v>
      </c>
      <c r="AJ82" s="20">
        <f t="shared" si="0"/>
        <v>0</v>
      </c>
      <c r="AK82" s="20">
        <f t="shared" si="0"/>
        <v>1642672</v>
      </c>
    </row>
    <row r="84" spans="2:37">
      <c r="AD84">
        <f>2293777-AD82</f>
        <v>37</v>
      </c>
      <c r="AE84">
        <f>2153167-AE82</f>
        <v>9</v>
      </c>
      <c r="AF84">
        <f>2278243-AF82</f>
        <v>9</v>
      </c>
      <c r="AG84">
        <f>2337754-AG82</f>
        <v>0</v>
      </c>
      <c r="AH84">
        <f>2038804-AH82</f>
        <v>0</v>
      </c>
      <c r="AI84">
        <f>1726786-AI82</f>
        <v>0</v>
      </c>
    </row>
    <row r="86" spans="2:37">
      <c r="AD86" s="20" t="s">
        <v>90</v>
      </c>
      <c r="AE86" s="20" t="s">
        <v>90</v>
      </c>
      <c r="AF86" s="20" t="s">
        <v>90</v>
      </c>
      <c r="AG86" s="20" t="s">
        <v>90</v>
      </c>
      <c r="AH86" s="20" t="s">
        <v>90</v>
      </c>
    </row>
    <row r="87" spans="2:37">
      <c r="AD87" s="20" t="s">
        <v>89</v>
      </c>
      <c r="AE87" s="20" t="s">
        <v>89</v>
      </c>
      <c r="AF87" s="20" t="s">
        <v>89</v>
      </c>
      <c r="AG87" s="20" t="s">
        <v>89</v>
      </c>
      <c r="AH87" s="20" t="s">
        <v>89</v>
      </c>
    </row>
    <row r="89" spans="2:37">
      <c r="AD89" s="20" t="s">
        <v>91</v>
      </c>
      <c r="AE89" s="20" t="s">
        <v>91</v>
      </c>
      <c r="AF89" s="20" t="s">
        <v>91</v>
      </c>
      <c r="AG89" s="20" t="s">
        <v>91</v>
      </c>
      <c r="AH89" s="20" t="s">
        <v>91</v>
      </c>
    </row>
    <row r="91" spans="2:37">
      <c r="AE91" s="20"/>
      <c r="AF91" s="20"/>
    </row>
    <row r="92" spans="2:37">
      <c r="AE92" s="20"/>
      <c r="AF9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8"/>
  <sheetViews>
    <sheetView workbookViewId="0">
      <pane xSplit="3" ySplit="2" topLeftCell="R41" activePane="bottomRight" state="frozen"/>
      <selection pane="topRight" activeCell="D1" sqref="D1"/>
      <selection pane="bottomLeft" activeCell="A3" sqref="A3"/>
      <selection pane="bottomRight" activeCell="X47" sqref="X47"/>
    </sheetView>
  </sheetViews>
  <sheetFormatPr defaultRowHeight="15"/>
  <cols>
    <col min="1" max="16384" width="9.140625" style="20"/>
  </cols>
  <sheetData>
    <row r="1" spans="1:33">
      <c r="C1" s="20" t="s">
        <v>0</v>
      </c>
      <c r="D1" s="20" t="s">
        <v>1</v>
      </c>
      <c r="E1" s="20">
        <v>1911</v>
      </c>
      <c r="F1" s="20">
        <v>1912</v>
      </c>
      <c r="G1" s="20">
        <v>1913</v>
      </c>
      <c r="H1" s="20">
        <v>1914</v>
      </c>
      <c r="I1" s="20">
        <v>1915</v>
      </c>
      <c r="J1" s="20">
        <v>1916</v>
      </c>
      <c r="K1" s="20">
        <v>1917</v>
      </c>
      <c r="L1" s="20">
        <v>1918</v>
      </c>
      <c r="M1" s="20">
        <v>1919</v>
      </c>
      <c r="N1" s="20">
        <v>1920</v>
      </c>
      <c r="O1" s="20">
        <v>1921</v>
      </c>
      <c r="P1" s="1">
        <v>1922</v>
      </c>
      <c r="Q1" s="20">
        <v>1923</v>
      </c>
      <c r="R1" s="1">
        <v>1924</v>
      </c>
      <c r="S1" s="20">
        <v>1925</v>
      </c>
      <c r="T1" s="1">
        <v>1926</v>
      </c>
      <c r="U1" s="20">
        <v>1927</v>
      </c>
      <c r="V1" s="20">
        <v>1928</v>
      </c>
      <c r="W1" s="20">
        <v>1929</v>
      </c>
      <c r="X1" s="20">
        <v>1930</v>
      </c>
      <c r="Y1" s="20">
        <v>1931</v>
      </c>
      <c r="Z1" s="20">
        <v>1932</v>
      </c>
      <c r="AA1" s="20">
        <v>1933</v>
      </c>
      <c r="AB1" s="20">
        <v>1934</v>
      </c>
      <c r="AC1" s="20">
        <v>1935</v>
      </c>
      <c r="AD1" s="20">
        <v>1936</v>
      </c>
      <c r="AE1" s="20">
        <v>1937</v>
      </c>
      <c r="AF1" s="20">
        <v>1938</v>
      </c>
      <c r="AG1" s="20">
        <v>1939</v>
      </c>
    </row>
    <row r="2" spans="1:33">
      <c r="A2" s="20" t="s">
        <v>2</v>
      </c>
      <c r="B2" s="20" t="s">
        <v>3</v>
      </c>
      <c r="D2" s="20" t="s">
        <v>61</v>
      </c>
      <c r="S2" s="20">
        <v>5045</v>
      </c>
      <c r="T2" s="20">
        <v>4442</v>
      </c>
      <c r="U2" s="20">
        <v>5804</v>
      </c>
      <c r="V2" s="20">
        <v>4820</v>
      </c>
      <c r="W2" s="20">
        <v>4322</v>
      </c>
      <c r="X2" s="20">
        <v>4737</v>
      </c>
    </row>
    <row r="3" spans="1:33">
      <c r="B3" s="20" t="s">
        <v>4</v>
      </c>
      <c r="S3" s="20">
        <v>4485</v>
      </c>
      <c r="T3" s="20">
        <v>4919</v>
      </c>
      <c r="U3" s="20">
        <v>7336</v>
      </c>
      <c r="V3" s="20">
        <v>9477</v>
      </c>
      <c r="W3" s="20">
        <v>10268</v>
      </c>
      <c r="X3" s="20">
        <v>3531</v>
      </c>
    </row>
    <row r="4" spans="1:33">
      <c r="B4" s="20" t="s">
        <v>5</v>
      </c>
      <c r="T4" s="20">
        <v>3</v>
      </c>
      <c r="V4" s="20">
        <v>4</v>
      </c>
    </row>
    <row r="5" spans="1:33">
      <c r="B5" s="20" t="s">
        <v>6</v>
      </c>
      <c r="S5" s="20">
        <v>250</v>
      </c>
      <c r="T5" s="20">
        <v>65</v>
      </c>
      <c r="U5" s="20">
        <v>112</v>
      </c>
      <c r="V5" s="20">
        <v>168</v>
      </c>
      <c r="W5" s="20">
        <v>113</v>
      </c>
      <c r="X5" s="20">
        <v>36</v>
      </c>
    </row>
    <row r="6" spans="1:33">
      <c r="B6" s="20" t="s">
        <v>7</v>
      </c>
      <c r="S6" s="20">
        <v>6411</v>
      </c>
      <c r="T6" s="20">
        <v>7398</v>
      </c>
      <c r="U6" s="20">
        <v>5026</v>
      </c>
      <c r="V6" s="20">
        <v>4951</v>
      </c>
      <c r="W6" s="20">
        <v>4447</v>
      </c>
      <c r="X6" s="20">
        <v>4225</v>
      </c>
    </row>
    <row r="7" spans="1:33">
      <c r="B7" s="20" t="s">
        <v>20</v>
      </c>
    </row>
    <row r="8" spans="1:33">
      <c r="B8" s="20" t="s">
        <v>8</v>
      </c>
      <c r="U8" s="20">
        <v>25</v>
      </c>
    </row>
    <row r="9" spans="1:33">
      <c r="B9" s="20" t="s">
        <v>9</v>
      </c>
      <c r="S9" s="20">
        <v>134</v>
      </c>
      <c r="T9" s="20">
        <v>61</v>
      </c>
      <c r="U9" s="20">
        <v>19</v>
      </c>
      <c r="V9" s="20">
        <v>113</v>
      </c>
      <c r="W9" s="20">
        <v>61</v>
      </c>
      <c r="X9" s="20">
        <v>90</v>
      </c>
    </row>
    <row r="10" spans="1:33">
      <c r="B10" s="20" t="s">
        <v>10</v>
      </c>
      <c r="S10" s="20">
        <v>17797</v>
      </c>
      <c r="T10" s="20">
        <v>29556</v>
      </c>
      <c r="U10" s="20">
        <v>24876</v>
      </c>
      <c r="V10" s="20">
        <v>22735</v>
      </c>
      <c r="W10" s="20">
        <v>26329</v>
      </c>
      <c r="X10" s="20">
        <v>17456</v>
      </c>
    </row>
    <row r="11" spans="1:33" hidden="1">
      <c r="B11" s="20" t="s">
        <v>21</v>
      </c>
    </row>
    <row r="12" spans="1:33">
      <c r="B12" s="20" t="s">
        <v>65</v>
      </c>
      <c r="S12" s="20">
        <v>22</v>
      </c>
    </row>
    <row r="13" spans="1:33">
      <c r="B13" s="20" t="s">
        <v>11</v>
      </c>
      <c r="S13" s="20">
        <v>9331</v>
      </c>
      <c r="T13" s="20">
        <v>8784</v>
      </c>
      <c r="U13" s="20">
        <v>10741</v>
      </c>
      <c r="V13" s="20">
        <v>13089</v>
      </c>
      <c r="W13" s="20">
        <v>11928</v>
      </c>
      <c r="X13" s="20">
        <v>9238</v>
      </c>
    </row>
    <row r="14" spans="1:33">
      <c r="B14" s="20" t="s">
        <v>12</v>
      </c>
      <c r="S14" s="20">
        <v>25464</v>
      </c>
      <c r="T14" s="20">
        <v>18919</v>
      </c>
      <c r="U14" s="20">
        <v>23229</v>
      </c>
      <c r="V14" s="20">
        <v>23138</v>
      </c>
      <c r="W14" s="20">
        <v>21658</v>
      </c>
      <c r="X14" s="20">
        <v>18342</v>
      </c>
    </row>
    <row r="15" spans="1:33" hidden="1">
      <c r="B15" s="20" t="s">
        <v>22</v>
      </c>
    </row>
    <row r="16" spans="1:33" hidden="1">
      <c r="B16" s="20" t="s">
        <v>23</v>
      </c>
    </row>
    <row r="17" spans="2:24">
      <c r="B17" s="20" t="s">
        <v>13</v>
      </c>
      <c r="T17" s="20">
        <v>5</v>
      </c>
      <c r="U17" s="20">
        <v>36</v>
      </c>
    </row>
    <row r="18" spans="2:24">
      <c r="B18" s="20" t="s">
        <v>14</v>
      </c>
      <c r="S18" s="20">
        <v>7019</v>
      </c>
      <c r="T18" s="20">
        <v>5878</v>
      </c>
      <c r="U18" s="20">
        <v>5096</v>
      </c>
      <c r="V18" s="20">
        <v>6439</v>
      </c>
      <c r="W18" s="20">
        <v>5655</v>
      </c>
      <c r="X18" s="20">
        <v>5099</v>
      </c>
    </row>
    <row r="19" spans="2:24">
      <c r="B19" s="20" t="s">
        <v>24</v>
      </c>
    </row>
    <row r="20" spans="2:24">
      <c r="B20" s="20" t="s">
        <v>15</v>
      </c>
      <c r="S20" s="20">
        <v>11844</v>
      </c>
      <c r="T20" s="20">
        <v>10396</v>
      </c>
      <c r="U20" s="20">
        <v>5461</v>
      </c>
      <c r="V20" s="20">
        <v>8110</v>
      </c>
      <c r="W20" s="20">
        <v>8371</v>
      </c>
      <c r="X20" s="20">
        <v>7273</v>
      </c>
    </row>
    <row r="21" spans="2:24">
      <c r="B21" s="20" t="s">
        <v>16</v>
      </c>
      <c r="S21" s="20">
        <v>23091</v>
      </c>
      <c r="T21" s="20">
        <v>23866</v>
      </c>
      <c r="U21" s="20">
        <v>22985</v>
      </c>
      <c r="V21" s="20">
        <v>20726</v>
      </c>
      <c r="W21" s="20">
        <v>16535</v>
      </c>
      <c r="X21" s="20">
        <v>14672</v>
      </c>
    </row>
    <row r="22" spans="2:24">
      <c r="B22" s="20" t="s">
        <v>17</v>
      </c>
      <c r="S22" s="20">
        <v>25004</v>
      </c>
      <c r="T22" s="20">
        <v>21783</v>
      </c>
      <c r="U22" s="20">
        <v>20456</v>
      </c>
      <c r="V22" s="20">
        <v>23341</v>
      </c>
      <c r="W22" s="20">
        <v>19286</v>
      </c>
      <c r="X22" s="20">
        <v>18497</v>
      </c>
    </row>
    <row r="23" spans="2:24">
      <c r="B23" s="20" t="s">
        <v>25</v>
      </c>
    </row>
    <row r="24" spans="2:24">
      <c r="B24" s="20" t="s">
        <v>26</v>
      </c>
    </row>
    <row r="25" spans="2:24">
      <c r="B25" s="20" t="s">
        <v>18</v>
      </c>
      <c r="S25" s="20">
        <v>79498</v>
      </c>
      <c r="T25" s="20">
        <v>69389</v>
      </c>
      <c r="U25" s="20">
        <v>75790</v>
      </c>
      <c r="V25" s="20">
        <v>91273</v>
      </c>
      <c r="W25" s="20">
        <v>80804</v>
      </c>
      <c r="X25" s="20">
        <v>80295</v>
      </c>
    </row>
    <row r="26" spans="2:24">
      <c r="B26" s="20" t="s">
        <v>19</v>
      </c>
      <c r="V26" s="20">
        <v>97</v>
      </c>
    </row>
    <row r="27" spans="2:24">
      <c r="B27" s="20" t="s">
        <v>27</v>
      </c>
      <c r="S27" s="20">
        <v>2252</v>
      </c>
      <c r="T27" s="20">
        <v>935</v>
      </c>
      <c r="U27" s="20">
        <v>2166</v>
      </c>
      <c r="V27" s="20">
        <v>3183</v>
      </c>
      <c r="W27" s="20">
        <v>3048</v>
      </c>
      <c r="X27" s="20">
        <v>3326</v>
      </c>
    </row>
    <row r="28" spans="2:24">
      <c r="B28" s="20" t="s">
        <v>28</v>
      </c>
      <c r="S28" s="20">
        <v>1008</v>
      </c>
      <c r="T28" s="20">
        <v>1109</v>
      </c>
      <c r="U28" s="20">
        <v>604</v>
      </c>
      <c r="V28" s="20">
        <v>585</v>
      </c>
      <c r="W28" s="20">
        <v>695</v>
      </c>
      <c r="X28" s="20">
        <v>569</v>
      </c>
    </row>
    <row r="29" spans="2:24">
      <c r="B29" s="20" t="s">
        <v>29</v>
      </c>
    </row>
    <row r="30" spans="2:24">
      <c r="B30" s="20" t="s">
        <v>30</v>
      </c>
    </row>
    <row r="31" spans="2:24">
      <c r="B31" s="20" t="s">
        <v>31</v>
      </c>
    </row>
    <row r="32" spans="2:24">
      <c r="B32" s="20" t="s">
        <v>32</v>
      </c>
      <c r="S32" s="20">
        <v>50</v>
      </c>
      <c r="T32" s="20">
        <v>96</v>
      </c>
      <c r="V32" s="20">
        <v>35</v>
      </c>
    </row>
    <row r="33" spans="2:24">
      <c r="B33" s="20" t="s">
        <v>33</v>
      </c>
    </row>
    <row r="34" spans="2:24">
      <c r="B34" s="20" t="s">
        <v>34</v>
      </c>
    </row>
    <row r="35" spans="2:24">
      <c r="B35" s="20" t="s">
        <v>35</v>
      </c>
      <c r="U35" s="20">
        <v>40</v>
      </c>
    </row>
    <row r="36" spans="2:24">
      <c r="B36" s="20" t="s">
        <v>36</v>
      </c>
      <c r="S36" s="20">
        <v>90</v>
      </c>
      <c r="T36" s="20">
        <v>12</v>
      </c>
      <c r="V36" s="20">
        <v>168</v>
      </c>
      <c r="W36" s="20">
        <v>67</v>
      </c>
      <c r="X36" s="20">
        <v>37</v>
      </c>
    </row>
    <row r="37" spans="2:24">
      <c r="B37" s="20" t="s">
        <v>37</v>
      </c>
    </row>
    <row r="38" spans="2:24">
      <c r="B38" s="20" t="s">
        <v>38</v>
      </c>
      <c r="U38" s="20">
        <v>59</v>
      </c>
      <c r="X38" s="20">
        <v>26</v>
      </c>
    </row>
    <row r="39" spans="2:24">
      <c r="B39" s="20" t="s">
        <v>39</v>
      </c>
      <c r="S39" s="20">
        <v>3896</v>
      </c>
      <c r="T39" s="20">
        <v>1982</v>
      </c>
      <c r="U39" s="20">
        <v>2091</v>
      </c>
      <c r="V39" s="20">
        <v>2767</v>
      </c>
      <c r="W39" s="20">
        <v>2503</v>
      </c>
      <c r="X39" s="20">
        <v>1968</v>
      </c>
    </row>
    <row r="40" spans="2:24">
      <c r="B40" s="20" t="s">
        <v>40</v>
      </c>
      <c r="S40" s="20">
        <v>2407</v>
      </c>
      <c r="T40" s="20">
        <v>2501</v>
      </c>
      <c r="U40" s="20">
        <v>5139</v>
      </c>
      <c r="V40" s="20">
        <v>4985</v>
      </c>
      <c r="W40" s="20">
        <v>5056</v>
      </c>
      <c r="X40" s="20">
        <v>4067</v>
      </c>
    </row>
    <row r="41" spans="2:24">
      <c r="B41" s="20" t="s">
        <v>41</v>
      </c>
      <c r="S41" s="20">
        <v>778</v>
      </c>
      <c r="T41" s="20">
        <v>1765</v>
      </c>
      <c r="U41" s="20">
        <v>1902</v>
      </c>
      <c r="V41" s="20">
        <v>1059</v>
      </c>
      <c r="W41" s="20">
        <v>2060</v>
      </c>
      <c r="X41" s="20">
        <v>1624</v>
      </c>
    </row>
    <row r="42" spans="2:24">
      <c r="B42" s="20" t="s">
        <v>42</v>
      </c>
    </row>
    <row r="43" spans="2:24">
      <c r="B43" s="20" t="s">
        <v>43</v>
      </c>
      <c r="S43" s="20">
        <v>6982</v>
      </c>
      <c r="T43" s="20">
        <v>1844</v>
      </c>
      <c r="U43" s="20">
        <v>4067</v>
      </c>
      <c r="V43" s="20">
        <v>775</v>
      </c>
      <c r="W43" s="20">
        <v>3404</v>
      </c>
      <c r="X43" s="20">
        <v>4426</v>
      </c>
    </row>
    <row r="44" spans="2:24">
      <c r="B44" s="20" t="s">
        <v>44</v>
      </c>
      <c r="S44" s="20">
        <v>10</v>
      </c>
      <c r="T44" s="20">
        <v>90</v>
      </c>
      <c r="U44" s="20">
        <v>143</v>
      </c>
      <c r="V44" s="20">
        <v>390</v>
      </c>
      <c r="W44" s="20">
        <v>1640</v>
      </c>
      <c r="X44" s="20">
        <v>439</v>
      </c>
    </row>
    <row r="45" spans="2:24">
      <c r="B45" s="20" t="s">
        <v>45</v>
      </c>
    </row>
    <row r="46" spans="2:24">
      <c r="B46" s="20" t="s">
        <v>46</v>
      </c>
      <c r="S46" s="20">
        <v>431</v>
      </c>
      <c r="T46" s="20">
        <v>39</v>
      </c>
      <c r="U46" s="20">
        <v>1465</v>
      </c>
      <c r="V46" s="20">
        <v>1438</v>
      </c>
      <c r="W46" s="20">
        <v>291</v>
      </c>
      <c r="X46" s="20">
        <v>348</v>
      </c>
    </row>
    <row r="47" spans="2:24">
      <c r="B47" s="20" t="s">
        <v>47</v>
      </c>
    </row>
    <row r="48" spans="2:24">
      <c r="B48" s="20" t="s">
        <v>48</v>
      </c>
    </row>
    <row r="49" spans="2:26">
      <c r="B49" s="20" t="s">
        <v>49</v>
      </c>
    </row>
    <row r="50" spans="2:26">
      <c r="B50" s="20" t="s">
        <v>50</v>
      </c>
    </row>
    <row r="51" spans="2:26">
      <c r="B51" s="20" t="s">
        <v>51</v>
      </c>
    </row>
    <row r="52" spans="2:26">
      <c r="B52" s="20" t="s">
        <v>52</v>
      </c>
    </row>
    <row r="53" spans="2:26">
      <c r="B53" s="20" t="s">
        <v>53</v>
      </c>
    </row>
    <row r="54" spans="2:26">
      <c r="B54" s="20" t="s">
        <v>54</v>
      </c>
    </row>
    <row r="55" spans="2:26">
      <c r="B55" s="20" t="s">
        <v>55</v>
      </c>
    </row>
    <row r="56" spans="2:26">
      <c r="B56" s="20" t="s">
        <v>71</v>
      </c>
    </row>
    <row r="57" spans="2:26">
      <c r="B57" s="20" t="s">
        <v>56</v>
      </c>
    </row>
    <row r="58" spans="2:26">
      <c r="B58" s="20" t="s">
        <v>57</v>
      </c>
    </row>
    <row r="59" spans="2:26">
      <c r="B59" s="20" t="s">
        <v>58</v>
      </c>
    </row>
    <row r="60" spans="2:26">
      <c r="B60" s="20" t="s">
        <v>59</v>
      </c>
    </row>
    <row r="61" spans="2:26">
      <c r="B61" s="20" t="s">
        <v>60</v>
      </c>
    </row>
    <row r="62" spans="2:26">
      <c r="B62" s="20" t="s">
        <v>69</v>
      </c>
      <c r="S62" s="20">
        <v>46342</v>
      </c>
      <c r="T62" s="20">
        <v>81755</v>
      </c>
      <c r="U62" s="20">
        <v>53572</v>
      </c>
      <c r="V62" s="20">
        <v>46219</v>
      </c>
      <c r="W62" s="20">
        <v>27510</v>
      </c>
      <c r="X62" s="20">
        <v>13837</v>
      </c>
    </row>
    <row r="63" spans="2:26">
      <c r="B63" s="20" t="s">
        <v>70</v>
      </c>
      <c r="U63" s="20">
        <v>11980</v>
      </c>
      <c r="V63" s="20">
        <v>14186</v>
      </c>
      <c r="W63" s="20">
        <v>12876</v>
      </c>
      <c r="X63" s="20">
        <v>9622</v>
      </c>
    </row>
    <row r="64" spans="2:26">
      <c r="B64" s="20" t="s">
        <v>64</v>
      </c>
      <c r="S64" s="20">
        <f>SUM(S2:S63)</f>
        <v>279641</v>
      </c>
      <c r="T64" s="20">
        <f t="shared" ref="T64:X64" si="0">SUM(T2:T63)</f>
        <v>297592</v>
      </c>
      <c r="U64" s="20">
        <f t="shared" si="0"/>
        <v>290220</v>
      </c>
      <c r="V64" s="20">
        <f t="shared" si="0"/>
        <v>304271</v>
      </c>
      <c r="W64" s="20">
        <f t="shared" si="0"/>
        <v>268927</v>
      </c>
      <c r="X64" s="20">
        <f t="shared" si="0"/>
        <v>223780</v>
      </c>
      <c r="Y64" s="20">
        <f t="shared" ref="Y64" si="1">SUM(Y2:Y61)</f>
        <v>0</v>
      </c>
      <c r="Z64" s="20">
        <f>SUM(Z2:Z63)</f>
        <v>0</v>
      </c>
    </row>
    <row r="66" spans="19:26">
      <c r="S66" s="20">
        <f>276641-S64</f>
        <v>-3000</v>
      </c>
      <c r="T66" s="20">
        <f>297610-T64</f>
        <v>18</v>
      </c>
      <c r="U66" s="20">
        <f>290220-U64</f>
        <v>0</v>
      </c>
      <c r="V66" s="20">
        <f>304271-V64</f>
        <v>0</v>
      </c>
      <c r="W66" s="20">
        <f>268927-W64</f>
        <v>0</v>
      </c>
      <c r="X66" s="20">
        <f>223780-X64</f>
        <v>0</v>
      </c>
    </row>
    <row r="67" spans="19:26">
      <c r="S67" s="20" t="s">
        <v>72</v>
      </c>
      <c r="T67" s="20" t="s">
        <v>72</v>
      </c>
      <c r="U67" s="20" t="s">
        <v>72</v>
      </c>
      <c r="V67" s="20" t="s">
        <v>72</v>
      </c>
      <c r="W67" s="20" t="s">
        <v>72</v>
      </c>
      <c r="X67" s="20" t="s">
        <v>72</v>
      </c>
      <c r="Z67" s="20" t="s">
        <v>72</v>
      </c>
    </row>
    <row r="68" spans="19:26">
      <c r="W68" s="20" t="s">
        <v>89</v>
      </c>
      <c r="Z68" s="2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reexports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2011-10-25T15:45:34Z</dcterms:modified>
</cp:coreProperties>
</file>