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50" windowWidth="19155" windowHeight="13575" activeTab="1"/>
  </bookViews>
  <sheets>
    <sheet name="imports" sheetId="1" r:id="rId1"/>
    <sheet name="export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X46" i="1"/>
  <c r="Y46"/>
  <c r="Z46"/>
  <c r="AA46"/>
  <c r="AB46"/>
  <c r="AC46"/>
  <c r="AD46"/>
  <c r="AE46"/>
  <c r="AF46"/>
  <c r="AG46"/>
  <c r="AH46"/>
  <c r="AI46"/>
  <c r="AJ46"/>
  <c r="AJ48" s="1"/>
  <c r="AK46"/>
  <c r="AK48" s="1"/>
  <c r="AL46"/>
  <c r="AL48" s="1"/>
  <c r="AM46"/>
  <c r="AM48" s="1"/>
  <c r="AN46"/>
  <c r="AN48" s="1"/>
  <c r="AO46"/>
  <c r="AO48" s="1"/>
  <c r="AP46"/>
  <c r="AP48" s="1"/>
  <c r="X46" i="2"/>
  <c r="Y46"/>
  <c r="Z46"/>
  <c r="AA46"/>
  <c r="AB46"/>
  <c r="AC46"/>
  <c r="AD46"/>
  <c r="AE46"/>
  <c r="AF46"/>
  <c r="AG46"/>
  <c r="AH46"/>
  <c r="AI46"/>
  <c r="AJ46"/>
  <c r="AJ48" s="1"/>
  <c r="AK46"/>
  <c r="AK48" s="1"/>
  <c r="AL46"/>
  <c r="AL48" s="1"/>
  <c r="AM46"/>
  <c r="AM48" s="1"/>
  <c r="AN46"/>
  <c r="AN48" s="1"/>
  <c r="AO46"/>
  <c r="AO48" s="1"/>
  <c r="AP46"/>
  <c r="AP48" s="1"/>
  <c r="AQ48" l="1"/>
  <c r="AQ46"/>
  <c r="AQ48" i="1"/>
  <c r="AQ46"/>
</calcChain>
</file>

<file path=xl/sharedStrings.xml><?xml version="1.0" encoding="utf-8"?>
<sst xmlns="http://schemas.openxmlformats.org/spreadsheetml/2006/main" count="138" uniqueCount="48">
  <si>
    <t>notes</t>
  </si>
  <si>
    <t>unit</t>
  </si>
  <si>
    <t>Hong Kong</t>
  </si>
  <si>
    <t>UK</t>
  </si>
  <si>
    <t>Australia</t>
  </si>
  <si>
    <t>Burma</t>
  </si>
  <si>
    <t>Canada</t>
  </si>
  <si>
    <t>Ceylon</t>
  </si>
  <si>
    <t>East Africa</t>
  </si>
  <si>
    <t>India</t>
  </si>
  <si>
    <t>Malaya (British)</t>
  </si>
  <si>
    <t>New Zealand</t>
  </si>
  <si>
    <t>North Borneo</t>
  </si>
  <si>
    <t>British South Africa</t>
  </si>
  <si>
    <t>British West Africa</t>
  </si>
  <si>
    <t>British West Indies</t>
  </si>
  <si>
    <t>British Empire, other</t>
  </si>
  <si>
    <t>Belgium</t>
  </si>
  <si>
    <t>North China</t>
  </si>
  <si>
    <t>Middle China</t>
  </si>
  <si>
    <t>South China</t>
  </si>
  <si>
    <t>Cuba</t>
  </si>
  <si>
    <t>Central America</t>
  </si>
  <si>
    <t>Denmark</t>
  </si>
  <si>
    <t>Egypt</t>
  </si>
  <si>
    <t>France</t>
  </si>
  <si>
    <t>French Indo-China</t>
  </si>
  <si>
    <t>Germany</t>
  </si>
  <si>
    <t>Holland</t>
  </si>
  <si>
    <t>Italy</t>
  </si>
  <si>
    <t>Japan</t>
  </si>
  <si>
    <t>Kwong Chow Wan</t>
  </si>
  <si>
    <t>Macao</t>
  </si>
  <si>
    <t>Norway</t>
  </si>
  <si>
    <t>Netherlands East Indies</t>
  </si>
  <si>
    <t>Philippines</t>
  </si>
  <si>
    <t>Portugal</t>
  </si>
  <si>
    <t>Siam</t>
  </si>
  <si>
    <t>South America</t>
  </si>
  <si>
    <t>Sweden</t>
  </si>
  <si>
    <t>Switzerland</t>
  </si>
  <si>
    <t>Spain</t>
  </si>
  <si>
    <t>USA</t>
  </si>
  <si>
    <t>Other foreign</t>
  </si>
  <si>
    <t>HK $</t>
  </si>
  <si>
    <t>Excludes treasure</t>
  </si>
  <si>
    <t>Blue Book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</si>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</sst>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C52"/>
  <sheetViews>
    <sheetView workbookViewId="0">
      <pane xSplit="3" ySplit="3" topLeftCell="AD41" activePane="bottomRight" state="frozen"/>
      <selection activeCell="D4" sqref="D4"/>
      <selection pane="topRight" activeCell="D4" sqref="D4"/>
      <selection pane="bottomLeft" activeCell="D4" sqref="D4"/>
      <selection pane="bottomRight" activeCell="B46" sqref="B46"/>
    </sheetView>
  </sheetViews>
  <sheetFormatPr defaultRowHeight="15"/>
  <cols>
    <col min="36" max="43" width="10" bestFit="1" customWidth="1"/>
  </cols>
  <sheetData>
    <row r="1" spans="1:55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  <c r="BC1">
        <v>1950</v>
      </c>
    </row>
    <row r="2" spans="1:55"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</row>
    <row r="3" spans="1:55">
      <c r="AJ3" t="s">
        <v>44</v>
      </c>
      <c r="AK3" t="s">
        <v>44</v>
      </c>
      <c r="AL3" t="s">
        <v>44</v>
      </c>
      <c r="AM3" t="s">
        <v>44</v>
      </c>
      <c r="AN3" t="s">
        <v>44</v>
      </c>
      <c r="AO3" t="s">
        <v>44</v>
      </c>
      <c r="AP3" t="s">
        <v>44</v>
      </c>
      <c r="AQ3" t="s">
        <v>44</v>
      </c>
    </row>
    <row r="4" spans="1:55">
      <c r="A4" t="s">
        <v>2</v>
      </c>
      <c r="B4" t="s">
        <v>3</v>
      </c>
      <c r="AJ4">
        <v>78251178</v>
      </c>
      <c r="AK4">
        <v>76905373</v>
      </c>
      <c r="AL4">
        <v>52172111</v>
      </c>
      <c r="AM4">
        <v>32542358</v>
      </c>
      <c r="AN4">
        <v>23897008</v>
      </c>
      <c r="AO4">
        <v>29008231</v>
      </c>
      <c r="AP4">
        <v>46732014</v>
      </c>
      <c r="AQ4">
        <v>56414530</v>
      </c>
    </row>
    <row r="5" spans="1:55">
      <c r="B5" t="s">
        <v>4</v>
      </c>
      <c r="AJ5">
        <v>6288237</v>
      </c>
      <c r="AK5">
        <v>12044994</v>
      </c>
      <c r="AL5">
        <v>8096934</v>
      </c>
      <c r="AM5">
        <v>6697615</v>
      </c>
      <c r="AN5">
        <v>8419088</v>
      </c>
      <c r="AO5">
        <v>9114463</v>
      </c>
      <c r="AP5">
        <v>13350974</v>
      </c>
      <c r="AQ5">
        <v>12404559</v>
      </c>
    </row>
    <row r="6" spans="1:55">
      <c r="B6" t="s">
        <v>5</v>
      </c>
      <c r="AJ6">
        <v>5998679</v>
      </c>
      <c r="AK6">
        <v>6255978</v>
      </c>
      <c r="AL6">
        <v>4404355</v>
      </c>
      <c r="AM6">
        <v>814292</v>
      </c>
      <c r="AN6">
        <v>670037</v>
      </c>
      <c r="AO6">
        <v>551268</v>
      </c>
      <c r="AP6">
        <v>13202602</v>
      </c>
      <c r="AQ6">
        <v>5138835</v>
      </c>
    </row>
    <row r="7" spans="1:55">
      <c r="B7" t="s">
        <v>6</v>
      </c>
      <c r="AJ7">
        <v>5122862</v>
      </c>
      <c r="AK7">
        <v>6236229</v>
      </c>
      <c r="AL7">
        <v>4877446</v>
      </c>
      <c r="AM7">
        <v>4522951</v>
      </c>
      <c r="AN7">
        <v>4009291</v>
      </c>
      <c r="AO7">
        <v>3571716</v>
      </c>
      <c r="AP7">
        <v>6110005</v>
      </c>
      <c r="AQ7">
        <v>6177425</v>
      </c>
    </row>
    <row r="8" spans="1:55">
      <c r="B8" t="s">
        <v>7</v>
      </c>
      <c r="AJ8">
        <v>277819</v>
      </c>
      <c r="AK8">
        <v>212814</v>
      </c>
      <c r="AL8">
        <v>184267</v>
      </c>
      <c r="AM8">
        <v>167624</v>
      </c>
      <c r="AN8">
        <v>202172</v>
      </c>
      <c r="AO8">
        <v>359502</v>
      </c>
      <c r="AP8">
        <v>354233</v>
      </c>
      <c r="AQ8">
        <v>275045</v>
      </c>
    </row>
    <row r="9" spans="1:55">
      <c r="B9" t="s">
        <v>8</v>
      </c>
      <c r="AJ9">
        <v>397213</v>
      </c>
      <c r="AK9">
        <v>412428</v>
      </c>
      <c r="AL9">
        <v>485716</v>
      </c>
      <c r="AM9">
        <v>434321</v>
      </c>
      <c r="AN9">
        <v>259134</v>
      </c>
      <c r="AO9">
        <v>393851</v>
      </c>
      <c r="AP9">
        <v>482712</v>
      </c>
      <c r="AQ9">
        <v>406218</v>
      </c>
    </row>
    <row r="10" spans="1:55">
      <c r="B10" t="s">
        <v>9</v>
      </c>
      <c r="AJ10">
        <v>17582771</v>
      </c>
      <c r="AK10">
        <v>17649210</v>
      </c>
      <c r="AL10">
        <v>18309521</v>
      </c>
      <c r="AM10">
        <v>8275677</v>
      </c>
      <c r="AN10">
        <v>4440307</v>
      </c>
      <c r="AO10">
        <v>5754538</v>
      </c>
      <c r="AP10">
        <v>6424279</v>
      </c>
      <c r="AQ10">
        <v>11724713</v>
      </c>
    </row>
    <row r="11" spans="1:55">
      <c r="B11" t="s">
        <v>10</v>
      </c>
      <c r="AJ11">
        <v>15197132</v>
      </c>
      <c r="AK11">
        <v>9112284</v>
      </c>
      <c r="AL11">
        <v>5991105</v>
      </c>
      <c r="AM11">
        <v>5496425</v>
      </c>
      <c r="AN11">
        <v>6214705</v>
      </c>
      <c r="AO11">
        <v>7351692</v>
      </c>
      <c r="AP11">
        <v>9125211</v>
      </c>
      <c r="AQ11">
        <v>7600804</v>
      </c>
    </row>
    <row r="12" spans="1:55">
      <c r="B12" t="s">
        <v>11</v>
      </c>
      <c r="AJ12">
        <v>278932</v>
      </c>
      <c r="AK12">
        <v>178625</v>
      </c>
      <c r="AL12">
        <v>145525</v>
      </c>
      <c r="AM12">
        <v>149443</v>
      </c>
      <c r="AN12">
        <v>132841</v>
      </c>
      <c r="AO12">
        <v>221405</v>
      </c>
      <c r="AP12">
        <v>359682</v>
      </c>
      <c r="AQ12">
        <v>420207</v>
      </c>
    </row>
    <row r="13" spans="1:55">
      <c r="B13" t="s">
        <v>12</v>
      </c>
      <c r="AJ13">
        <v>4503560</v>
      </c>
      <c r="AK13">
        <v>3589363</v>
      </c>
      <c r="AL13">
        <v>2783271</v>
      </c>
      <c r="AM13">
        <v>1738977</v>
      </c>
      <c r="AN13">
        <v>1958974</v>
      </c>
      <c r="AO13">
        <v>2043872</v>
      </c>
      <c r="AP13">
        <v>2444687</v>
      </c>
      <c r="AQ13">
        <v>2461305</v>
      </c>
    </row>
    <row r="14" spans="1:55">
      <c r="B14" t="s">
        <v>13</v>
      </c>
      <c r="AJ14">
        <v>148681</v>
      </c>
      <c r="AK14">
        <v>509214</v>
      </c>
      <c r="AL14">
        <v>461941</v>
      </c>
      <c r="AM14">
        <v>161800</v>
      </c>
      <c r="AN14">
        <v>308792</v>
      </c>
      <c r="AO14">
        <v>247335</v>
      </c>
      <c r="AP14">
        <v>627012</v>
      </c>
      <c r="AQ14">
        <v>2751057</v>
      </c>
    </row>
    <row r="15" spans="1:55">
      <c r="B15" t="s">
        <v>14</v>
      </c>
      <c r="AQ15">
        <v>5950</v>
      </c>
    </row>
    <row r="16" spans="1:55">
      <c r="B16" t="s">
        <v>15</v>
      </c>
      <c r="AJ16">
        <v>34067</v>
      </c>
      <c r="AK16">
        <v>5794</v>
      </c>
      <c r="AL16">
        <v>8249</v>
      </c>
      <c r="AM16">
        <v>4680</v>
      </c>
      <c r="AN16">
        <v>13254</v>
      </c>
      <c r="AO16">
        <v>52257</v>
      </c>
      <c r="AP16">
        <v>886</v>
      </c>
      <c r="AQ16">
        <v>3887</v>
      </c>
    </row>
    <row r="17" spans="2:43">
      <c r="B17" t="s">
        <v>16</v>
      </c>
      <c r="AJ17">
        <v>851120</v>
      </c>
      <c r="AK17">
        <v>545732</v>
      </c>
      <c r="AL17">
        <v>390789</v>
      </c>
      <c r="AM17">
        <v>489935</v>
      </c>
      <c r="AN17">
        <v>354125</v>
      </c>
      <c r="AO17">
        <v>249491</v>
      </c>
      <c r="AP17">
        <v>433581</v>
      </c>
      <c r="AQ17">
        <v>504902</v>
      </c>
    </row>
    <row r="18" spans="2:43">
      <c r="B18" t="s">
        <v>17</v>
      </c>
      <c r="AJ18">
        <v>15018424</v>
      </c>
      <c r="AK18">
        <v>12920081</v>
      </c>
      <c r="AL18">
        <v>8416316</v>
      </c>
      <c r="AM18">
        <v>4879645</v>
      </c>
      <c r="AN18">
        <v>4787756</v>
      </c>
      <c r="AO18">
        <v>6599030</v>
      </c>
      <c r="AP18">
        <v>9990861</v>
      </c>
      <c r="AQ18">
        <v>6013261</v>
      </c>
    </row>
    <row r="19" spans="2:43">
      <c r="B19" t="s">
        <v>18</v>
      </c>
      <c r="AJ19">
        <v>102560852</v>
      </c>
      <c r="AK19">
        <v>86641542</v>
      </c>
      <c r="AL19">
        <v>77424859</v>
      </c>
      <c r="AM19">
        <v>74014545</v>
      </c>
      <c r="AN19">
        <v>61915483</v>
      </c>
      <c r="AO19">
        <v>70233046</v>
      </c>
      <c r="AP19">
        <v>84184737</v>
      </c>
      <c r="AQ19">
        <v>115198440</v>
      </c>
    </row>
    <row r="20" spans="2:43">
      <c r="B20" t="s">
        <v>19</v>
      </c>
      <c r="AJ20">
        <v>12638597</v>
      </c>
      <c r="AK20">
        <v>11692497</v>
      </c>
      <c r="AL20">
        <v>9219525</v>
      </c>
      <c r="AM20">
        <v>7354927</v>
      </c>
      <c r="AN20">
        <v>5905473</v>
      </c>
      <c r="AO20">
        <v>7165467</v>
      </c>
      <c r="AP20">
        <v>11195085</v>
      </c>
      <c r="AQ20">
        <v>12496762</v>
      </c>
    </row>
    <row r="21" spans="2:43">
      <c r="B21" t="s">
        <v>20</v>
      </c>
      <c r="AJ21">
        <v>85221710</v>
      </c>
      <c r="AK21">
        <v>71659037</v>
      </c>
      <c r="AL21">
        <v>68542287</v>
      </c>
      <c r="AM21">
        <v>65118233</v>
      </c>
      <c r="AN21">
        <v>55493292</v>
      </c>
      <c r="AO21">
        <v>74643364</v>
      </c>
      <c r="AP21">
        <v>115941363</v>
      </c>
      <c r="AQ21">
        <v>105569145</v>
      </c>
    </row>
    <row r="22" spans="2:43">
      <c r="B22" t="s">
        <v>21</v>
      </c>
      <c r="AJ22">
        <v>6646</v>
      </c>
      <c r="AK22">
        <v>1086334</v>
      </c>
      <c r="AL22">
        <v>818966</v>
      </c>
      <c r="AM22">
        <v>982390</v>
      </c>
      <c r="AN22">
        <v>568277</v>
      </c>
      <c r="AO22">
        <v>90806</v>
      </c>
      <c r="AP22">
        <v>3658</v>
      </c>
      <c r="AQ22">
        <v>12441</v>
      </c>
    </row>
    <row r="23" spans="2:43">
      <c r="B23" t="s">
        <v>22</v>
      </c>
      <c r="AJ23">
        <v>23586</v>
      </c>
      <c r="AK23">
        <v>80993</v>
      </c>
      <c r="AL23">
        <v>7842</v>
      </c>
      <c r="AM23">
        <v>48506</v>
      </c>
      <c r="AN23">
        <v>13376</v>
      </c>
      <c r="AO23">
        <v>13248</v>
      </c>
      <c r="AP23">
        <v>11003</v>
      </c>
      <c r="AQ23">
        <v>2088</v>
      </c>
    </row>
    <row r="24" spans="2:43">
      <c r="B24" t="s">
        <v>23</v>
      </c>
      <c r="AJ24">
        <v>217330</v>
      </c>
      <c r="AK24">
        <v>185956</v>
      </c>
      <c r="AL24">
        <v>110656</v>
      </c>
      <c r="AM24">
        <v>63453</v>
      </c>
      <c r="AN24">
        <v>56763</v>
      </c>
      <c r="AO24">
        <v>109212</v>
      </c>
      <c r="AP24">
        <v>920399</v>
      </c>
      <c r="AQ24">
        <v>2015826</v>
      </c>
    </row>
    <row r="25" spans="2:43">
      <c r="B25" t="s">
        <v>24</v>
      </c>
      <c r="AJ25">
        <v>721082</v>
      </c>
      <c r="AK25">
        <v>123581</v>
      </c>
      <c r="AL25">
        <v>127241</v>
      </c>
      <c r="AM25">
        <v>136723</v>
      </c>
      <c r="AN25">
        <v>60527</v>
      </c>
      <c r="AO25">
        <v>158551</v>
      </c>
      <c r="AP25">
        <v>224679</v>
      </c>
      <c r="AQ25">
        <v>162655</v>
      </c>
    </row>
    <row r="26" spans="2:43">
      <c r="B26" t="s">
        <v>25</v>
      </c>
      <c r="AJ26">
        <v>4261320</v>
      </c>
      <c r="AK26">
        <v>3637761</v>
      </c>
      <c r="AL26">
        <v>2550402</v>
      </c>
      <c r="AM26">
        <v>1976640</v>
      </c>
      <c r="AN26">
        <v>2185531</v>
      </c>
      <c r="AO26">
        <v>1768830</v>
      </c>
      <c r="AP26">
        <v>3577061</v>
      </c>
      <c r="AQ26">
        <v>3747896</v>
      </c>
    </row>
    <row r="27" spans="2:43">
      <c r="B27" t="s">
        <v>26</v>
      </c>
      <c r="AJ27">
        <v>50680737</v>
      </c>
      <c r="AK27">
        <v>52668758</v>
      </c>
      <c r="AL27">
        <v>42373460</v>
      </c>
      <c r="AM27">
        <v>26244809</v>
      </c>
      <c r="AN27">
        <v>32573312</v>
      </c>
      <c r="AO27">
        <v>25759917</v>
      </c>
      <c r="AP27">
        <v>40779425</v>
      </c>
      <c r="AQ27">
        <v>34419119</v>
      </c>
    </row>
    <row r="28" spans="2:43">
      <c r="B28" t="s">
        <v>27</v>
      </c>
      <c r="AJ28">
        <v>37560274</v>
      </c>
      <c r="AK28">
        <v>25708539</v>
      </c>
      <c r="AL28">
        <v>19078728</v>
      </c>
      <c r="AM28">
        <v>13536672</v>
      </c>
      <c r="AN28">
        <v>16345768</v>
      </c>
      <c r="AO28">
        <v>23617633</v>
      </c>
      <c r="AP28">
        <v>30897821</v>
      </c>
      <c r="AQ28">
        <v>39039104</v>
      </c>
    </row>
    <row r="29" spans="2:43">
      <c r="B29" t="s">
        <v>28</v>
      </c>
      <c r="AJ29">
        <v>4513472</v>
      </c>
      <c r="AK29">
        <v>5533622</v>
      </c>
      <c r="AL29">
        <v>4464622</v>
      </c>
      <c r="AM29">
        <v>4526058</v>
      </c>
      <c r="AN29">
        <v>3542590</v>
      </c>
      <c r="AO29">
        <v>2892491</v>
      </c>
      <c r="AP29">
        <v>6713106</v>
      </c>
      <c r="AQ29">
        <v>5384395</v>
      </c>
    </row>
    <row r="30" spans="2:43">
      <c r="B30" t="s">
        <v>29</v>
      </c>
      <c r="AJ30">
        <v>6655035</v>
      </c>
      <c r="AK30">
        <v>4424000</v>
      </c>
      <c r="AL30">
        <v>3467812</v>
      </c>
      <c r="AM30">
        <v>2790276</v>
      </c>
      <c r="AN30">
        <v>1985751</v>
      </c>
      <c r="AO30">
        <v>651021</v>
      </c>
      <c r="AP30">
        <v>2589986</v>
      </c>
      <c r="AQ30">
        <v>2200601</v>
      </c>
    </row>
    <row r="31" spans="2:43">
      <c r="B31" t="s">
        <v>30</v>
      </c>
      <c r="AJ31">
        <v>68302661</v>
      </c>
      <c r="AK31">
        <v>21279864</v>
      </c>
      <c r="AL31">
        <v>25288935</v>
      </c>
      <c r="AM31">
        <v>36668598</v>
      </c>
      <c r="AN31">
        <v>43132078</v>
      </c>
      <c r="AO31">
        <v>58038556</v>
      </c>
      <c r="AP31">
        <v>58043582</v>
      </c>
      <c r="AQ31">
        <v>18780580</v>
      </c>
    </row>
    <row r="32" spans="2:43">
      <c r="B32" t="s">
        <v>31</v>
      </c>
      <c r="AJ32">
        <v>9909966</v>
      </c>
      <c r="AK32">
        <v>8345636</v>
      </c>
      <c r="AL32">
        <v>7242971</v>
      </c>
      <c r="AM32">
        <v>5832653</v>
      </c>
      <c r="AN32">
        <v>3945326</v>
      </c>
      <c r="AO32">
        <v>6034007</v>
      </c>
      <c r="AP32">
        <v>7534721</v>
      </c>
      <c r="AQ32">
        <v>9121288</v>
      </c>
    </row>
    <row r="33" spans="2:43">
      <c r="B33" t="s">
        <v>32</v>
      </c>
      <c r="AJ33">
        <v>10423807</v>
      </c>
      <c r="AK33">
        <v>8877721</v>
      </c>
      <c r="AL33">
        <v>7898856</v>
      </c>
      <c r="AM33">
        <v>7968517</v>
      </c>
      <c r="AN33">
        <v>5982725</v>
      </c>
      <c r="AO33">
        <v>6540586</v>
      </c>
      <c r="AP33">
        <v>11044419</v>
      </c>
      <c r="AQ33">
        <v>13649959</v>
      </c>
    </row>
    <row r="34" spans="2:43">
      <c r="B34" t="s">
        <v>33</v>
      </c>
      <c r="AJ34">
        <v>683330</v>
      </c>
      <c r="AK34">
        <v>1669226</v>
      </c>
      <c r="AL34">
        <v>886490</v>
      </c>
      <c r="AM34">
        <v>427677</v>
      </c>
      <c r="AN34">
        <v>844527</v>
      </c>
      <c r="AO34">
        <v>384836</v>
      </c>
      <c r="AP34">
        <v>1106267</v>
      </c>
      <c r="AQ34">
        <v>1101048</v>
      </c>
    </row>
    <row r="35" spans="2:43">
      <c r="B35" t="s">
        <v>34</v>
      </c>
      <c r="AJ35">
        <v>79950190</v>
      </c>
      <c r="AK35">
        <v>61619550</v>
      </c>
      <c r="AL35">
        <v>38885692</v>
      </c>
      <c r="AM35">
        <v>34674762</v>
      </c>
      <c r="AN35">
        <v>22575943</v>
      </c>
      <c r="AO35">
        <v>38334041</v>
      </c>
      <c r="AP35">
        <v>46915405</v>
      </c>
      <c r="AQ35">
        <v>40966507</v>
      </c>
    </row>
    <row r="36" spans="2:43">
      <c r="B36" t="s">
        <v>35</v>
      </c>
      <c r="AJ36">
        <v>1722178</v>
      </c>
      <c r="AK36">
        <v>1642961</v>
      </c>
      <c r="AL36">
        <v>1159787</v>
      </c>
      <c r="AM36">
        <v>1129416</v>
      </c>
      <c r="AN36">
        <v>1203720</v>
      </c>
      <c r="AO36">
        <v>1275707</v>
      </c>
      <c r="AP36">
        <v>2607753</v>
      </c>
      <c r="AQ36">
        <v>2297290</v>
      </c>
    </row>
    <row r="37" spans="2:43">
      <c r="B37" t="s">
        <v>36</v>
      </c>
      <c r="AJ37">
        <v>191671</v>
      </c>
      <c r="AK37">
        <v>148353</v>
      </c>
      <c r="AL37">
        <v>79826</v>
      </c>
      <c r="AM37">
        <v>73181</v>
      </c>
      <c r="AN37">
        <v>90343</v>
      </c>
      <c r="AO37">
        <v>81293</v>
      </c>
      <c r="AP37">
        <v>149126</v>
      </c>
      <c r="AQ37">
        <v>242779</v>
      </c>
    </row>
    <row r="38" spans="2:43">
      <c r="B38" t="s">
        <v>37</v>
      </c>
      <c r="AJ38">
        <v>47128886</v>
      </c>
      <c r="AK38">
        <v>57821924</v>
      </c>
      <c r="AL38">
        <v>50184013</v>
      </c>
      <c r="AM38">
        <v>33463851</v>
      </c>
      <c r="AN38">
        <v>20534697</v>
      </c>
      <c r="AO38">
        <v>29780398</v>
      </c>
      <c r="AP38">
        <v>22652105</v>
      </c>
      <c r="AQ38">
        <v>36241458</v>
      </c>
    </row>
    <row r="39" spans="2:43">
      <c r="B39" t="s">
        <v>38</v>
      </c>
      <c r="AJ39">
        <v>190149</v>
      </c>
      <c r="AL39">
        <v>23423</v>
      </c>
      <c r="AM39">
        <v>49561</v>
      </c>
      <c r="AN39">
        <v>128576</v>
      </c>
      <c r="AO39">
        <v>354308</v>
      </c>
      <c r="AP39">
        <v>1650060</v>
      </c>
      <c r="AQ39">
        <v>1469577</v>
      </c>
    </row>
    <row r="40" spans="2:43">
      <c r="B40" t="s">
        <v>39</v>
      </c>
      <c r="AJ40">
        <v>2598849</v>
      </c>
      <c r="AK40">
        <v>3204589</v>
      </c>
      <c r="AL40">
        <v>1207435</v>
      </c>
      <c r="AM40">
        <v>1313876</v>
      </c>
      <c r="AN40">
        <v>1879447</v>
      </c>
      <c r="AO40">
        <v>2301881</v>
      </c>
      <c r="AP40">
        <v>1844273</v>
      </c>
      <c r="AQ40">
        <v>1261135</v>
      </c>
    </row>
    <row r="41" spans="2:43">
      <c r="B41" t="s">
        <v>40</v>
      </c>
      <c r="AJ41">
        <v>1887905</v>
      </c>
      <c r="AK41">
        <v>1118025</v>
      </c>
      <c r="AL41">
        <v>872045</v>
      </c>
      <c r="AM41">
        <v>321557</v>
      </c>
      <c r="AN41">
        <v>177394</v>
      </c>
      <c r="AO41">
        <v>263583</v>
      </c>
      <c r="AP41">
        <v>908624</v>
      </c>
      <c r="AQ41">
        <v>887006</v>
      </c>
    </row>
    <row r="42" spans="2:43">
      <c r="B42" t="s">
        <v>41</v>
      </c>
      <c r="AJ42">
        <v>338417</v>
      </c>
      <c r="AK42">
        <v>68309</v>
      </c>
      <c r="AL42">
        <v>71397</v>
      </c>
      <c r="AM42">
        <v>82363</v>
      </c>
      <c r="AN42">
        <v>228303</v>
      </c>
      <c r="AO42">
        <v>299825</v>
      </c>
      <c r="AP42">
        <v>172784</v>
      </c>
      <c r="AQ42">
        <v>148662</v>
      </c>
    </row>
    <row r="43" spans="2:43">
      <c r="B43" t="s">
        <v>42</v>
      </c>
      <c r="AJ43">
        <v>57200040</v>
      </c>
      <c r="AK43">
        <v>46125020</v>
      </c>
      <c r="AL43">
        <v>31209205</v>
      </c>
      <c r="AM43">
        <v>29343028</v>
      </c>
      <c r="AN43">
        <v>26461948</v>
      </c>
      <c r="AO43">
        <v>32181299</v>
      </c>
      <c r="AP43">
        <v>51776026</v>
      </c>
      <c r="AQ43">
        <v>54705520</v>
      </c>
    </row>
    <row r="44" spans="2:43">
      <c r="B44" t="s">
        <v>43</v>
      </c>
      <c r="AJ44">
        <v>2201294</v>
      </c>
      <c r="AK44">
        <v>2105683</v>
      </c>
      <c r="AL44">
        <v>1014773</v>
      </c>
      <c r="AM44">
        <v>1400507</v>
      </c>
      <c r="AN44">
        <v>1490865</v>
      </c>
      <c r="AO44">
        <v>3857636</v>
      </c>
      <c r="AP44">
        <v>3981760</v>
      </c>
      <c r="AQ44">
        <v>4744958</v>
      </c>
    </row>
    <row r="46" spans="2:43">
      <c r="B46" t="s">
        <v>47</v>
      </c>
      <c r="X46">
        <f t="shared" ref="X46:AP46" si="0">SUM(X4:X45)</f>
        <v>0</v>
      </c>
      <c r="Y46">
        <f t="shared" si="0"/>
        <v>0</v>
      </c>
      <c r="Z46">
        <f t="shared" si="0"/>
        <v>0</v>
      </c>
      <c r="AA46">
        <f t="shared" si="0"/>
        <v>0</v>
      </c>
      <c r="AB46">
        <f t="shared" si="0"/>
        <v>0</v>
      </c>
      <c r="AC46">
        <f t="shared" si="0"/>
        <v>0</v>
      </c>
      <c r="AD46">
        <f t="shared" si="0"/>
        <v>0</v>
      </c>
      <c r="AE46">
        <f t="shared" si="0"/>
        <v>0</v>
      </c>
      <c r="AF46">
        <f t="shared" si="0"/>
        <v>0</v>
      </c>
      <c r="AG46">
        <f t="shared" si="0"/>
        <v>0</v>
      </c>
      <c r="AH46">
        <f t="shared" si="0"/>
        <v>0</v>
      </c>
      <c r="AI46">
        <f t="shared" si="0"/>
        <v>0</v>
      </c>
      <c r="AJ46">
        <f t="shared" si="0"/>
        <v>737740659</v>
      </c>
      <c r="AK46">
        <f t="shared" si="0"/>
        <v>624047600</v>
      </c>
      <c r="AL46">
        <f t="shared" si="0"/>
        <v>500938794</v>
      </c>
      <c r="AM46">
        <f t="shared" si="0"/>
        <v>415918522</v>
      </c>
      <c r="AN46">
        <f t="shared" si="0"/>
        <v>364989519</v>
      </c>
      <c r="AO46">
        <f t="shared" si="0"/>
        <v>452350193</v>
      </c>
      <c r="AP46">
        <f t="shared" si="0"/>
        <v>617063967</v>
      </c>
      <c r="AQ46">
        <f>SUM(AQ4:AQ45)</f>
        <v>618168937</v>
      </c>
    </row>
    <row r="48" spans="2:43">
      <c r="AJ48">
        <f>737740659-AJ46</f>
        <v>0</v>
      </c>
      <c r="AK48">
        <f>624047600-AK46</f>
        <v>0</v>
      </c>
      <c r="AL48">
        <f>500938794-AL46</f>
        <v>0</v>
      </c>
      <c r="AM48">
        <f>415918522-AM46</f>
        <v>0</v>
      </c>
      <c r="AN48">
        <f>364989519-AN46</f>
        <v>0</v>
      </c>
      <c r="AO48">
        <f>452350193-AO46</f>
        <v>0</v>
      </c>
      <c r="AP48">
        <f>617063967-AP46</f>
        <v>0</v>
      </c>
      <c r="AQ48">
        <f>618168937-AQ46</f>
        <v>0</v>
      </c>
    </row>
    <row r="50" spans="36:43">
      <c r="AJ50" t="s">
        <v>45</v>
      </c>
      <c r="AK50" t="s">
        <v>45</v>
      </c>
      <c r="AL50" t="s">
        <v>45</v>
      </c>
      <c r="AM50" t="s">
        <v>45</v>
      </c>
      <c r="AN50" t="s">
        <v>45</v>
      </c>
      <c r="AO50" t="s">
        <v>45</v>
      </c>
      <c r="AP50" t="s">
        <v>45</v>
      </c>
      <c r="AQ50" t="s">
        <v>45</v>
      </c>
    </row>
    <row r="52" spans="36:43">
      <c r="AJ52" t="s">
        <v>46</v>
      </c>
      <c r="AK52" t="s">
        <v>46</v>
      </c>
      <c r="AL52" t="s">
        <v>46</v>
      </c>
      <c r="AM52" t="s">
        <v>46</v>
      </c>
      <c r="AN52" t="s">
        <v>46</v>
      </c>
      <c r="AO52" t="s">
        <v>46</v>
      </c>
      <c r="AP52" t="s">
        <v>46</v>
      </c>
      <c r="AQ52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52"/>
  <sheetViews>
    <sheetView tabSelected="1" workbookViewId="0">
      <pane xSplit="3" ySplit="3" topLeftCell="AG44" activePane="bottomRight" state="frozen"/>
      <selection activeCell="D4" sqref="D4"/>
      <selection pane="topRight" activeCell="D4" sqref="D4"/>
      <selection pane="bottomLeft" activeCell="D4" sqref="D4"/>
      <selection pane="bottomRight" activeCell="B46" sqref="B46"/>
    </sheetView>
  </sheetViews>
  <sheetFormatPr defaultRowHeight="15"/>
  <cols>
    <col min="36" max="43" width="10" bestFit="1" customWidth="1"/>
  </cols>
  <sheetData>
    <row r="1" spans="1:55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  <c r="BC1">
        <v>1950</v>
      </c>
    </row>
    <row r="2" spans="1:55"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</row>
    <row r="3" spans="1:55">
      <c r="AJ3" t="s">
        <v>44</v>
      </c>
      <c r="AK3" t="s">
        <v>44</v>
      </c>
      <c r="AL3" t="s">
        <v>44</v>
      </c>
      <c r="AM3" t="s">
        <v>44</v>
      </c>
      <c r="AN3" t="s">
        <v>44</v>
      </c>
      <c r="AO3" t="s">
        <v>44</v>
      </c>
      <c r="AP3" t="s">
        <v>44</v>
      </c>
      <c r="AQ3" t="s">
        <v>44</v>
      </c>
    </row>
    <row r="4" spans="1:55">
      <c r="A4" t="s">
        <v>2</v>
      </c>
      <c r="B4" t="s">
        <v>3</v>
      </c>
      <c r="AJ4">
        <v>5247416</v>
      </c>
      <c r="AK4">
        <v>3462248</v>
      </c>
      <c r="AL4">
        <v>4533607</v>
      </c>
      <c r="AM4">
        <v>6363305</v>
      </c>
      <c r="AN4">
        <v>7552750</v>
      </c>
      <c r="AO4">
        <v>13282078</v>
      </c>
      <c r="AP4">
        <v>20874269</v>
      </c>
      <c r="AQ4">
        <v>21218888</v>
      </c>
    </row>
    <row r="5" spans="1:55">
      <c r="B5" t="s">
        <v>4</v>
      </c>
      <c r="AJ5">
        <v>1604745</v>
      </c>
      <c r="AK5">
        <v>1625765</v>
      </c>
      <c r="AL5">
        <v>1363209</v>
      </c>
      <c r="AM5">
        <v>1609046</v>
      </c>
      <c r="AN5">
        <v>1550355</v>
      </c>
      <c r="AO5">
        <v>1839090</v>
      </c>
      <c r="AP5">
        <v>2893961</v>
      </c>
      <c r="AQ5">
        <v>2853568</v>
      </c>
    </row>
    <row r="6" spans="1:55">
      <c r="B6" t="s">
        <v>5</v>
      </c>
      <c r="AJ6">
        <v>1987098</v>
      </c>
      <c r="AK6">
        <v>1912449</v>
      </c>
      <c r="AL6">
        <v>1573416</v>
      </c>
      <c r="AM6">
        <v>1718613</v>
      </c>
      <c r="AN6">
        <v>1434760</v>
      </c>
      <c r="AO6">
        <v>2524838</v>
      </c>
      <c r="AP6">
        <v>3467199</v>
      </c>
      <c r="AQ6">
        <v>3124773</v>
      </c>
    </row>
    <row r="7" spans="1:55">
      <c r="B7" t="s">
        <v>6</v>
      </c>
      <c r="AJ7">
        <v>2446064</v>
      </c>
      <c r="AK7">
        <v>1929544</v>
      </c>
      <c r="AL7">
        <v>1626555</v>
      </c>
      <c r="AM7">
        <v>1496130</v>
      </c>
      <c r="AN7">
        <v>1462156</v>
      </c>
      <c r="AO7">
        <v>2173119</v>
      </c>
      <c r="AP7">
        <v>2850025</v>
      </c>
      <c r="AQ7">
        <v>2240488</v>
      </c>
    </row>
    <row r="8" spans="1:55">
      <c r="B8" t="s">
        <v>7</v>
      </c>
      <c r="AJ8">
        <v>1347889</v>
      </c>
      <c r="AK8">
        <v>971161</v>
      </c>
      <c r="AL8">
        <v>684531</v>
      </c>
      <c r="AM8">
        <v>867856</v>
      </c>
      <c r="AN8">
        <v>663673</v>
      </c>
      <c r="AO8">
        <v>928547</v>
      </c>
      <c r="AP8">
        <v>1318284</v>
      </c>
      <c r="AQ8">
        <v>1291491</v>
      </c>
    </row>
    <row r="9" spans="1:55">
      <c r="B9" t="s">
        <v>8</v>
      </c>
      <c r="AJ9">
        <v>386436</v>
      </c>
      <c r="AK9">
        <v>285260</v>
      </c>
      <c r="AL9">
        <v>273234</v>
      </c>
      <c r="AM9">
        <v>256375</v>
      </c>
      <c r="AN9">
        <v>169883</v>
      </c>
      <c r="AO9">
        <v>265601</v>
      </c>
      <c r="AP9">
        <v>312600</v>
      </c>
      <c r="AQ9">
        <v>202725</v>
      </c>
    </row>
    <row r="10" spans="1:55">
      <c r="B10" t="s">
        <v>9</v>
      </c>
      <c r="AJ10">
        <v>8509460</v>
      </c>
      <c r="AK10">
        <v>8148177</v>
      </c>
      <c r="AL10">
        <v>5581179</v>
      </c>
      <c r="AM10">
        <v>4233029</v>
      </c>
      <c r="AN10">
        <v>3415986</v>
      </c>
      <c r="AO10">
        <v>4819099</v>
      </c>
      <c r="AP10">
        <v>5359488</v>
      </c>
      <c r="AQ10">
        <v>5445653</v>
      </c>
    </row>
    <row r="11" spans="1:55">
      <c r="B11" t="s">
        <v>10</v>
      </c>
      <c r="AJ11">
        <v>34277590</v>
      </c>
      <c r="AK11">
        <v>23612984</v>
      </c>
      <c r="AL11">
        <v>21419517</v>
      </c>
      <c r="AM11">
        <v>24764422</v>
      </c>
      <c r="AN11">
        <v>17005585</v>
      </c>
      <c r="AO11">
        <v>25766935</v>
      </c>
      <c r="AP11">
        <v>39799854</v>
      </c>
      <c r="AQ11">
        <v>36881909</v>
      </c>
    </row>
    <row r="12" spans="1:55">
      <c r="B12" t="s">
        <v>11</v>
      </c>
      <c r="AJ12">
        <v>393165</v>
      </c>
      <c r="AK12">
        <v>361717</v>
      </c>
      <c r="AL12">
        <v>332123</v>
      </c>
      <c r="AM12">
        <v>355116</v>
      </c>
      <c r="AN12">
        <v>338210</v>
      </c>
      <c r="AO12">
        <v>574472</v>
      </c>
      <c r="AP12">
        <v>762032</v>
      </c>
      <c r="AQ12">
        <v>744162</v>
      </c>
    </row>
    <row r="13" spans="1:55">
      <c r="B13" t="s">
        <v>12</v>
      </c>
      <c r="AJ13">
        <v>1878911</v>
      </c>
      <c r="AK13">
        <v>1133640</v>
      </c>
      <c r="AL13">
        <v>876316</v>
      </c>
      <c r="AM13">
        <v>750413</v>
      </c>
      <c r="AN13">
        <v>546254</v>
      </c>
      <c r="AO13">
        <v>965272</v>
      </c>
      <c r="AP13">
        <v>1549179</v>
      </c>
      <c r="AQ13">
        <v>1355988</v>
      </c>
    </row>
    <row r="14" spans="1:55">
      <c r="B14" t="s">
        <v>13</v>
      </c>
      <c r="AJ14">
        <v>825496</v>
      </c>
      <c r="AK14">
        <v>462944</v>
      </c>
      <c r="AL14">
        <v>561382</v>
      </c>
      <c r="AM14">
        <v>575327</v>
      </c>
      <c r="AN14">
        <v>596365</v>
      </c>
      <c r="AO14">
        <v>826098</v>
      </c>
      <c r="AP14">
        <v>1426822</v>
      </c>
      <c r="AQ14">
        <v>1747042</v>
      </c>
    </row>
    <row r="15" spans="1:55">
      <c r="B15" t="s">
        <v>14</v>
      </c>
      <c r="AJ15">
        <v>22047</v>
      </c>
      <c r="AK15">
        <v>24930</v>
      </c>
      <c r="AL15">
        <v>42150</v>
      </c>
      <c r="AM15">
        <v>64093</v>
      </c>
      <c r="AN15">
        <v>181566</v>
      </c>
      <c r="AO15">
        <v>1076056</v>
      </c>
      <c r="AP15">
        <v>1945816</v>
      </c>
      <c r="AQ15">
        <v>683820</v>
      </c>
    </row>
    <row r="16" spans="1:55">
      <c r="B16" t="s">
        <v>15</v>
      </c>
      <c r="AJ16">
        <v>299590</v>
      </c>
      <c r="AK16">
        <v>324052</v>
      </c>
      <c r="AL16">
        <v>564958</v>
      </c>
      <c r="AM16">
        <v>1267593</v>
      </c>
      <c r="AN16">
        <v>1583259</v>
      </c>
      <c r="AO16">
        <v>4075312</v>
      </c>
      <c r="AP16">
        <v>6219475</v>
      </c>
      <c r="AQ16">
        <v>3264764</v>
      </c>
    </row>
    <row r="17" spans="2:43">
      <c r="B17" t="s">
        <v>16</v>
      </c>
      <c r="AJ17">
        <v>3319754</v>
      </c>
      <c r="AK17">
        <v>1815350</v>
      </c>
      <c r="AL17">
        <v>1715154</v>
      </c>
      <c r="AM17">
        <v>1742628</v>
      </c>
      <c r="AN17">
        <v>1159055</v>
      </c>
      <c r="AO17">
        <v>2460234</v>
      </c>
      <c r="AP17">
        <v>3161451</v>
      </c>
      <c r="AQ17">
        <v>2458393</v>
      </c>
    </row>
    <row r="18" spans="2:43">
      <c r="B18" t="s">
        <v>17</v>
      </c>
      <c r="AJ18">
        <v>462845</v>
      </c>
      <c r="AK18">
        <v>172043</v>
      </c>
      <c r="AL18">
        <v>1106236</v>
      </c>
      <c r="AM18">
        <v>1189717</v>
      </c>
      <c r="AN18">
        <v>948090</v>
      </c>
      <c r="AO18">
        <v>1295961</v>
      </c>
      <c r="AP18">
        <v>1373854</v>
      </c>
      <c r="AQ18">
        <v>2655245</v>
      </c>
    </row>
    <row r="19" spans="2:43">
      <c r="B19" t="s">
        <v>18</v>
      </c>
      <c r="AJ19">
        <v>66116287</v>
      </c>
      <c r="AK19">
        <v>57299961</v>
      </c>
      <c r="AL19">
        <v>44927578</v>
      </c>
      <c r="AM19">
        <v>36777663</v>
      </c>
      <c r="AN19">
        <v>20142940</v>
      </c>
      <c r="AO19">
        <v>29018259</v>
      </c>
      <c r="AP19">
        <v>38517263</v>
      </c>
      <c r="AQ19">
        <v>62935286</v>
      </c>
    </row>
    <row r="20" spans="2:43">
      <c r="B20" t="s">
        <v>19</v>
      </c>
      <c r="AJ20">
        <v>48726942</v>
      </c>
      <c r="AK20">
        <v>46345429</v>
      </c>
      <c r="AL20">
        <v>30706644</v>
      </c>
      <c r="AM20">
        <v>20148801</v>
      </c>
      <c r="AN20">
        <v>17417124</v>
      </c>
      <c r="AO20">
        <v>20271777</v>
      </c>
      <c r="AP20">
        <v>28658102</v>
      </c>
      <c r="AQ20">
        <v>28148365</v>
      </c>
    </row>
    <row r="21" spans="2:43">
      <c r="B21" t="s">
        <v>20</v>
      </c>
      <c r="AJ21">
        <v>180158473</v>
      </c>
      <c r="AK21">
        <v>176173457</v>
      </c>
      <c r="AL21">
        <v>151370980</v>
      </c>
      <c r="AM21">
        <v>99316526</v>
      </c>
      <c r="AN21">
        <v>95243857</v>
      </c>
      <c r="AO21">
        <v>100448750</v>
      </c>
      <c r="AP21">
        <v>123225621</v>
      </c>
      <c r="AQ21">
        <v>139643818</v>
      </c>
    </row>
    <row r="22" spans="2:43">
      <c r="B22" t="s">
        <v>21</v>
      </c>
      <c r="AJ22">
        <v>504188</v>
      </c>
      <c r="AK22">
        <v>83926</v>
      </c>
      <c r="AL22">
        <v>105169</v>
      </c>
      <c r="AM22">
        <v>107404</v>
      </c>
      <c r="AN22">
        <v>118647</v>
      </c>
      <c r="AO22">
        <v>149436</v>
      </c>
      <c r="AP22">
        <v>183729</v>
      </c>
      <c r="AQ22">
        <v>146335</v>
      </c>
    </row>
    <row r="23" spans="2:43">
      <c r="B23" t="s">
        <v>22</v>
      </c>
      <c r="AJ23">
        <v>2681445</v>
      </c>
      <c r="AK23">
        <v>1656512</v>
      </c>
      <c r="AL23">
        <v>1513268</v>
      </c>
      <c r="AM23">
        <v>1540435</v>
      </c>
      <c r="AN23">
        <v>1061001</v>
      </c>
      <c r="AO23">
        <v>1674434</v>
      </c>
      <c r="AP23">
        <v>1980170</v>
      </c>
      <c r="AQ23">
        <v>1505618</v>
      </c>
    </row>
    <row r="24" spans="2:43">
      <c r="B24" t="s">
        <v>23</v>
      </c>
      <c r="AJ24">
        <v>42317</v>
      </c>
      <c r="AK24">
        <v>30925</v>
      </c>
      <c r="AL24">
        <v>23666</v>
      </c>
      <c r="AM24">
        <v>129391</v>
      </c>
      <c r="AN24">
        <v>162681</v>
      </c>
      <c r="AO24">
        <v>333049</v>
      </c>
      <c r="AP24">
        <v>541921</v>
      </c>
      <c r="AQ24">
        <v>266036</v>
      </c>
    </row>
    <row r="25" spans="2:43">
      <c r="B25" t="s">
        <v>24</v>
      </c>
      <c r="AJ25">
        <v>364494</v>
      </c>
      <c r="AK25">
        <v>513523</v>
      </c>
      <c r="AL25">
        <v>150639</v>
      </c>
      <c r="AM25">
        <v>71520</v>
      </c>
      <c r="AN25">
        <v>191435</v>
      </c>
      <c r="AO25">
        <v>169698</v>
      </c>
      <c r="AP25">
        <v>329871</v>
      </c>
      <c r="AQ25">
        <v>338395</v>
      </c>
    </row>
    <row r="26" spans="2:43">
      <c r="B26" t="s">
        <v>25</v>
      </c>
      <c r="AJ26">
        <v>489944</v>
      </c>
      <c r="AK26">
        <v>470344</v>
      </c>
      <c r="AL26">
        <v>3686168</v>
      </c>
      <c r="AM26">
        <v>4902002</v>
      </c>
      <c r="AN26">
        <v>1603883</v>
      </c>
      <c r="AO26">
        <v>3272542</v>
      </c>
      <c r="AP26">
        <v>4558345</v>
      </c>
      <c r="AQ26">
        <v>8858007</v>
      </c>
    </row>
    <row r="27" spans="2:43">
      <c r="B27" t="s">
        <v>26</v>
      </c>
      <c r="AJ27">
        <v>33932090</v>
      </c>
      <c r="AK27">
        <v>29901629</v>
      </c>
      <c r="AL27">
        <v>24272602</v>
      </c>
      <c r="AM27">
        <v>24095202</v>
      </c>
      <c r="AN27">
        <v>14458855</v>
      </c>
      <c r="AO27">
        <v>17369853</v>
      </c>
      <c r="AP27">
        <v>24004054</v>
      </c>
      <c r="AQ27">
        <v>23155076</v>
      </c>
    </row>
    <row r="28" spans="2:43">
      <c r="B28" t="s">
        <v>27</v>
      </c>
      <c r="AJ28">
        <v>1579010</v>
      </c>
      <c r="AK28">
        <v>1655870</v>
      </c>
      <c r="AL28">
        <v>2872645</v>
      </c>
      <c r="AM28">
        <v>2588943</v>
      </c>
      <c r="AN28">
        <v>2022664</v>
      </c>
      <c r="AO28">
        <v>3312376</v>
      </c>
      <c r="AP28">
        <v>11889088</v>
      </c>
      <c r="AQ28">
        <v>13138525</v>
      </c>
    </row>
    <row r="29" spans="2:43">
      <c r="B29" t="s">
        <v>28</v>
      </c>
      <c r="AJ29">
        <v>886115</v>
      </c>
      <c r="AK29">
        <v>561751</v>
      </c>
      <c r="AL29">
        <v>1156385</v>
      </c>
      <c r="AM29">
        <v>1415352</v>
      </c>
      <c r="AN29">
        <v>959428</v>
      </c>
      <c r="AO29">
        <v>1835457</v>
      </c>
      <c r="AP29">
        <v>4056821</v>
      </c>
      <c r="AQ29">
        <v>7365801</v>
      </c>
    </row>
    <row r="30" spans="2:43">
      <c r="B30" t="s">
        <v>29</v>
      </c>
      <c r="AJ30">
        <v>172023</v>
      </c>
      <c r="AK30">
        <v>100631</v>
      </c>
      <c r="AL30">
        <v>743826</v>
      </c>
      <c r="AM30">
        <v>185646</v>
      </c>
      <c r="AN30">
        <v>40275</v>
      </c>
      <c r="AO30">
        <v>70291</v>
      </c>
      <c r="AP30">
        <v>258307</v>
      </c>
      <c r="AQ30">
        <v>382582</v>
      </c>
    </row>
    <row r="31" spans="2:43">
      <c r="B31" t="s">
        <v>30</v>
      </c>
      <c r="AJ31">
        <v>27523423</v>
      </c>
      <c r="AK31">
        <v>13492292</v>
      </c>
      <c r="AL31">
        <v>12883615</v>
      </c>
      <c r="AM31">
        <v>11447362</v>
      </c>
      <c r="AN31">
        <v>11496580</v>
      </c>
      <c r="AO31">
        <v>17955211</v>
      </c>
      <c r="AP31">
        <v>19779580</v>
      </c>
      <c r="AQ31">
        <v>3318785</v>
      </c>
    </row>
    <row r="32" spans="2:43">
      <c r="B32" t="s">
        <v>31</v>
      </c>
      <c r="AJ32">
        <v>18752970</v>
      </c>
      <c r="AK32">
        <v>13489155</v>
      </c>
      <c r="AL32">
        <v>9965050</v>
      </c>
      <c r="AM32">
        <v>8018401</v>
      </c>
      <c r="AN32">
        <v>9333356</v>
      </c>
      <c r="AO32">
        <v>10586112</v>
      </c>
      <c r="AP32">
        <v>9735070</v>
      </c>
      <c r="AQ32">
        <v>9884095</v>
      </c>
    </row>
    <row r="33" spans="2:43">
      <c r="B33" t="s">
        <v>32</v>
      </c>
      <c r="AJ33">
        <v>25651327</v>
      </c>
      <c r="AK33">
        <v>22430433</v>
      </c>
      <c r="AL33">
        <v>21383679</v>
      </c>
      <c r="AM33">
        <v>17364425</v>
      </c>
      <c r="AN33">
        <v>13294546</v>
      </c>
      <c r="AO33">
        <v>13000650</v>
      </c>
      <c r="AP33">
        <v>17095495</v>
      </c>
      <c r="AQ33">
        <v>20839276</v>
      </c>
    </row>
    <row r="34" spans="2:43">
      <c r="B34" t="s">
        <v>33</v>
      </c>
      <c r="AJ34">
        <v>17535</v>
      </c>
      <c r="AK34">
        <v>23160</v>
      </c>
      <c r="AL34">
        <v>34539</v>
      </c>
      <c r="AM34">
        <v>8047</v>
      </c>
      <c r="AN34">
        <v>23782</v>
      </c>
      <c r="AO34">
        <v>36810</v>
      </c>
      <c r="AP34">
        <v>135852</v>
      </c>
      <c r="AQ34">
        <v>422114</v>
      </c>
    </row>
    <row r="35" spans="2:43">
      <c r="B35" t="s">
        <v>34</v>
      </c>
      <c r="AJ35">
        <v>14227425</v>
      </c>
      <c r="AK35">
        <v>10789252</v>
      </c>
      <c r="AL35">
        <v>9573695</v>
      </c>
      <c r="AM35">
        <v>8505913</v>
      </c>
      <c r="AN35">
        <v>6193118</v>
      </c>
      <c r="AO35">
        <v>9722157</v>
      </c>
      <c r="AP35">
        <v>15559136</v>
      </c>
      <c r="AQ35">
        <v>14432138</v>
      </c>
    </row>
    <row r="36" spans="2:43">
      <c r="B36" t="s">
        <v>35</v>
      </c>
      <c r="AJ36">
        <v>10660562</v>
      </c>
      <c r="AK36">
        <v>13730779</v>
      </c>
      <c r="AL36">
        <v>9430578</v>
      </c>
      <c r="AM36">
        <v>5291345</v>
      </c>
      <c r="AN36">
        <v>5012262</v>
      </c>
      <c r="AO36">
        <v>11500396</v>
      </c>
      <c r="AP36">
        <v>13207989</v>
      </c>
      <c r="AQ36">
        <v>9501702</v>
      </c>
    </row>
    <row r="37" spans="2:43">
      <c r="B37" t="s">
        <v>36</v>
      </c>
      <c r="AJ37">
        <v>85</v>
      </c>
      <c r="AK37">
        <v>2302</v>
      </c>
      <c r="AL37">
        <v>24</v>
      </c>
      <c r="AM37">
        <v>4737</v>
      </c>
      <c r="AN37">
        <v>1950</v>
      </c>
      <c r="AO37">
        <v>2998</v>
      </c>
      <c r="AP37">
        <v>6193</v>
      </c>
      <c r="AQ37">
        <v>18384</v>
      </c>
    </row>
    <row r="38" spans="2:43">
      <c r="B38" t="s">
        <v>37</v>
      </c>
      <c r="AJ38">
        <v>22615178</v>
      </c>
      <c r="AK38">
        <v>16386732</v>
      </c>
      <c r="AL38">
        <v>14546052</v>
      </c>
      <c r="AM38">
        <v>14663542</v>
      </c>
      <c r="AN38">
        <v>10440659</v>
      </c>
      <c r="AO38">
        <v>14505484</v>
      </c>
      <c r="AP38">
        <v>14172949</v>
      </c>
      <c r="AQ38">
        <v>15969603</v>
      </c>
    </row>
    <row r="39" spans="2:43">
      <c r="B39" t="s">
        <v>38</v>
      </c>
      <c r="AJ39">
        <v>1976369</v>
      </c>
      <c r="AK39">
        <v>1025165</v>
      </c>
      <c r="AL39">
        <v>901237</v>
      </c>
      <c r="AM39">
        <v>1087192</v>
      </c>
      <c r="AN39">
        <v>651646</v>
      </c>
      <c r="AO39">
        <v>2327670</v>
      </c>
      <c r="AP39">
        <v>2176310</v>
      </c>
      <c r="AQ39">
        <v>616159</v>
      </c>
    </row>
    <row r="40" spans="2:43">
      <c r="B40" t="s">
        <v>39</v>
      </c>
      <c r="AJ40">
        <v>88931</v>
      </c>
      <c r="AK40">
        <v>55145</v>
      </c>
      <c r="AL40">
        <v>102231</v>
      </c>
      <c r="AM40">
        <v>198163</v>
      </c>
      <c r="AN40">
        <v>124130</v>
      </c>
      <c r="AO40">
        <v>132415</v>
      </c>
      <c r="AP40">
        <v>385402</v>
      </c>
      <c r="AQ40">
        <v>400830</v>
      </c>
    </row>
    <row r="41" spans="2:43">
      <c r="B41" t="s">
        <v>40</v>
      </c>
      <c r="AJ41">
        <v>820</v>
      </c>
      <c r="AK41">
        <v>934</v>
      </c>
      <c r="AL41">
        <v>5547</v>
      </c>
      <c r="AM41">
        <v>16003</v>
      </c>
      <c r="AN41">
        <v>436</v>
      </c>
      <c r="AO41">
        <v>958</v>
      </c>
      <c r="AP41">
        <v>1227</v>
      </c>
      <c r="AQ41">
        <v>2972</v>
      </c>
    </row>
    <row r="42" spans="2:43">
      <c r="B42" t="s">
        <v>41</v>
      </c>
      <c r="AJ42">
        <v>88398</v>
      </c>
      <c r="AK42">
        <v>26111</v>
      </c>
      <c r="AL42">
        <v>24947</v>
      </c>
      <c r="AM42">
        <v>150874</v>
      </c>
      <c r="AN42">
        <v>206887</v>
      </c>
      <c r="AO42">
        <v>94884</v>
      </c>
      <c r="AQ42">
        <v>484</v>
      </c>
    </row>
    <row r="43" spans="2:43">
      <c r="B43" t="s">
        <v>42</v>
      </c>
      <c r="AJ43">
        <v>20167306</v>
      </c>
      <c r="AK43">
        <v>18307521</v>
      </c>
      <c r="AL43">
        <v>19283888</v>
      </c>
      <c r="AM43">
        <v>18572869</v>
      </c>
      <c r="AN43">
        <v>21248205</v>
      </c>
      <c r="AO43">
        <v>28435853</v>
      </c>
      <c r="AP43">
        <v>41128551</v>
      </c>
      <c r="AQ43">
        <v>52041257</v>
      </c>
    </row>
    <row r="44" spans="2:43">
      <c r="B44" t="s">
        <v>43</v>
      </c>
      <c r="AJ44">
        <v>1617675</v>
      </c>
      <c r="AK44">
        <v>1064503</v>
      </c>
      <c r="AL44">
        <v>1173951</v>
      </c>
      <c r="AM44">
        <v>1243232</v>
      </c>
      <c r="AN44">
        <v>975069</v>
      </c>
      <c r="AO44">
        <v>1764555</v>
      </c>
      <c r="AP44">
        <v>2421366</v>
      </c>
      <c r="AQ44">
        <v>12401725</v>
      </c>
    </row>
    <row r="46" spans="2:43">
      <c r="B46" t="s">
        <v>47</v>
      </c>
      <c r="X46">
        <f t="shared" ref="X46:AP46" si="0">SUM(X4:X45)</f>
        <v>0</v>
      </c>
      <c r="Y46">
        <f t="shared" si="0"/>
        <v>0</v>
      </c>
      <c r="Z46">
        <f t="shared" si="0"/>
        <v>0</v>
      </c>
      <c r="AA46">
        <f t="shared" si="0"/>
        <v>0</v>
      </c>
      <c r="AB46">
        <f t="shared" si="0"/>
        <v>0</v>
      </c>
      <c r="AC46">
        <f t="shared" si="0"/>
        <v>0</v>
      </c>
      <c r="AD46">
        <f t="shared" si="0"/>
        <v>0</v>
      </c>
      <c r="AE46">
        <f t="shared" si="0"/>
        <v>0</v>
      </c>
      <c r="AF46">
        <f t="shared" si="0"/>
        <v>0</v>
      </c>
      <c r="AG46">
        <f t="shared" si="0"/>
        <v>0</v>
      </c>
      <c r="AH46">
        <f t="shared" si="0"/>
        <v>0</v>
      </c>
      <c r="AI46">
        <f t="shared" si="0"/>
        <v>0</v>
      </c>
      <c r="AJ46">
        <f t="shared" si="0"/>
        <v>542049838</v>
      </c>
      <c r="AK46">
        <f t="shared" si="0"/>
        <v>471859706</v>
      </c>
      <c r="AL46">
        <f t="shared" si="0"/>
        <v>403092170</v>
      </c>
      <c r="AM46">
        <f t="shared" si="0"/>
        <v>325104653</v>
      </c>
      <c r="AN46">
        <f t="shared" si="0"/>
        <v>271033363</v>
      </c>
      <c r="AO46">
        <f t="shared" si="0"/>
        <v>350864787</v>
      </c>
      <c r="AP46">
        <f t="shared" si="0"/>
        <v>467322721</v>
      </c>
      <c r="AQ46">
        <f>SUM(AQ4:AQ45)</f>
        <v>511902277</v>
      </c>
    </row>
    <row r="48" spans="2:43">
      <c r="AJ48">
        <f>542049838-AJ46</f>
        <v>0</v>
      </c>
      <c r="AK48">
        <f>471859706-AK46</f>
        <v>0</v>
      </c>
      <c r="AL48">
        <f>403092170-AL46</f>
        <v>0</v>
      </c>
      <c r="AM48">
        <f>325104653-AM46</f>
        <v>0</v>
      </c>
      <c r="AN48">
        <f>271033363-AN46</f>
        <v>0</v>
      </c>
      <c r="AO48">
        <f>350864787-AO46</f>
        <v>0</v>
      </c>
      <c r="AP48">
        <f>467322721-AP46</f>
        <v>0</v>
      </c>
      <c r="AQ48">
        <f>511902277-AQ46</f>
        <v>0</v>
      </c>
    </row>
    <row r="50" spans="36:43">
      <c r="AJ50" t="s">
        <v>45</v>
      </c>
      <c r="AK50" t="s">
        <v>45</v>
      </c>
      <c r="AL50" t="s">
        <v>45</v>
      </c>
      <c r="AM50" t="s">
        <v>45</v>
      </c>
      <c r="AN50" t="s">
        <v>45</v>
      </c>
      <c r="AO50" t="s">
        <v>45</v>
      </c>
      <c r="AP50" t="s">
        <v>45</v>
      </c>
      <c r="AQ50" t="s">
        <v>45</v>
      </c>
    </row>
    <row r="52" spans="36:43">
      <c r="AJ52" t="s">
        <v>46</v>
      </c>
      <c r="AK52" t="s">
        <v>46</v>
      </c>
      <c r="AL52" t="s">
        <v>46</v>
      </c>
      <c r="AM52" t="s">
        <v>46</v>
      </c>
      <c r="AN52" t="s">
        <v>46</v>
      </c>
      <c r="AO52" t="s">
        <v>46</v>
      </c>
      <c r="AP52" t="s">
        <v>46</v>
      </c>
      <c r="AQ52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imports</vt:lpstr>
      <vt:lpstr>exports</vt:lpstr>
      <vt:lpstr>Sheet3</vt:lpstr>
    </vt:vector>
  </TitlesOfParts>
  <Company>Princeton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rhicks</dc:creator>
  <cp:lastModifiedBy>rhicks</cp:lastModifiedBy>
  <dcterms:created xsi:type="dcterms:W3CDTF">2010-03-08T13:33:45Z</dcterms:created>
  <dcterms:modified xsi:type="dcterms:W3CDTF">2011-10-03T14:53:08Z</dcterms:modified>
</cp:coreProperties>
</file>