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300" windowWidth="15480" windowHeight="9120"/>
  </bookViews>
  <sheets>
    <sheet name="exports" sheetId="1" r:id="rId1"/>
    <sheet name="imports" sheetId="2" r:id="rId2"/>
    <sheet name="exp_gold" sheetId="3" r:id="rId3"/>
    <sheet name="imp_gold" sheetId="4" r:id="rId4"/>
  </sheets>
  <calcPr calcId="145621"/>
</workbook>
</file>

<file path=xl/calcChain.xml><?xml version="1.0" encoding="utf-8"?>
<calcChain xmlns="http://schemas.openxmlformats.org/spreadsheetml/2006/main">
  <c r="BC190" i="4" l="1"/>
  <c r="BC192" i="4" s="1"/>
  <c r="BB190" i="4"/>
  <c r="BB192" i="4" s="1"/>
  <c r="BA190" i="4"/>
  <c r="BA192" i="4" s="1"/>
  <c r="AZ190" i="4"/>
  <c r="AZ192" i="4" s="1"/>
  <c r="AY190" i="4"/>
  <c r="AY192" i="4" s="1"/>
  <c r="AX190" i="4"/>
  <c r="AW190" i="4"/>
  <c r="AV190" i="4"/>
  <c r="AU190" i="4"/>
  <c r="AT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X192" i="4" s="1"/>
  <c r="W190" i="4"/>
  <c r="W192" i="4" s="1"/>
  <c r="V190" i="4"/>
  <c r="V192" i="4" s="1"/>
  <c r="U190" i="4"/>
  <c r="U192" i="4" s="1"/>
  <c r="T190" i="4"/>
  <c r="S190" i="4"/>
  <c r="R190" i="4"/>
  <c r="Q190" i="4"/>
  <c r="P190" i="4"/>
  <c r="P192" i="4" s="1"/>
  <c r="O190" i="4"/>
  <c r="O192" i="4" s="1"/>
  <c r="N190" i="4"/>
  <c r="M190" i="4"/>
  <c r="L190" i="4"/>
  <c r="K190" i="4"/>
  <c r="J190" i="4"/>
  <c r="I190" i="4"/>
  <c r="H190" i="4"/>
  <c r="G190" i="4"/>
  <c r="F190" i="4"/>
  <c r="E190" i="4"/>
  <c r="AS183" i="4"/>
  <c r="AS176" i="4"/>
  <c r="AS132" i="4"/>
  <c r="AS98" i="4"/>
  <c r="AS54" i="4"/>
  <c r="BB178" i="3"/>
  <c r="BA178" i="3"/>
  <c r="AZ178" i="3"/>
  <c r="AY178" i="3"/>
  <c r="AX178" i="3"/>
  <c r="AW178" i="3"/>
  <c r="AV178" i="3"/>
  <c r="AU178" i="3"/>
  <c r="AT178" i="3"/>
  <c r="AS178" i="3"/>
  <c r="AR178" i="3"/>
  <c r="AR180" i="3" s="1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AA187" i="3" s="1"/>
  <c r="Z178" i="3"/>
  <c r="Z187" i="3" s="1"/>
  <c r="Y178" i="3"/>
  <c r="Y187" i="3" s="1"/>
  <c r="X178" i="3"/>
  <c r="W178" i="3"/>
  <c r="V178" i="3"/>
  <c r="U178" i="3"/>
  <c r="U180" i="3" s="1"/>
  <c r="T178" i="3"/>
  <c r="S178" i="3"/>
  <c r="R178" i="3"/>
  <c r="Q178" i="3"/>
  <c r="P178" i="3"/>
  <c r="P180" i="3" s="1"/>
  <c r="O178" i="3"/>
  <c r="O180" i="3" s="1"/>
  <c r="N178" i="3"/>
  <c r="M178" i="3"/>
  <c r="L178" i="3"/>
  <c r="K178" i="3"/>
  <c r="J178" i="3"/>
  <c r="I178" i="3"/>
  <c r="H178" i="3"/>
  <c r="G178" i="3"/>
  <c r="F178" i="3"/>
  <c r="E178" i="3"/>
  <c r="BC190" i="2"/>
  <c r="BC192" i="2" s="1"/>
  <c r="BA192" i="2"/>
  <c r="AY192" i="2"/>
  <c r="U186" i="1"/>
  <c r="U188" i="1" s="1"/>
  <c r="AS98" i="2"/>
  <c r="AS183" i="2"/>
  <c r="AS176" i="2"/>
  <c r="AS132" i="2"/>
  <c r="AS54" i="2"/>
  <c r="AS190" i="2" s="1"/>
  <c r="BB186" i="1"/>
  <c r="BA186" i="1"/>
  <c r="AZ186" i="1"/>
  <c r="AY186" i="1"/>
  <c r="AX186" i="1"/>
  <c r="AW186" i="1"/>
  <c r="AV186" i="1"/>
  <c r="AU186" i="1"/>
  <c r="AT186" i="1"/>
  <c r="AS186" i="1"/>
  <c r="AR186" i="1"/>
  <c r="AR188" i="1" s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AA195" i="1" s="1"/>
  <c r="Z186" i="1"/>
  <c r="Z195" i="1" s="1"/>
  <c r="Y186" i="1"/>
  <c r="Y195" i="1" s="1"/>
  <c r="X186" i="1"/>
  <c r="X188" i="1" s="1"/>
  <c r="W186" i="1"/>
  <c r="W188" i="1" s="1"/>
  <c r="V186" i="1"/>
  <c r="V188" i="1" s="1"/>
  <c r="T186" i="1"/>
  <c r="S186" i="1"/>
  <c r="R186" i="1"/>
  <c r="Q186" i="1"/>
  <c r="P186" i="1"/>
  <c r="P188" i="1" s="1"/>
  <c r="O186" i="1"/>
  <c r="O188" i="1" s="1"/>
  <c r="N186" i="1"/>
  <c r="M186" i="1"/>
  <c r="L186" i="1"/>
  <c r="K186" i="1"/>
  <c r="J186" i="1"/>
  <c r="I186" i="1"/>
  <c r="H186" i="1"/>
  <c r="G186" i="1"/>
  <c r="F186" i="1"/>
  <c r="E186" i="1"/>
  <c r="E190" i="2"/>
  <c r="F190" i="2"/>
  <c r="G190" i="2"/>
  <c r="H190" i="2"/>
  <c r="I190" i="2"/>
  <c r="J190" i="2"/>
  <c r="K190" i="2"/>
  <c r="L190" i="2"/>
  <c r="M190" i="2"/>
  <c r="N190" i="2"/>
  <c r="O190" i="2"/>
  <c r="O192" i="2" s="1"/>
  <c r="P190" i="2"/>
  <c r="P192" i="2"/>
  <c r="Q190" i="2"/>
  <c r="R190" i="2"/>
  <c r="S190" i="2"/>
  <c r="T190" i="2"/>
  <c r="U190" i="2"/>
  <c r="U192" i="2" s="1"/>
  <c r="V190" i="2"/>
  <c r="V192" i="2"/>
  <c r="W190" i="2"/>
  <c r="W192" i="2"/>
  <c r="X190" i="2"/>
  <c r="X192" i="2" s="1"/>
  <c r="Y190" i="2"/>
  <c r="Z190" i="2"/>
  <c r="AA190" i="2"/>
  <c r="AC190" i="2"/>
  <c r="AD190" i="2"/>
  <c r="AE190" i="2"/>
  <c r="AF190" i="2"/>
  <c r="AF192" i="2" s="1"/>
  <c r="AG190" i="2"/>
  <c r="AG192" i="2" s="1"/>
  <c r="AH190" i="2"/>
  <c r="AH192" i="2"/>
  <c r="AI190" i="2"/>
  <c r="AI192" i="2"/>
  <c r="AJ190" i="2"/>
  <c r="AJ192" i="2" s="1"/>
  <c r="AK190" i="2"/>
  <c r="AK192" i="2" s="1"/>
  <c r="AL190" i="2"/>
  <c r="AL192" i="2"/>
  <c r="AM190" i="2"/>
  <c r="AM192" i="2"/>
  <c r="AN190" i="2"/>
  <c r="AN192" i="2" s="1"/>
  <c r="AP190" i="2"/>
  <c r="AQ190" i="2"/>
  <c r="AR190" i="2"/>
  <c r="AT190" i="2"/>
  <c r="AV190" i="2"/>
  <c r="AW190" i="2"/>
  <c r="AX190" i="2"/>
  <c r="AY190" i="2"/>
  <c r="AZ190" i="2"/>
  <c r="AZ192" i="2" s="1"/>
  <c r="BA190" i="2"/>
  <c r="BB190" i="2"/>
  <c r="BB192" i="2" s="1"/>
  <c r="AO190" i="2"/>
  <c r="AB190" i="2"/>
  <c r="AU190" i="2"/>
  <c r="AS190" i="4" l="1"/>
</calcChain>
</file>

<file path=xl/sharedStrings.xml><?xml version="1.0" encoding="utf-8"?>
<sst xmlns="http://schemas.openxmlformats.org/spreadsheetml/2006/main" count="1084" uniqueCount="264">
  <si>
    <t>notes</t>
  </si>
  <si>
    <t>unit</t>
  </si>
  <si>
    <t>Finland</t>
  </si>
  <si>
    <t>Portugal</t>
  </si>
  <si>
    <t>Albanie</t>
  </si>
  <si>
    <t>Belgie en Luxemburg</t>
  </si>
  <si>
    <t>Guilders</t>
  </si>
  <si>
    <t>Bulgarije</t>
  </si>
  <si>
    <t>Denemarken</t>
  </si>
  <si>
    <t>Eire</t>
  </si>
  <si>
    <t>Estland</t>
  </si>
  <si>
    <t>Frankrijk</t>
  </si>
  <si>
    <t>Gibraltar, etc.</t>
  </si>
  <si>
    <t>Griekenland</t>
  </si>
  <si>
    <t>Groot-Britannie</t>
  </si>
  <si>
    <t>Italie</t>
  </si>
  <si>
    <t>Letland</t>
  </si>
  <si>
    <t>Noorwegen</t>
  </si>
  <si>
    <t>Polen en Danzig</t>
  </si>
  <si>
    <t>Rusland</t>
  </si>
  <si>
    <t>Spanje</t>
  </si>
  <si>
    <t>Turkije</t>
  </si>
  <si>
    <t>Ijsland</t>
  </si>
  <si>
    <t>Zuidslavie</t>
  </si>
  <si>
    <t>Zweden</t>
  </si>
  <si>
    <t>Zwitserland</t>
  </si>
  <si>
    <t>Yugoslavia</t>
  </si>
  <si>
    <t>Afrika, British Oost-</t>
  </si>
  <si>
    <t>Afrika, British West-</t>
  </si>
  <si>
    <t>Afrika, Fransch Equatoriaal</t>
  </si>
  <si>
    <t>Afrika, Fransch West-</t>
  </si>
  <si>
    <t>Afrika, Portugeesch Oost-</t>
  </si>
  <si>
    <t>Afrika, Spaansch west-</t>
  </si>
  <si>
    <t>Afrika, Unie van Zuid-</t>
  </si>
  <si>
    <t>South African Union</t>
  </si>
  <si>
    <t>Algerie</t>
  </si>
  <si>
    <t>Angol; Port. Kongo</t>
  </si>
  <si>
    <t>Egypte</t>
  </si>
  <si>
    <t>Guinea, enz., Portugeesch-</t>
  </si>
  <si>
    <t>Kongo, Belgisch-</t>
  </si>
  <si>
    <t>Liberia</t>
  </si>
  <si>
    <t>Libya</t>
  </si>
  <si>
    <t>Madagascar, enz.</t>
  </si>
  <si>
    <t>Marokko, Spaansch-</t>
  </si>
  <si>
    <t>Rhodesia, enz.</t>
  </si>
  <si>
    <t>Tunis</t>
  </si>
  <si>
    <t>Arabie, enz.</t>
  </si>
  <si>
    <t>Ceylon</t>
  </si>
  <si>
    <t>China</t>
  </si>
  <si>
    <t>Cyprus</t>
  </si>
  <si>
    <t>Hongkong</t>
  </si>
  <si>
    <t>Indie, Britsch</t>
  </si>
  <si>
    <t>Indie, Fr. Bez. In V. en A-; Port. Bez. In Asie</t>
  </si>
  <si>
    <t>Indie, Nederlandsch</t>
  </si>
  <si>
    <t>Irak</t>
  </si>
  <si>
    <t>Iran</t>
  </si>
  <si>
    <t>Japan</t>
  </si>
  <si>
    <t>Malakk, enz., Britsch-</t>
  </si>
  <si>
    <t>Mandsjoewko en Kwantoeng</t>
  </si>
  <si>
    <t>Palestina</t>
  </si>
  <si>
    <t>Philippijnen</t>
  </si>
  <si>
    <t>Siam</t>
  </si>
  <si>
    <t>Syrie</t>
  </si>
  <si>
    <t>Amerika, Br., Fr. En Am. Eil. In Middel-</t>
  </si>
  <si>
    <t>Amerika, enz. Br. En Fr. Bez in Z.</t>
  </si>
  <si>
    <t>Amerika, Ver. Staten van-</t>
  </si>
  <si>
    <t>US</t>
  </si>
  <si>
    <t>Argentinie</t>
  </si>
  <si>
    <t>Bolivia</t>
  </si>
  <si>
    <t>Brazilie</t>
  </si>
  <si>
    <t>Canada</t>
  </si>
  <si>
    <t>Chili</t>
  </si>
  <si>
    <t>Columbia</t>
  </si>
  <si>
    <t>Costa-Rica</t>
  </si>
  <si>
    <t>Cuba</t>
  </si>
  <si>
    <t>Curacao</t>
  </si>
  <si>
    <t>Dominic. Republiek</t>
  </si>
  <si>
    <t>Ecuador</t>
  </si>
  <si>
    <t>Foundland, enz. New-</t>
  </si>
  <si>
    <t>Guatemala</t>
  </si>
  <si>
    <t>Haiti</t>
  </si>
  <si>
    <t>Honduras, Republiek</t>
  </si>
  <si>
    <t>Mexico</t>
  </si>
  <si>
    <t>Nicaragua</t>
  </si>
  <si>
    <t>Paraguay</t>
  </si>
  <si>
    <t>Peru</t>
  </si>
  <si>
    <t>Salvador</t>
  </si>
  <si>
    <t>Suriname</t>
  </si>
  <si>
    <t>Uruguay</t>
  </si>
  <si>
    <t>Venezuela</t>
  </si>
  <si>
    <t>Australie</t>
  </si>
  <si>
    <t>Oceanie</t>
  </si>
  <si>
    <t>Zeeland, Nieuw-</t>
  </si>
  <si>
    <t>Zee</t>
  </si>
  <si>
    <t>Bunkerkolen, -olie, voor vreemde schepen</t>
  </si>
  <si>
    <t>Provisien voor vreemde schepen</t>
  </si>
  <si>
    <t>Bunkerkolen, -olie voor Nederlandsche schepen</t>
  </si>
  <si>
    <t>Provisien voor Nederl. Schepen</t>
  </si>
  <si>
    <t>TOTAL</t>
  </si>
  <si>
    <t>Angola; Port. Kongo</t>
  </si>
  <si>
    <t>(1) Hieronder is Oostenrijk begrepen en van Juli 1939 af is Memel eveneens onder Duitschland gerangschikt</t>
  </si>
  <si>
    <t>(2) Zie de opmerking op blz. VI onder het Voorbericht, deel I.</t>
  </si>
  <si>
    <t>(3) Hieronder is Memel t/m Juni 1939 begrepen; daarna gerangschikt onder Duitschland</t>
  </si>
  <si>
    <t>(4) Voor 1937 begrepen onder Ethiopie (Abessinie)</t>
  </si>
  <si>
    <t>(5) Voor 1937 waren hieronder begrepen de gebieden "Eythrea en Italiaansch Somaliland"; "Fransch en Britsch Somaliland; Sokotra"</t>
  </si>
  <si>
    <t>(8) Voor 1939 begrepen onder Fransch Marokko</t>
  </si>
  <si>
    <t>(7) Voor 1939 was hieronder begrepen "Tanger"</t>
  </si>
  <si>
    <t>(6) Voor 1939 begrepen onder Fransch Marokko</t>
  </si>
  <si>
    <t>(9) Voor 1937 begrepen onder Iran</t>
  </si>
  <si>
    <t>(10) Voor 1938 begrepen onder Br. Indie</t>
  </si>
  <si>
    <t>(11) Was voorheen genaamd Britsche bez. In Azie</t>
  </si>
  <si>
    <t>(12) Voor 1937 begrepen onder "Republiek Honduras"</t>
  </si>
  <si>
    <t>Belgie</t>
  </si>
  <si>
    <t>Rusland, Europeesch</t>
  </si>
  <si>
    <t>Rusland, Aziatisch</t>
  </si>
  <si>
    <t>Britische bezittingen Middellandsche Zee</t>
  </si>
  <si>
    <t>Denemarken &amp; Ijsland</t>
  </si>
  <si>
    <t>Oostenrijk</t>
  </si>
  <si>
    <t>Servie</t>
  </si>
  <si>
    <t>Algiers, Tunis</t>
  </si>
  <si>
    <t>Angola, enz</t>
  </si>
  <si>
    <t>Marokko</t>
  </si>
  <si>
    <t>Afrika, French Oost-, n.a.g.</t>
  </si>
  <si>
    <t>Kongo, Fransch</t>
  </si>
  <si>
    <t>Erythrea en Fransch Somaliland</t>
  </si>
  <si>
    <t>Luxemburg</t>
  </si>
  <si>
    <t>Afrika, Portugeesch West-, n.a.g.</t>
  </si>
  <si>
    <t>Aden, enz.</t>
  </si>
  <si>
    <t>Azie, Britische bezittingen in, n.a.g.</t>
  </si>
  <si>
    <t>Formosa</t>
  </si>
  <si>
    <t>Indie, Fr. Bez. In V. en A-</t>
  </si>
  <si>
    <t>Keizerrijk Indie</t>
  </si>
  <si>
    <t>India Empire</t>
  </si>
  <si>
    <t>Centraal-Amerika, Fed.</t>
  </si>
  <si>
    <t>Fransche bezittingen in Amerika</t>
  </si>
  <si>
    <t>Britische bezittingen in Amerika, n.a.g.</t>
  </si>
  <si>
    <t>Polynesie</t>
  </si>
  <si>
    <t>Denemarken en Ijsland</t>
  </si>
  <si>
    <t>Excludes gold and silver</t>
  </si>
  <si>
    <t>Amiranten, enz</t>
  </si>
  <si>
    <t>Ameiranten, enz</t>
  </si>
  <si>
    <t>Perzie, Afghanistan</t>
  </si>
  <si>
    <t>Before 1922, Syria was listed under Az. Turkije</t>
  </si>
  <si>
    <t>Turkije, Europeesch</t>
  </si>
  <si>
    <t>Turkije, Aziatisch</t>
  </si>
  <si>
    <t>Before 1922, Palestina listed under Arabie en Azie, n.a.g.</t>
  </si>
  <si>
    <t>Before 1992, Letland, Estland and Littuaen under Eur. Rusland</t>
  </si>
  <si>
    <t>Nord-Ierland</t>
  </si>
  <si>
    <t>Mauritius c.a.</t>
  </si>
  <si>
    <t>Fransch Voor- en Achter-Indie</t>
  </si>
  <si>
    <t>Marokko, behalve Spaansch Marokko</t>
  </si>
  <si>
    <t>Malakka, Noord-West Borneo</t>
  </si>
  <si>
    <t>Americas has about 60000 more than the total</t>
  </si>
  <si>
    <t>Portugeesche Bezittingen in Zuid-Afrika</t>
  </si>
  <si>
    <t>Palestina en Cyprus</t>
  </si>
  <si>
    <t>Honduras en Panama</t>
  </si>
  <si>
    <t>Includes Nord-Ierland before 1927</t>
  </si>
  <si>
    <t>Was Amiranten, enz before 1927</t>
  </si>
  <si>
    <t>Was Afrika, French Oost- before 1927</t>
  </si>
  <si>
    <t>Tripolis before 1927</t>
  </si>
  <si>
    <t>Before 1927 in Centraal-Amerika Federatie</t>
  </si>
  <si>
    <t>Afrika, Oostkust</t>
  </si>
  <si>
    <t>Afrika, Westkust</t>
  </si>
  <si>
    <t>Antillen n.a.g.</t>
  </si>
  <si>
    <t>Azoren en eilanden aan de Westkust van Afrika</t>
  </si>
  <si>
    <t>Barbarysche Staten</t>
  </si>
  <si>
    <t>Bremen</t>
  </si>
  <si>
    <t>Columbia, Ecuador en Venezuela</t>
  </si>
  <si>
    <t>Engelsch-Amerika</t>
  </si>
  <si>
    <t>Guayana, Nederlandsch</t>
  </si>
  <si>
    <t>Guyana, Fransch</t>
  </si>
  <si>
    <t>Guyana, Engelsch</t>
  </si>
  <si>
    <t>Hamburg</t>
  </si>
  <si>
    <t>Kaap de Goede Hoop</t>
  </si>
  <si>
    <t>Malta</t>
  </si>
  <si>
    <t>Ned. O-Indie, behalve Celebes</t>
  </si>
  <si>
    <t>Oostenrijk-Hongarije</t>
  </si>
  <si>
    <t>Pruisen</t>
  </si>
  <si>
    <t>Rio de la Plata (Buenos Ayres, enz.)</t>
  </si>
  <si>
    <t>Stille Zuizee</t>
  </si>
  <si>
    <t>Pacific</t>
  </si>
  <si>
    <t>Onbekend</t>
  </si>
  <si>
    <t>Unknown</t>
  </si>
  <si>
    <t>Probably includes gold and silver</t>
  </si>
  <si>
    <t>Montenegro</t>
  </si>
  <si>
    <t>Turkije, Europeesch includes Kreta</t>
  </si>
  <si>
    <t>Afrika, Duitsch Oost-</t>
  </si>
  <si>
    <t>Afrika, Duitsch Zuid-West-</t>
  </si>
  <si>
    <t>Kameroen en Togo</t>
  </si>
  <si>
    <t>Dominica</t>
  </si>
  <si>
    <t>Nederlandsch West-Indische bezittingen</t>
  </si>
  <si>
    <t>Australie en Polynesie, n.a.g.</t>
  </si>
  <si>
    <t>Trinidad</t>
  </si>
  <si>
    <t>Stille Zuidzee</t>
  </si>
  <si>
    <t>Siberie</t>
  </si>
  <si>
    <t>Rio de la Plata</t>
  </si>
  <si>
    <t>Peru en Bolivia</t>
  </si>
  <si>
    <t>Indie, Nederlandsch behalve Celebes</t>
  </si>
  <si>
    <t>Mauritius</t>
  </si>
  <si>
    <t>Guyana Nederlandsch</t>
  </si>
  <si>
    <t>Guyana Fransch</t>
  </si>
  <si>
    <t>Guyana Engelsch</t>
  </si>
  <si>
    <t>Colombia, Ecuador en Venezuela</t>
  </si>
  <si>
    <t>Celebes</t>
  </si>
  <si>
    <t>Afrika Oostkust</t>
  </si>
  <si>
    <t>Afrika Westkust</t>
  </si>
  <si>
    <t>Statistiek van den In-, Uit- en Doorvoer over het jaar 1916 (HF201.a4q)</t>
  </si>
  <si>
    <t>Country of origin</t>
  </si>
  <si>
    <t>guld.</t>
  </si>
  <si>
    <t>Java en Verdere Nederl O-I Bezittingen</t>
  </si>
  <si>
    <t>Lubeck</t>
  </si>
  <si>
    <t>Mecklenburg</t>
  </si>
  <si>
    <t>Oldenburg</t>
  </si>
  <si>
    <t>Portugeesch Voor-Indie</t>
  </si>
  <si>
    <t>Antillen (Niet Agz Genoemd)</t>
  </si>
  <si>
    <t>Perzie</t>
  </si>
  <si>
    <t>Duitschland</t>
  </si>
  <si>
    <t>(2)</t>
  </si>
  <si>
    <t>(1)</t>
  </si>
  <si>
    <t>Hongarije</t>
  </si>
  <si>
    <t>(3)</t>
  </si>
  <si>
    <t xml:space="preserve">Litauen </t>
  </si>
  <si>
    <t xml:space="preserve">Panama, enz. </t>
  </si>
  <si>
    <t>(12)</t>
  </si>
  <si>
    <t xml:space="preserve">Honduras, Britsch- </t>
  </si>
  <si>
    <t>Borneo, Br. Noord-</t>
  </si>
  <si>
    <t xml:space="preserve">  (11)</t>
  </si>
  <si>
    <t>Birma</t>
  </si>
  <si>
    <t xml:space="preserve"> (10)</t>
  </si>
  <si>
    <t>Afghanistan</t>
  </si>
  <si>
    <t>(9)</t>
  </si>
  <si>
    <t>Tanger</t>
  </si>
  <si>
    <t>(8)</t>
  </si>
  <si>
    <t>Somaliland, Fr. En Br.-; Sokotra</t>
  </si>
  <si>
    <t>(4)</t>
  </si>
  <si>
    <t>Soeden, Engelsch-Egyptische</t>
  </si>
  <si>
    <t>(6)</t>
  </si>
  <si>
    <t>Marokko, Fransch-</t>
  </si>
  <si>
    <t>(7)</t>
  </si>
  <si>
    <t>Ethiopie (Abessinie)</t>
  </si>
  <si>
    <t>(5)</t>
  </si>
  <si>
    <t>Eritrea en It. Somaliland</t>
  </si>
  <si>
    <t>Tsjechoslowakije</t>
  </si>
  <si>
    <t>Slowakije</t>
  </si>
  <si>
    <t>Roemenie</t>
  </si>
  <si>
    <t>Prot. Bohemen en Moravie</t>
  </si>
  <si>
    <t xml:space="preserve">Marokko, Fransch- </t>
  </si>
  <si>
    <t>(10)</t>
  </si>
  <si>
    <t xml:space="preserve">Borneo, Br. Noord- </t>
  </si>
  <si>
    <t>(11)</t>
  </si>
  <si>
    <t>Gouvernement Generaal</t>
  </si>
  <si>
    <t>Kroatie</t>
  </si>
  <si>
    <t>Fransch Indo-China</t>
  </si>
  <si>
    <t>Jamaica</t>
  </si>
  <si>
    <t>gld</t>
  </si>
  <si>
    <t>Netherlands</t>
  </si>
  <si>
    <t>Jaarstatistiek van den In-, Uit- en Doorvoer (HF201.A41)</t>
  </si>
  <si>
    <t>Noord-Ierland</t>
  </si>
  <si>
    <t>Included with Noord-Ierland before 1927</t>
  </si>
  <si>
    <t>Mauritius from 1924</t>
  </si>
  <si>
    <t>Includes gold and silver</t>
  </si>
  <si>
    <t>Excludes gold and silver (not listed separately)</t>
  </si>
  <si>
    <t>Afrika, Duitsch Zuid-West</t>
  </si>
  <si>
    <t>New-foundland en Labrador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</si>
</sst>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"/>
    <numFmt numFmtId="165" formatCode="###\ ###\ ##0"/>
    <numFmt numFmtId="166" formatCode="#\ ###\ ###\ 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1" fillId="0" borderId="0" xfId="0" applyFont="1"/>
    <xf numFmtId="165" fontId="0" fillId="0" borderId="0" xfId="0" applyNumberFormat="1" applyFont="1"/>
    <xf numFmtId="166" fontId="0" fillId="0" borderId="0" xfId="0" applyNumberFormat="1"/>
    <xf numFmtId="166" fontId="0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9"/>
  <sheetViews>
    <sheetView tabSelected="1" zoomScaleNormal="100" workbookViewId="0">
      <pane xSplit="3" ySplit="1" topLeftCell="S2" activePane="bottomRight" state="frozen"/>
      <selection activeCell="AO60" sqref="AO60"/>
      <selection pane="topRight" activeCell="AO60" sqref="AO60"/>
      <selection pane="bottomLeft" activeCell="AO60" sqref="AO60"/>
      <selection pane="bottomRight" activeCell="Y2" sqref="U2:Y2"/>
    </sheetView>
  </sheetViews>
  <sheetFormatPr defaultRowHeight="15" x14ac:dyDescent="0.25"/>
  <cols>
    <col min="15" max="15" width="11" bestFit="1" customWidth="1"/>
    <col min="16" max="16" width="12.28515625" bestFit="1" customWidth="1"/>
    <col min="17" max="17" width="11" bestFit="1" customWidth="1"/>
    <col min="21" max="21" width="11" bestFit="1" customWidth="1"/>
    <col min="22" max="23" width="10" bestFit="1" customWidth="1"/>
    <col min="24" max="24" width="11" bestFit="1" customWidth="1"/>
    <col min="25" max="25" width="11" customWidth="1"/>
    <col min="26" max="26" width="11.42578125" customWidth="1"/>
    <col min="27" max="27" width="11.28515625" customWidth="1"/>
    <col min="28" max="40" width="10" bestFit="1" customWidth="1"/>
    <col min="41" max="44" width="11.5703125" customWidth="1"/>
    <col min="47" max="48" width="10" bestFit="1" customWidth="1"/>
  </cols>
  <sheetData>
    <row r="1" spans="1:54" x14ac:dyDescent="0.2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 x14ac:dyDescent="0.25"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</row>
    <row r="3" spans="1:54" x14ac:dyDescent="0.25">
      <c r="U3" t="s">
        <v>6</v>
      </c>
      <c r="AA3" s="1"/>
      <c r="AC3" s="1"/>
      <c r="AE3" s="1"/>
    </row>
    <row r="4" spans="1:54" x14ac:dyDescent="0.25">
      <c r="A4" t="s">
        <v>255</v>
      </c>
      <c r="B4" t="s">
        <v>4</v>
      </c>
      <c r="D4" t="s">
        <v>6</v>
      </c>
      <c r="AE4">
        <v>8742</v>
      </c>
      <c r="AF4">
        <v>17592</v>
      </c>
      <c r="AG4">
        <v>32083</v>
      </c>
      <c r="AH4">
        <v>28596</v>
      </c>
      <c r="AI4">
        <v>42221</v>
      </c>
      <c r="AJ4">
        <v>51685</v>
      </c>
      <c r="AK4">
        <v>34361</v>
      </c>
      <c r="AL4">
        <v>39667</v>
      </c>
      <c r="AM4">
        <v>31627</v>
      </c>
      <c r="AN4">
        <v>36816</v>
      </c>
      <c r="AO4">
        <v>45460</v>
      </c>
      <c r="AP4">
        <v>55037</v>
      </c>
      <c r="AQ4">
        <v>68547</v>
      </c>
      <c r="AR4">
        <v>36704</v>
      </c>
    </row>
    <row r="5" spans="1:54" x14ac:dyDescent="0.25">
      <c r="B5" t="s">
        <v>5</v>
      </c>
      <c r="AK5">
        <v>118002750</v>
      </c>
      <c r="AL5">
        <v>100142972</v>
      </c>
      <c r="AM5">
        <v>81539566</v>
      </c>
      <c r="AN5">
        <v>72098349</v>
      </c>
      <c r="AO5">
        <v>85583963</v>
      </c>
      <c r="AP5">
        <v>125874064</v>
      </c>
      <c r="AQ5">
        <v>105713777</v>
      </c>
      <c r="AR5">
        <v>90489449</v>
      </c>
      <c r="AU5">
        <v>43880436</v>
      </c>
      <c r="AV5">
        <v>43553643</v>
      </c>
    </row>
    <row r="6" spans="1:54" x14ac:dyDescent="0.25">
      <c r="B6" t="s">
        <v>112</v>
      </c>
      <c r="O6">
        <v>329860248</v>
      </c>
      <c r="P6" s="7">
        <v>318920618</v>
      </c>
      <c r="Q6" s="7"/>
      <c r="U6">
        <v>53227922</v>
      </c>
      <c r="V6">
        <v>62739291</v>
      </c>
      <c r="W6">
        <v>20408329</v>
      </c>
      <c r="X6">
        <v>184763726</v>
      </c>
      <c r="Y6" s="2">
        <v>179256430</v>
      </c>
      <c r="Z6" s="3">
        <v>169505976</v>
      </c>
      <c r="AA6" s="2">
        <v>174175775</v>
      </c>
      <c r="AB6" s="2">
        <v>139337958</v>
      </c>
      <c r="AC6">
        <v>150483625</v>
      </c>
      <c r="AD6">
        <v>163505438</v>
      </c>
      <c r="AE6">
        <v>143578117</v>
      </c>
      <c r="AF6">
        <v>154775827</v>
      </c>
      <c r="AG6">
        <v>172102354</v>
      </c>
      <c r="AH6">
        <v>204302823</v>
      </c>
      <c r="AI6">
        <v>189638570</v>
      </c>
      <c r="AJ6">
        <v>169116020</v>
      </c>
    </row>
    <row r="7" spans="1:54" x14ac:dyDescent="0.25">
      <c r="B7" t="s">
        <v>166</v>
      </c>
      <c r="O7">
        <v>31936757</v>
      </c>
      <c r="P7" s="7">
        <v>10958100</v>
      </c>
      <c r="Q7" s="7"/>
      <c r="Y7" s="2"/>
      <c r="Z7" s="3"/>
      <c r="AA7" s="2"/>
    </row>
    <row r="8" spans="1:54" x14ac:dyDescent="0.25">
      <c r="B8" t="s">
        <v>7</v>
      </c>
      <c r="O8">
        <v>514901</v>
      </c>
      <c r="P8" s="7">
        <v>665441</v>
      </c>
      <c r="Q8" s="7"/>
      <c r="V8">
        <v>20384</v>
      </c>
      <c r="W8">
        <v>28502</v>
      </c>
      <c r="X8">
        <v>12757</v>
      </c>
      <c r="Y8" s="2">
        <v>964277</v>
      </c>
      <c r="Z8" s="3">
        <v>740278</v>
      </c>
      <c r="AA8" s="2">
        <v>755891</v>
      </c>
      <c r="AB8" s="2">
        <v>932327</v>
      </c>
      <c r="AC8">
        <v>1342391</v>
      </c>
      <c r="AD8">
        <v>1682527</v>
      </c>
      <c r="AE8">
        <v>1256059</v>
      </c>
      <c r="AF8">
        <v>1800876</v>
      </c>
      <c r="AG8">
        <v>1734881</v>
      </c>
      <c r="AH8">
        <v>2138111</v>
      </c>
      <c r="AI8">
        <v>1497021</v>
      </c>
      <c r="AJ8">
        <v>1128391</v>
      </c>
      <c r="AK8">
        <v>628925</v>
      </c>
      <c r="AL8">
        <v>309248</v>
      </c>
      <c r="AM8">
        <v>304068</v>
      </c>
      <c r="AN8">
        <v>294626</v>
      </c>
      <c r="AO8">
        <v>699947</v>
      </c>
      <c r="AP8">
        <v>1067335</v>
      </c>
      <c r="AQ8">
        <v>1091741</v>
      </c>
      <c r="AR8">
        <v>826024</v>
      </c>
      <c r="AU8">
        <v>1971498</v>
      </c>
      <c r="AV8">
        <v>1993311</v>
      </c>
    </row>
    <row r="9" spans="1:54" x14ac:dyDescent="0.25">
      <c r="B9" t="s">
        <v>8</v>
      </c>
      <c r="O9">
        <v>14948542</v>
      </c>
      <c r="P9" s="7">
        <v>15309727</v>
      </c>
      <c r="Q9" s="7"/>
      <c r="U9">
        <v>11391679</v>
      </c>
      <c r="V9">
        <v>9427472</v>
      </c>
      <c r="W9">
        <v>14133248</v>
      </c>
      <c r="X9">
        <v>20673147</v>
      </c>
      <c r="Y9" s="2"/>
      <c r="Z9" s="3"/>
      <c r="AA9" s="2"/>
      <c r="AF9">
        <v>31037289</v>
      </c>
      <c r="AG9">
        <v>32347923</v>
      </c>
      <c r="AH9">
        <v>34568826</v>
      </c>
      <c r="AI9">
        <v>30956448</v>
      </c>
      <c r="AJ9">
        <v>26223606</v>
      </c>
      <c r="AK9">
        <v>9832491</v>
      </c>
      <c r="AL9">
        <v>7946576</v>
      </c>
      <c r="AM9">
        <v>7644618</v>
      </c>
      <c r="AN9">
        <v>3456128</v>
      </c>
      <c r="AO9">
        <v>5278295</v>
      </c>
      <c r="AP9">
        <v>5572782</v>
      </c>
      <c r="AQ9">
        <v>7870374</v>
      </c>
      <c r="AR9">
        <v>6739045</v>
      </c>
      <c r="AU9">
        <v>5470738</v>
      </c>
      <c r="AV9">
        <v>2728822</v>
      </c>
    </row>
    <row r="10" spans="1:54" x14ac:dyDescent="0.25">
      <c r="B10" t="s">
        <v>137</v>
      </c>
      <c r="P10" s="7"/>
      <c r="Q10" s="7"/>
      <c r="Y10" s="2">
        <v>31929472</v>
      </c>
      <c r="Z10" s="3">
        <v>17022811</v>
      </c>
      <c r="AA10" s="2">
        <v>20871397</v>
      </c>
      <c r="AB10" s="2">
        <v>20852466</v>
      </c>
      <c r="AC10">
        <v>23496864</v>
      </c>
      <c r="AD10">
        <v>28926717</v>
      </c>
      <c r="AE10">
        <v>32109965</v>
      </c>
    </row>
    <row r="11" spans="1:54" x14ac:dyDescent="0.25">
      <c r="B11" t="s">
        <v>216</v>
      </c>
      <c r="C11" s="9" t="s">
        <v>218</v>
      </c>
      <c r="P11" s="7"/>
      <c r="Q11" s="7"/>
      <c r="V11">
        <v>316730116</v>
      </c>
      <c r="W11">
        <v>158442885</v>
      </c>
      <c r="X11">
        <v>578025515</v>
      </c>
      <c r="Y11" s="2">
        <v>420526551</v>
      </c>
      <c r="Z11" s="3">
        <v>254311080</v>
      </c>
      <c r="AA11" s="2">
        <v>167775420</v>
      </c>
      <c r="AB11" s="2">
        <v>186789550</v>
      </c>
      <c r="AC11">
        <v>469792177</v>
      </c>
      <c r="AD11">
        <v>468911034</v>
      </c>
      <c r="AE11">
        <v>380764464</v>
      </c>
      <c r="AF11">
        <v>465774081</v>
      </c>
      <c r="AG11">
        <v>467738599</v>
      </c>
      <c r="AH11">
        <v>455528649</v>
      </c>
      <c r="AI11">
        <v>365713621</v>
      </c>
      <c r="AJ11">
        <v>255960511</v>
      </c>
      <c r="AK11">
        <v>178751834</v>
      </c>
      <c r="AL11">
        <v>157488516</v>
      </c>
      <c r="AM11">
        <v>176642489</v>
      </c>
      <c r="AN11">
        <v>129250114</v>
      </c>
      <c r="AO11">
        <v>122476930</v>
      </c>
      <c r="AP11">
        <v>184552573</v>
      </c>
      <c r="AQ11">
        <v>159182029</v>
      </c>
      <c r="AR11">
        <v>136137523</v>
      </c>
      <c r="AU11">
        <v>477449727</v>
      </c>
      <c r="AV11">
        <v>525483661</v>
      </c>
    </row>
    <row r="12" spans="1:54" x14ac:dyDescent="0.25">
      <c r="B12" t="s">
        <v>245</v>
      </c>
      <c r="C12" s="9" t="s">
        <v>217</v>
      </c>
      <c r="P12" s="7"/>
      <c r="Q12" s="7"/>
      <c r="Y12" s="2"/>
      <c r="Z12" s="3"/>
      <c r="AA12" s="2"/>
      <c r="AR12">
        <v>1655347</v>
      </c>
    </row>
    <row r="13" spans="1:54" x14ac:dyDescent="0.25">
      <c r="B13" t="s">
        <v>9</v>
      </c>
      <c r="C13" t="s">
        <v>258</v>
      </c>
      <c r="O13">
        <v>15696701</v>
      </c>
      <c r="P13" s="7">
        <v>25016069</v>
      </c>
      <c r="Q13" s="7"/>
      <c r="U13">
        <v>3762410</v>
      </c>
      <c r="V13">
        <v>7527889</v>
      </c>
      <c r="W13">
        <v>278314</v>
      </c>
      <c r="X13">
        <v>11057802</v>
      </c>
      <c r="Y13" s="2">
        <v>12398024</v>
      </c>
      <c r="Z13" s="3">
        <v>9171773</v>
      </c>
      <c r="AA13" s="2">
        <v>7566113</v>
      </c>
      <c r="AF13">
        <v>6242793</v>
      </c>
      <c r="AG13">
        <v>6484853</v>
      </c>
      <c r="AH13">
        <v>5370039</v>
      </c>
      <c r="AI13">
        <v>4984250</v>
      </c>
      <c r="AJ13">
        <v>3607587</v>
      </c>
      <c r="AK13">
        <v>2886874</v>
      </c>
      <c r="AL13">
        <v>3233099</v>
      </c>
      <c r="AM13">
        <v>3964333</v>
      </c>
      <c r="AN13">
        <v>3218907</v>
      </c>
      <c r="AO13">
        <v>2974125</v>
      </c>
      <c r="AP13">
        <v>4164551</v>
      </c>
      <c r="AQ13">
        <v>3443224</v>
      </c>
      <c r="AR13">
        <v>4031258</v>
      </c>
    </row>
    <row r="14" spans="1:54" x14ac:dyDescent="0.25">
      <c r="B14" t="s">
        <v>10</v>
      </c>
      <c r="P14" s="7"/>
      <c r="Q14" s="7"/>
      <c r="Y14" s="2"/>
      <c r="Z14" s="3"/>
      <c r="AA14" s="2">
        <v>680835</v>
      </c>
      <c r="AB14">
        <v>695109</v>
      </c>
      <c r="AC14">
        <v>534377</v>
      </c>
      <c r="AD14">
        <v>1156037</v>
      </c>
      <c r="AE14">
        <v>948175</v>
      </c>
      <c r="AF14">
        <v>669217</v>
      </c>
      <c r="AG14">
        <v>1088694</v>
      </c>
      <c r="AH14">
        <v>1078879</v>
      </c>
      <c r="AI14">
        <v>1142835</v>
      </c>
      <c r="AJ14">
        <v>972205</v>
      </c>
      <c r="AK14">
        <v>439329</v>
      </c>
      <c r="AL14">
        <v>277808</v>
      </c>
      <c r="AM14">
        <v>435621</v>
      </c>
      <c r="AN14">
        <v>568372</v>
      </c>
      <c r="AO14">
        <v>1135541</v>
      </c>
      <c r="AP14">
        <v>1306475</v>
      </c>
      <c r="AQ14">
        <v>1352627</v>
      </c>
      <c r="AR14">
        <v>1103123</v>
      </c>
      <c r="AU14">
        <v>244909</v>
      </c>
      <c r="AV14">
        <v>6524</v>
      </c>
    </row>
    <row r="15" spans="1:54" x14ac:dyDescent="0.25">
      <c r="B15" t="s">
        <v>2</v>
      </c>
      <c r="P15" s="7"/>
      <c r="Q15" s="7"/>
      <c r="Y15" s="2">
        <v>2983472</v>
      </c>
      <c r="Z15" s="3">
        <v>5109098</v>
      </c>
      <c r="AA15" s="2">
        <v>8041303</v>
      </c>
      <c r="AB15" s="2">
        <v>13152478</v>
      </c>
      <c r="AC15">
        <v>10172458</v>
      </c>
      <c r="AD15">
        <v>12757248</v>
      </c>
      <c r="AE15">
        <v>14312477</v>
      </c>
      <c r="AF15">
        <v>12127853</v>
      </c>
      <c r="AG15">
        <v>15700618</v>
      </c>
      <c r="AH15">
        <v>15805038</v>
      </c>
      <c r="AI15">
        <v>9912823</v>
      </c>
      <c r="AJ15">
        <v>7172733</v>
      </c>
      <c r="AK15">
        <v>4152339</v>
      </c>
      <c r="AL15">
        <v>3261648</v>
      </c>
      <c r="AM15">
        <v>4789595</v>
      </c>
      <c r="AN15">
        <v>4515340</v>
      </c>
      <c r="AO15">
        <v>5672207</v>
      </c>
      <c r="AP15">
        <v>10769325</v>
      </c>
      <c r="AQ15">
        <v>9449061</v>
      </c>
      <c r="AR15">
        <v>7995699</v>
      </c>
      <c r="AU15">
        <v>3507066</v>
      </c>
      <c r="AV15">
        <v>2340240</v>
      </c>
    </row>
    <row r="16" spans="1:54" x14ac:dyDescent="0.25">
      <c r="B16" t="s">
        <v>11</v>
      </c>
      <c r="O16">
        <v>23758961</v>
      </c>
      <c r="P16" s="7">
        <v>26392355</v>
      </c>
      <c r="Q16" s="7"/>
      <c r="U16">
        <v>59683036</v>
      </c>
      <c r="V16">
        <v>22527695</v>
      </c>
      <c r="W16">
        <v>11897341</v>
      </c>
      <c r="X16">
        <v>47841514</v>
      </c>
      <c r="Y16" s="2">
        <v>60730794</v>
      </c>
      <c r="Z16" s="3">
        <v>84625033</v>
      </c>
      <c r="AA16" s="2">
        <v>114525061</v>
      </c>
      <c r="AB16" s="2">
        <v>126115247</v>
      </c>
      <c r="AC16">
        <v>112525706</v>
      </c>
      <c r="AD16">
        <v>85254527</v>
      </c>
      <c r="AE16">
        <v>82803156</v>
      </c>
      <c r="AF16">
        <v>129831370</v>
      </c>
      <c r="AG16">
        <v>122516313</v>
      </c>
      <c r="AH16">
        <v>117172768</v>
      </c>
      <c r="AI16">
        <v>139278924</v>
      </c>
      <c r="AJ16">
        <v>117259077</v>
      </c>
      <c r="AK16">
        <v>85520670</v>
      </c>
      <c r="AL16">
        <v>71873028</v>
      </c>
      <c r="AM16">
        <v>57662187</v>
      </c>
      <c r="AN16">
        <v>47095934</v>
      </c>
      <c r="AO16">
        <v>54809286</v>
      </c>
      <c r="AP16">
        <v>75899948</v>
      </c>
      <c r="AQ16">
        <v>60204908</v>
      </c>
      <c r="AR16">
        <v>50558705</v>
      </c>
      <c r="AU16">
        <v>26311652</v>
      </c>
      <c r="AV16">
        <v>21427300</v>
      </c>
    </row>
    <row r="17" spans="2:48" x14ac:dyDescent="0.25">
      <c r="B17" t="s">
        <v>12</v>
      </c>
      <c r="O17">
        <v>507081</v>
      </c>
      <c r="P17" s="7">
        <v>402097</v>
      </c>
      <c r="Q17" s="7"/>
      <c r="U17">
        <v>238408</v>
      </c>
      <c r="Y17" s="2"/>
      <c r="Z17" s="3"/>
      <c r="AA17" s="2"/>
      <c r="AK17">
        <v>1118256</v>
      </c>
      <c r="AL17">
        <v>950184</v>
      </c>
      <c r="AM17">
        <v>1025763</v>
      </c>
      <c r="AN17">
        <v>1188337</v>
      </c>
      <c r="AO17">
        <v>1407571</v>
      </c>
      <c r="AP17">
        <v>2037681</v>
      </c>
      <c r="AQ17">
        <v>1718357</v>
      </c>
      <c r="AR17">
        <v>2153604</v>
      </c>
      <c r="AU17">
        <v>820</v>
      </c>
    </row>
    <row r="18" spans="2:48" x14ac:dyDescent="0.25">
      <c r="B18" t="s">
        <v>250</v>
      </c>
      <c r="P18" s="7"/>
      <c r="Q18" s="7"/>
      <c r="Y18" s="2"/>
      <c r="Z18" s="3"/>
      <c r="AA18" s="2"/>
      <c r="AU18">
        <v>1960261</v>
      </c>
      <c r="AV18">
        <v>1710758</v>
      </c>
    </row>
    <row r="19" spans="2:48" x14ac:dyDescent="0.25">
      <c r="B19" t="s">
        <v>13</v>
      </c>
      <c r="O19">
        <v>5828432</v>
      </c>
      <c r="P19" s="7">
        <v>6343402</v>
      </c>
      <c r="Q19" s="7"/>
      <c r="U19">
        <v>2848218</v>
      </c>
      <c r="V19">
        <v>99225</v>
      </c>
      <c r="W19">
        <v>45068</v>
      </c>
      <c r="X19">
        <v>3628164</v>
      </c>
      <c r="Y19" s="2">
        <v>7965014</v>
      </c>
      <c r="Z19" s="3">
        <v>4346013</v>
      </c>
      <c r="AA19" s="2">
        <v>3064344</v>
      </c>
      <c r="AB19" s="2">
        <v>3537779</v>
      </c>
      <c r="AC19">
        <v>6451375</v>
      </c>
      <c r="AD19">
        <v>7373617</v>
      </c>
      <c r="AE19">
        <v>6996402</v>
      </c>
      <c r="AF19">
        <v>8050841</v>
      </c>
      <c r="AG19">
        <v>6745411</v>
      </c>
      <c r="AH19">
        <v>7332492</v>
      </c>
      <c r="AI19">
        <v>6489171</v>
      </c>
      <c r="AJ19">
        <v>7153317</v>
      </c>
      <c r="AK19">
        <v>3046916</v>
      </c>
      <c r="AL19">
        <v>3354229</v>
      </c>
      <c r="AM19">
        <v>3113580</v>
      </c>
      <c r="AN19">
        <v>3163906</v>
      </c>
      <c r="AO19">
        <v>2944684</v>
      </c>
      <c r="AP19">
        <v>6737143</v>
      </c>
      <c r="AQ19">
        <v>3996671</v>
      </c>
      <c r="AR19">
        <v>4241396</v>
      </c>
      <c r="AU19">
        <v>533106</v>
      </c>
      <c r="AV19">
        <v>373677</v>
      </c>
    </row>
    <row r="20" spans="2:48" x14ac:dyDescent="0.25">
      <c r="B20" t="s">
        <v>14</v>
      </c>
      <c r="O20">
        <v>528877500</v>
      </c>
      <c r="P20" s="7">
        <v>554539080</v>
      </c>
      <c r="Q20" s="7"/>
      <c r="U20">
        <v>391748246</v>
      </c>
      <c r="V20">
        <v>206111624</v>
      </c>
      <c r="W20">
        <v>73856214</v>
      </c>
      <c r="X20">
        <v>485320353</v>
      </c>
      <c r="Y20" s="2">
        <v>322931101</v>
      </c>
      <c r="Z20" s="3">
        <v>351617617</v>
      </c>
      <c r="AA20" s="2">
        <v>302968565</v>
      </c>
      <c r="AB20" s="2">
        <v>359601021</v>
      </c>
      <c r="AC20">
        <v>413923305</v>
      </c>
      <c r="AD20">
        <v>468297869</v>
      </c>
      <c r="AE20">
        <v>483148042</v>
      </c>
      <c r="AF20">
        <v>452555420</v>
      </c>
      <c r="AG20">
        <v>431938900</v>
      </c>
      <c r="AH20">
        <v>407523720</v>
      </c>
      <c r="AI20">
        <v>382981961</v>
      </c>
      <c r="AJ20">
        <v>320683222</v>
      </c>
      <c r="AK20">
        <v>159943395</v>
      </c>
      <c r="AL20">
        <v>126333032</v>
      </c>
      <c r="AM20">
        <v>135115745</v>
      </c>
      <c r="AN20">
        <v>142310591</v>
      </c>
      <c r="AO20">
        <v>165464817</v>
      </c>
      <c r="AP20">
        <v>247695570</v>
      </c>
      <c r="AQ20">
        <v>233987199</v>
      </c>
      <c r="AR20">
        <v>226481730</v>
      </c>
      <c r="AU20">
        <v>292</v>
      </c>
      <c r="AV20">
        <v>10472</v>
      </c>
    </row>
    <row r="21" spans="2:48" x14ac:dyDescent="0.25">
      <c r="B21" t="s">
        <v>257</v>
      </c>
      <c r="P21" s="7"/>
      <c r="Q21" s="7"/>
      <c r="Y21" s="2"/>
      <c r="Z21" s="3"/>
      <c r="AA21" s="2"/>
      <c r="AB21" s="2">
        <v>10564408</v>
      </c>
      <c r="AC21">
        <v>16927162</v>
      </c>
      <c r="AD21">
        <v>13776610</v>
      </c>
      <c r="AE21">
        <v>15045630</v>
      </c>
      <c r="AF21">
        <v>7655801</v>
      </c>
      <c r="AG21">
        <v>5067998</v>
      </c>
      <c r="AH21">
        <v>4002616</v>
      </c>
      <c r="AI21">
        <v>2731739</v>
      </c>
      <c r="AJ21">
        <v>1984593</v>
      </c>
    </row>
    <row r="22" spans="2:48" x14ac:dyDescent="0.25">
      <c r="B22" t="s">
        <v>172</v>
      </c>
      <c r="O22">
        <v>59914406</v>
      </c>
      <c r="P22" s="7">
        <v>57111160</v>
      </c>
      <c r="Q22" s="7"/>
      <c r="U22">
        <v>13209</v>
      </c>
      <c r="Y22" s="2"/>
      <c r="Z22" s="3"/>
      <c r="AA22" s="2"/>
    </row>
    <row r="23" spans="2:48" x14ac:dyDescent="0.25">
      <c r="B23" t="s">
        <v>219</v>
      </c>
      <c r="C23" s="9" t="s">
        <v>217</v>
      </c>
      <c r="P23" s="7"/>
      <c r="Q23" s="7"/>
      <c r="Y23" s="2">
        <v>749404</v>
      </c>
      <c r="Z23" s="3">
        <v>2227051</v>
      </c>
      <c r="AA23" s="2">
        <v>988945</v>
      </c>
      <c r="AB23" s="2">
        <v>1031958</v>
      </c>
      <c r="AC23">
        <v>1277346</v>
      </c>
      <c r="AD23">
        <v>1849581</v>
      </c>
      <c r="AE23">
        <v>2182698</v>
      </c>
      <c r="AF23">
        <v>3383128</v>
      </c>
      <c r="AG23">
        <v>3654599</v>
      </c>
      <c r="AH23">
        <v>7132418</v>
      </c>
      <c r="AI23">
        <v>3606764</v>
      </c>
      <c r="AJ23">
        <v>1570643</v>
      </c>
      <c r="AK23">
        <v>574574</v>
      </c>
      <c r="AL23">
        <v>466317</v>
      </c>
      <c r="AM23">
        <v>605470</v>
      </c>
      <c r="AN23">
        <v>895785</v>
      </c>
      <c r="AO23">
        <v>1127372</v>
      </c>
      <c r="AP23">
        <v>1293211</v>
      </c>
      <c r="AQ23">
        <v>1558515</v>
      </c>
      <c r="AR23">
        <v>1799643</v>
      </c>
      <c r="AU23">
        <v>1139521</v>
      </c>
      <c r="AV23">
        <v>1888532</v>
      </c>
    </row>
    <row r="24" spans="2:48" x14ac:dyDescent="0.25">
      <c r="B24" t="s">
        <v>15</v>
      </c>
      <c r="O24">
        <v>24045973</v>
      </c>
      <c r="P24" s="7">
        <v>22858127</v>
      </c>
      <c r="Q24" s="7"/>
      <c r="U24">
        <v>4761815</v>
      </c>
      <c r="V24">
        <v>1380442</v>
      </c>
      <c r="W24">
        <v>1910820</v>
      </c>
      <c r="X24">
        <v>10075541</v>
      </c>
      <c r="Y24" s="2">
        <v>12030295</v>
      </c>
      <c r="Z24" s="3">
        <v>12290005</v>
      </c>
      <c r="AA24" s="2">
        <v>14702661</v>
      </c>
      <c r="AB24" s="2">
        <v>12722962</v>
      </c>
      <c r="AC24">
        <v>17477117</v>
      </c>
      <c r="AD24">
        <v>20766583</v>
      </c>
      <c r="AE24">
        <v>21738459</v>
      </c>
      <c r="AF24">
        <v>26199276</v>
      </c>
      <c r="AG24">
        <v>36633252</v>
      </c>
      <c r="AH24">
        <v>30424536</v>
      </c>
      <c r="AI24">
        <v>21653971</v>
      </c>
      <c r="AJ24">
        <v>15992871</v>
      </c>
      <c r="AK24">
        <v>12852560</v>
      </c>
      <c r="AL24">
        <v>13901703</v>
      </c>
      <c r="AM24">
        <v>15601542</v>
      </c>
      <c r="AN24">
        <v>15631595</v>
      </c>
      <c r="AO24">
        <v>3614895</v>
      </c>
      <c r="AP24">
        <v>11743389</v>
      </c>
      <c r="AQ24">
        <v>12396958</v>
      </c>
      <c r="AR24">
        <v>11746110</v>
      </c>
      <c r="AU24">
        <v>7498707</v>
      </c>
      <c r="AV24">
        <v>3426611</v>
      </c>
    </row>
    <row r="25" spans="2:48" x14ac:dyDescent="0.25">
      <c r="B25" t="s">
        <v>251</v>
      </c>
      <c r="P25" s="7"/>
      <c r="Q25" s="7"/>
      <c r="Y25" s="2"/>
      <c r="Z25" s="3"/>
      <c r="AA25" s="2"/>
      <c r="AU25">
        <v>1047964</v>
      </c>
      <c r="AV25">
        <v>1008398</v>
      </c>
    </row>
    <row r="26" spans="2:48" x14ac:dyDescent="0.25">
      <c r="B26" t="s">
        <v>16</v>
      </c>
      <c r="P26" s="7"/>
      <c r="Q26" s="7"/>
      <c r="Y26" s="2"/>
      <c r="Z26" s="3"/>
      <c r="AA26" s="2">
        <v>2037487</v>
      </c>
      <c r="AB26">
        <v>1304566</v>
      </c>
      <c r="AC26">
        <v>1467022</v>
      </c>
      <c r="AD26">
        <v>1885289</v>
      </c>
      <c r="AE26">
        <v>2206756</v>
      </c>
      <c r="AF26">
        <v>2339760</v>
      </c>
      <c r="AG26">
        <v>2268498</v>
      </c>
      <c r="AH26">
        <v>2576867</v>
      </c>
      <c r="AI26">
        <v>2644348</v>
      </c>
      <c r="AJ26">
        <v>1296874</v>
      </c>
      <c r="AK26">
        <v>504326</v>
      </c>
      <c r="AL26">
        <v>1024572</v>
      </c>
      <c r="AM26">
        <v>1146939</v>
      </c>
      <c r="AN26">
        <v>765615</v>
      </c>
      <c r="AO26">
        <v>691420</v>
      </c>
      <c r="AP26">
        <v>2155152</v>
      </c>
      <c r="AQ26">
        <v>1526752</v>
      </c>
      <c r="AR26">
        <v>1368522</v>
      </c>
      <c r="AU26">
        <v>422342</v>
      </c>
      <c r="AV26">
        <v>170989</v>
      </c>
    </row>
    <row r="27" spans="2:48" x14ac:dyDescent="0.25">
      <c r="B27" t="s">
        <v>221</v>
      </c>
      <c r="C27" s="9" t="s">
        <v>220</v>
      </c>
      <c r="P27" s="7"/>
      <c r="Q27" s="7"/>
      <c r="Y27" s="2"/>
      <c r="Z27" s="3"/>
      <c r="AA27" s="2">
        <v>143429</v>
      </c>
      <c r="AB27">
        <v>565157</v>
      </c>
      <c r="AC27">
        <v>822305</v>
      </c>
      <c r="AD27">
        <v>1480253</v>
      </c>
      <c r="AE27">
        <v>1008185</v>
      </c>
      <c r="AF27">
        <v>1066325</v>
      </c>
      <c r="AG27">
        <v>1435541</v>
      </c>
      <c r="AH27">
        <v>1593377</v>
      </c>
      <c r="AI27">
        <v>1799439</v>
      </c>
      <c r="AJ27">
        <v>1134104</v>
      </c>
      <c r="AK27">
        <v>762120</v>
      </c>
      <c r="AL27">
        <v>881709</v>
      </c>
      <c r="AM27">
        <v>825289</v>
      </c>
      <c r="AN27">
        <v>1286431</v>
      </c>
      <c r="AO27">
        <v>1835577</v>
      </c>
      <c r="AP27">
        <v>2727320</v>
      </c>
      <c r="AQ27">
        <v>3023496</v>
      </c>
      <c r="AR27">
        <v>2066834</v>
      </c>
      <c r="AV27">
        <v>35675</v>
      </c>
    </row>
    <row r="28" spans="2:48" x14ac:dyDescent="0.25">
      <c r="B28" t="s">
        <v>210</v>
      </c>
      <c r="O28">
        <v>904678</v>
      </c>
      <c r="P28" s="7">
        <v>1516397</v>
      </c>
      <c r="Q28" s="7"/>
      <c r="Y28" s="2"/>
      <c r="Z28" s="3"/>
      <c r="AA28" s="2"/>
    </row>
    <row r="29" spans="2:48" x14ac:dyDescent="0.25">
      <c r="B29" t="s">
        <v>125</v>
      </c>
      <c r="P29" s="7"/>
      <c r="Q29" s="7"/>
      <c r="Y29" s="2">
        <v>1296550</v>
      </c>
      <c r="Z29" s="3">
        <v>2209804</v>
      </c>
      <c r="AA29" s="2">
        <v>1773890</v>
      </c>
      <c r="AB29" s="2">
        <v>2319882</v>
      </c>
      <c r="AC29">
        <v>2903636</v>
      </c>
      <c r="AD29">
        <v>2963866</v>
      </c>
      <c r="AE29">
        <v>2797956</v>
      </c>
      <c r="AF29">
        <v>2757293</v>
      </c>
      <c r="AG29">
        <v>2355224</v>
      </c>
      <c r="AH29">
        <v>3195942</v>
      </c>
      <c r="AI29">
        <v>5357827</v>
      </c>
      <c r="AJ29">
        <v>4939012</v>
      </c>
    </row>
    <row r="30" spans="2:48" x14ac:dyDescent="0.25">
      <c r="B30" t="s">
        <v>174</v>
      </c>
      <c r="O30">
        <v>298966</v>
      </c>
      <c r="P30" s="7">
        <v>447717</v>
      </c>
      <c r="Q30" s="7"/>
      <c r="U30">
        <v>541738</v>
      </c>
      <c r="Y30" s="2"/>
      <c r="Z30" s="3"/>
      <c r="AA30" s="2"/>
    </row>
    <row r="31" spans="2:48" x14ac:dyDescent="0.25">
      <c r="B31" t="s">
        <v>211</v>
      </c>
      <c r="O31">
        <v>302438</v>
      </c>
      <c r="P31" s="7">
        <v>187039</v>
      </c>
      <c r="Q31" s="7"/>
      <c r="Y31" s="2"/>
      <c r="Z31" s="3"/>
      <c r="AA31" s="2"/>
    </row>
    <row r="32" spans="2:48" x14ac:dyDescent="0.25">
      <c r="B32" t="s">
        <v>17</v>
      </c>
      <c r="O32">
        <v>16583107</v>
      </c>
      <c r="P32" s="7">
        <v>16696884</v>
      </c>
      <c r="Q32" s="7"/>
      <c r="U32">
        <v>9021369</v>
      </c>
      <c r="V32">
        <v>9118391</v>
      </c>
      <c r="W32">
        <v>12517617</v>
      </c>
      <c r="X32">
        <v>17157699</v>
      </c>
      <c r="Y32" s="2">
        <v>18178594</v>
      </c>
      <c r="Z32" s="3">
        <v>12894854</v>
      </c>
      <c r="AA32" s="2">
        <v>18229371</v>
      </c>
      <c r="AB32" s="2">
        <v>20287539</v>
      </c>
      <c r="AC32">
        <v>21250774</v>
      </c>
      <c r="AD32">
        <v>28415099</v>
      </c>
      <c r="AE32">
        <v>27025214</v>
      </c>
      <c r="AF32">
        <v>26838859</v>
      </c>
      <c r="AG32">
        <v>31564182</v>
      </c>
      <c r="AH32">
        <v>28111432</v>
      </c>
      <c r="AI32">
        <v>23404972</v>
      </c>
      <c r="AJ32">
        <v>15711269</v>
      </c>
      <c r="AK32">
        <v>10276636</v>
      </c>
      <c r="AL32">
        <v>11210362</v>
      </c>
      <c r="AM32">
        <v>6756677</v>
      </c>
      <c r="AN32">
        <v>7589290</v>
      </c>
      <c r="AO32">
        <v>8915295</v>
      </c>
      <c r="AP32">
        <v>13688168</v>
      </c>
      <c r="AQ32">
        <v>15744712</v>
      </c>
      <c r="AR32">
        <v>13951685</v>
      </c>
      <c r="AU32">
        <v>5678529</v>
      </c>
      <c r="AV32">
        <v>2512175</v>
      </c>
    </row>
    <row r="33" spans="2:48" x14ac:dyDescent="0.25">
      <c r="B33" t="s">
        <v>212</v>
      </c>
      <c r="O33">
        <v>93662</v>
      </c>
      <c r="P33" s="7">
        <v>2506</v>
      </c>
      <c r="Q33" s="7"/>
      <c r="Y33" s="2"/>
      <c r="Z33" s="3"/>
      <c r="AA33" s="2"/>
    </row>
    <row r="34" spans="2:48" x14ac:dyDescent="0.25">
      <c r="B34" t="s">
        <v>117</v>
      </c>
      <c r="P34" s="7"/>
      <c r="Q34" s="7"/>
      <c r="Y34" s="2">
        <v>35608613</v>
      </c>
      <c r="Z34" s="3">
        <v>24121370</v>
      </c>
      <c r="AA34" s="2">
        <v>10919156</v>
      </c>
      <c r="AB34" s="2">
        <v>11903213</v>
      </c>
      <c r="AC34">
        <v>12054836</v>
      </c>
      <c r="AD34">
        <v>11321967</v>
      </c>
      <c r="AE34">
        <v>11245465</v>
      </c>
      <c r="AF34">
        <v>13514790</v>
      </c>
      <c r="AG34">
        <v>13281358</v>
      </c>
      <c r="AH34">
        <v>13248827</v>
      </c>
      <c r="AI34">
        <v>11051605</v>
      </c>
      <c r="AJ34">
        <v>8724443</v>
      </c>
      <c r="AK34">
        <v>3667002</v>
      </c>
      <c r="AL34">
        <v>3354689</v>
      </c>
      <c r="AM34">
        <v>4164233</v>
      </c>
      <c r="AN34">
        <v>4972841</v>
      </c>
    </row>
    <row r="35" spans="2:48" x14ac:dyDescent="0.25">
      <c r="B35" t="s">
        <v>176</v>
      </c>
      <c r="O35">
        <v>1989138</v>
      </c>
      <c r="P35" s="7">
        <v>2218110</v>
      </c>
      <c r="Q35" s="7"/>
      <c r="U35">
        <v>141188</v>
      </c>
      <c r="V35">
        <v>46284519</v>
      </c>
      <c r="W35">
        <v>27752084</v>
      </c>
      <c r="X35">
        <v>31670662</v>
      </c>
      <c r="Y35" s="2"/>
      <c r="Z35" s="3"/>
      <c r="AA35" s="2"/>
    </row>
    <row r="36" spans="2:48" x14ac:dyDescent="0.25">
      <c r="B36" t="s">
        <v>18</v>
      </c>
      <c r="P36" s="7"/>
      <c r="Q36" s="7"/>
      <c r="Y36" s="2">
        <v>6879339</v>
      </c>
      <c r="Z36" s="3">
        <v>2859778</v>
      </c>
      <c r="AA36" s="2">
        <v>3135401</v>
      </c>
      <c r="AB36" s="2">
        <v>3463832</v>
      </c>
      <c r="AC36">
        <v>5345153</v>
      </c>
      <c r="AD36">
        <v>6996464</v>
      </c>
      <c r="AE36">
        <v>12808328</v>
      </c>
      <c r="AF36">
        <v>20035973</v>
      </c>
      <c r="AG36">
        <v>22887647</v>
      </c>
      <c r="AH36">
        <v>17746024</v>
      </c>
      <c r="AI36">
        <v>12158402</v>
      </c>
      <c r="AJ36">
        <v>7476158</v>
      </c>
      <c r="AK36">
        <v>6702809</v>
      </c>
      <c r="AL36">
        <v>6965639</v>
      </c>
      <c r="AM36">
        <v>7868172</v>
      </c>
      <c r="AN36">
        <v>7980064</v>
      </c>
      <c r="AO36">
        <v>11484315</v>
      </c>
      <c r="AP36">
        <v>18999277</v>
      </c>
      <c r="AQ36">
        <v>13448179</v>
      </c>
      <c r="AR36">
        <v>10138034</v>
      </c>
    </row>
    <row r="37" spans="2:48" x14ac:dyDescent="0.25">
      <c r="B37" t="s">
        <v>3</v>
      </c>
      <c r="O37">
        <v>7587300</v>
      </c>
      <c r="P37" s="7">
        <v>8315409</v>
      </c>
      <c r="Q37" s="7"/>
      <c r="U37">
        <v>1366823</v>
      </c>
      <c r="V37">
        <v>643124</v>
      </c>
      <c r="W37">
        <v>400019</v>
      </c>
      <c r="X37">
        <v>2562290</v>
      </c>
      <c r="Y37" s="2">
        <v>5092518</v>
      </c>
      <c r="Z37" s="3">
        <v>1672622</v>
      </c>
      <c r="AA37" s="2">
        <v>1848402</v>
      </c>
      <c r="AB37" s="2">
        <v>2291238</v>
      </c>
      <c r="AC37">
        <v>2300730</v>
      </c>
      <c r="AD37">
        <v>3988784</v>
      </c>
      <c r="AE37">
        <v>5395079</v>
      </c>
      <c r="AF37">
        <v>6856204</v>
      </c>
      <c r="AG37">
        <v>6872778</v>
      </c>
      <c r="AH37">
        <v>5849787</v>
      </c>
      <c r="AI37">
        <v>6536198</v>
      </c>
      <c r="AJ37">
        <v>4978997</v>
      </c>
      <c r="AK37">
        <v>3615747</v>
      </c>
      <c r="AL37">
        <v>5156577</v>
      </c>
      <c r="AM37">
        <v>3354199</v>
      </c>
      <c r="AN37">
        <v>3552763</v>
      </c>
      <c r="AO37">
        <v>4259508</v>
      </c>
      <c r="AP37">
        <v>5257318</v>
      </c>
      <c r="AQ37">
        <v>4958967</v>
      </c>
      <c r="AR37">
        <v>4696013</v>
      </c>
      <c r="AU37">
        <v>372002</v>
      </c>
      <c r="AV37">
        <v>151945</v>
      </c>
    </row>
    <row r="38" spans="2:48" x14ac:dyDescent="0.25">
      <c r="B38" t="s">
        <v>177</v>
      </c>
      <c r="O38">
        <v>1226792590</v>
      </c>
      <c r="P38" s="7">
        <v>1288560189</v>
      </c>
      <c r="Q38" s="7"/>
      <c r="U38">
        <v>520265804</v>
      </c>
      <c r="Y38" s="2"/>
      <c r="Z38" s="3"/>
      <c r="AA38" s="2"/>
    </row>
    <row r="39" spans="2:48" x14ac:dyDescent="0.25">
      <c r="B39" t="s">
        <v>244</v>
      </c>
      <c r="C39" s="9" t="s">
        <v>217</v>
      </c>
      <c r="O39">
        <v>4028400</v>
      </c>
      <c r="P39" s="7">
        <v>7998810</v>
      </c>
      <c r="Q39" s="7"/>
      <c r="U39">
        <v>7450</v>
      </c>
      <c r="W39">
        <v>113535</v>
      </c>
      <c r="X39">
        <v>281534</v>
      </c>
      <c r="Y39" s="2">
        <v>1943864</v>
      </c>
      <c r="Z39" s="3">
        <v>2633000</v>
      </c>
      <c r="AA39" s="2">
        <v>1363558</v>
      </c>
      <c r="AB39" s="2">
        <v>2431531</v>
      </c>
      <c r="AC39">
        <v>2508532</v>
      </c>
      <c r="AD39">
        <v>3873595</v>
      </c>
      <c r="AE39">
        <v>2743691</v>
      </c>
      <c r="AF39">
        <v>4577127</v>
      </c>
      <c r="AG39">
        <v>3627638</v>
      </c>
      <c r="AH39">
        <v>5487016</v>
      </c>
      <c r="AI39">
        <v>3099188</v>
      </c>
      <c r="AJ39">
        <v>1914897</v>
      </c>
      <c r="AK39">
        <v>1716188</v>
      </c>
      <c r="AL39">
        <v>1895877</v>
      </c>
      <c r="AM39">
        <v>1981283</v>
      </c>
      <c r="AN39">
        <v>551595</v>
      </c>
      <c r="AO39">
        <v>1224599</v>
      </c>
      <c r="AP39">
        <v>2957303</v>
      </c>
      <c r="AQ39">
        <v>2070436</v>
      </c>
      <c r="AR39">
        <v>3154696</v>
      </c>
      <c r="AU39">
        <v>3266129</v>
      </c>
      <c r="AV39">
        <v>1431688</v>
      </c>
    </row>
    <row r="40" spans="2:48" x14ac:dyDescent="0.25">
      <c r="B40" t="s">
        <v>19</v>
      </c>
      <c r="O40">
        <v>15607861</v>
      </c>
      <c r="P40" s="7">
        <v>17576991</v>
      </c>
      <c r="Q40" s="7"/>
      <c r="U40">
        <v>660015</v>
      </c>
      <c r="Y40" s="2"/>
      <c r="Z40" s="3"/>
      <c r="AA40" s="2"/>
      <c r="AK40">
        <v>4663410</v>
      </c>
      <c r="AL40">
        <v>5264426</v>
      </c>
      <c r="AM40">
        <v>7907486</v>
      </c>
      <c r="AN40">
        <v>10997546</v>
      </c>
      <c r="AO40">
        <v>17434162</v>
      </c>
      <c r="AP40">
        <v>22077368</v>
      </c>
      <c r="AQ40">
        <v>23354813</v>
      </c>
      <c r="AR40">
        <v>17394857</v>
      </c>
      <c r="AU40">
        <v>373765</v>
      </c>
      <c r="AV40">
        <v>537173</v>
      </c>
    </row>
    <row r="41" spans="2:48" x14ac:dyDescent="0.25">
      <c r="B41" t="s">
        <v>113</v>
      </c>
      <c r="P41" s="7"/>
      <c r="Q41" s="7"/>
      <c r="V41">
        <v>1385046</v>
      </c>
      <c r="W41">
        <v>4235267</v>
      </c>
      <c r="X41">
        <v>28611585</v>
      </c>
      <c r="Y41" s="2">
        <v>2121609</v>
      </c>
      <c r="Z41" s="3">
        <v>4795807</v>
      </c>
      <c r="AA41" s="2">
        <v>4720779</v>
      </c>
      <c r="AB41" s="2">
        <v>3425027</v>
      </c>
      <c r="AC41">
        <v>10079582</v>
      </c>
      <c r="AD41">
        <v>17353740</v>
      </c>
      <c r="AE41">
        <v>3065636</v>
      </c>
      <c r="AF41">
        <v>3630710</v>
      </c>
      <c r="AG41">
        <v>3577451</v>
      </c>
      <c r="AH41">
        <v>2511074</v>
      </c>
      <c r="AI41">
        <v>4226753</v>
      </c>
      <c r="AJ41">
        <v>4492068</v>
      </c>
    </row>
    <row r="42" spans="2:48" x14ac:dyDescent="0.25">
      <c r="B42" t="s">
        <v>114</v>
      </c>
      <c r="P42" s="7"/>
      <c r="Q42" s="7"/>
      <c r="V42">
        <v>18814</v>
      </c>
      <c r="X42">
        <v>26695</v>
      </c>
      <c r="Y42" s="2">
        <v>20357</v>
      </c>
      <c r="Z42" s="3">
        <v>91</v>
      </c>
      <c r="AA42" s="2">
        <v>28653</v>
      </c>
      <c r="AB42" s="2">
        <v>71420</v>
      </c>
      <c r="AC42">
        <v>27286</v>
      </c>
      <c r="AD42">
        <v>348</v>
      </c>
      <c r="AE42">
        <v>18537</v>
      </c>
      <c r="AF42">
        <v>20953</v>
      </c>
      <c r="AG42">
        <v>33154</v>
      </c>
      <c r="AH42">
        <v>56542</v>
      </c>
      <c r="AI42">
        <v>5590</v>
      </c>
      <c r="AJ42">
        <v>8226</v>
      </c>
    </row>
    <row r="43" spans="2:48" x14ac:dyDescent="0.25">
      <c r="B43" t="s">
        <v>118</v>
      </c>
      <c r="O43">
        <v>9328</v>
      </c>
      <c r="P43" s="7">
        <v>690</v>
      </c>
      <c r="Q43" s="7"/>
      <c r="W43">
        <v>72</v>
      </c>
      <c r="X43">
        <v>65793</v>
      </c>
      <c r="Y43" s="2">
        <v>137277</v>
      </c>
      <c r="Z43" s="3">
        <v>225728</v>
      </c>
      <c r="AA43" s="2">
        <v>501388</v>
      </c>
      <c r="AU43">
        <v>122090</v>
      </c>
      <c r="AV43">
        <v>14203</v>
      </c>
    </row>
    <row r="44" spans="2:48" x14ac:dyDescent="0.25">
      <c r="B44" t="s">
        <v>243</v>
      </c>
      <c r="C44" s="9" t="s">
        <v>217</v>
      </c>
      <c r="P44" s="7"/>
      <c r="Q44" s="7"/>
      <c r="Y44" s="2"/>
      <c r="Z44" s="3"/>
      <c r="AA44" s="2"/>
      <c r="AR44">
        <v>84784</v>
      </c>
      <c r="AU44">
        <v>70095</v>
      </c>
      <c r="AV44">
        <v>524529</v>
      </c>
    </row>
    <row r="45" spans="2:48" x14ac:dyDescent="0.25">
      <c r="B45" t="s">
        <v>20</v>
      </c>
      <c r="O45">
        <v>6099832</v>
      </c>
      <c r="P45" s="7">
        <v>7512900</v>
      </c>
      <c r="Q45" s="7"/>
      <c r="U45">
        <v>2432448</v>
      </c>
      <c r="V45">
        <v>1092009</v>
      </c>
      <c r="W45">
        <v>466376</v>
      </c>
      <c r="X45">
        <v>4178892</v>
      </c>
      <c r="Y45" s="2">
        <v>23881397</v>
      </c>
      <c r="Z45" s="3">
        <v>18513308</v>
      </c>
      <c r="AA45" s="2">
        <v>22680955</v>
      </c>
      <c r="AB45" s="2">
        <v>17922470</v>
      </c>
      <c r="AC45">
        <v>18079986</v>
      </c>
      <c r="AD45">
        <v>19658516</v>
      </c>
      <c r="AE45">
        <v>18733572</v>
      </c>
      <c r="AF45">
        <v>20761802</v>
      </c>
      <c r="AG45">
        <v>21162059</v>
      </c>
      <c r="AH45">
        <v>20831290</v>
      </c>
      <c r="AI45">
        <v>18617873</v>
      </c>
      <c r="AJ45">
        <v>16774884</v>
      </c>
      <c r="AK45">
        <v>10064722</v>
      </c>
      <c r="AL45">
        <v>10255802</v>
      </c>
      <c r="AM45">
        <v>13007638</v>
      </c>
      <c r="AN45">
        <v>14729367</v>
      </c>
      <c r="AO45">
        <v>6803112</v>
      </c>
      <c r="AP45">
        <v>19163596</v>
      </c>
      <c r="AQ45">
        <v>7946917</v>
      </c>
      <c r="AR45">
        <v>7706516</v>
      </c>
      <c r="AU45">
        <v>1757098</v>
      </c>
      <c r="AV45">
        <v>1513793</v>
      </c>
    </row>
    <row r="46" spans="2:48" x14ac:dyDescent="0.25">
      <c r="B46" t="s">
        <v>242</v>
      </c>
      <c r="C46" s="9" t="s">
        <v>217</v>
      </c>
      <c r="P46" s="7"/>
      <c r="Q46" s="7"/>
      <c r="Y46" s="2">
        <v>13512442</v>
      </c>
      <c r="Z46" s="3">
        <v>12592910</v>
      </c>
      <c r="AA46" s="2">
        <v>11356068</v>
      </c>
      <c r="AB46" s="2">
        <v>11948992</v>
      </c>
      <c r="AC46">
        <v>7877400</v>
      </c>
      <c r="AD46">
        <v>7781068</v>
      </c>
      <c r="AE46">
        <v>9435341</v>
      </c>
      <c r="AF46">
        <v>12853079</v>
      </c>
      <c r="AG46">
        <v>15359761</v>
      </c>
      <c r="AH46">
        <v>18641121</v>
      </c>
      <c r="AI46">
        <v>13240548</v>
      </c>
      <c r="AJ46">
        <v>14103018</v>
      </c>
      <c r="AK46">
        <v>10998480</v>
      </c>
      <c r="AL46">
        <v>9838189</v>
      </c>
      <c r="AM46">
        <v>10993693</v>
      </c>
      <c r="AN46">
        <v>10517289</v>
      </c>
      <c r="AR46">
        <v>3639518</v>
      </c>
    </row>
    <row r="47" spans="2:48" x14ac:dyDescent="0.25">
      <c r="B47" t="s">
        <v>21</v>
      </c>
      <c r="O47">
        <v>21706403</v>
      </c>
      <c r="P47" s="7">
        <v>19819912</v>
      </c>
      <c r="Q47" s="7"/>
      <c r="U47">
        <v>36682</v>
      </c>
      <c r="Y47" s="2"/>
      <c r="Z47" s="3"/>
      <c r="AA47" s="2"/>
      <c r="AK47">
        <v>1427453</v>
      </c>
      <c r="AL47">
        <v>1372654</v>
      </c>
      <c r="AM47">
        <v>1324149</v>
      </c>
      <c r="AN47">
        <v>1757911</v>
      </c>
      <c r="AO47">
        <v>1023034</v>
      </c>
      <c r="AP47">
        <v>1794776</v>
      </c>
      <c r="AQ47">
        <v>2310594</v>
      </c>
      <c r="AR47">
        <v>2205530</v>
      </c>
      <c r="AU47">
        <v>1773877</v>
      </c>
      <c r="AV47">
        <v>20296</v>
      </c>
    </row>
    <row r="48" spans="2:48" x14ac:dyDescent="0.25">
      <c r="B48" t="s">
        <v>143</v>
      </c>
      <c r="P48" s="7"/>
      <c r="Q48" s="7"/>
      <c r="V48">
        <v>47697</v>
      </c>
      <c r="W48">
        <v>162996</v>
      </c>
      <c r="X48">
        <v>1950755</v>
      </c>
      <c r="Y48" s="2">
        <v>7317314</v>
      </c>
      <c r="Z48" s="3">
        <v>12874553</v>
      </c>
      <c r="AA48" s="2">
        <v>9350437</v>
      </c>
      <c r="AB48" s="2">
        <v>6250436</v>
      </c>
      <c r="AC48">
        <v>5204612</v>
      </c>
      <c r="AD48">
        <v>5592288</v>
      </c>
      <c r="AE48">
        <v>7082324</v>
      </c>
      <c r="AF48">
        <v>6075316</v>
      </c>
      <c r="AG48">
        <v>7902838</v>
      </c>
      <c r="AH48">
        <v>6991957</v>
      </c>
      <c r="AI48">
        <v>3813398</v>
      </c>
      <c r="AJ48">
        <v>2120553</v>
      </c>
    </row>
    <row r="49" spans="2:48" x14ac:dyDescent="0.25">
      <c r="B49" t="s">
        <v>144</v>
      </c>
      <c r="P49" s="7"/>
      <c r="Q49" s="7"/>
      <c r="W49">
        <v>1202</v>
      </c>
      <c r="X49">
        <v>575215</v>
      </c>
      <c r="Y49" s="2">
        <v>3463713</v>
      </c>
      <c r="Z49" s="3">
        <v>2737474</v>
      </c>
      <c r="AA49" s="2">
        <v>915472</v>
      </c>
      <c r="AB49" s="2">
        <v>1529265</v>
      </c>
      <c r="AC49">
        <v>2138067</v>
      </c>
      <c r="AD49">
        <v>1542902</v>
      </c>
      <c r="AE49">
        <v>872457</v>
      </c>
      <c r="AF49">
        <v>3889561</v>
      </c>
      <c r="AG49">
        <v>1401452</v>
      </c>
      <c r="AH49">
        <v>1253861</v>
      </c>
      <c r="AI49">
        <v>965265</v>
      </c>
      <c r="AJ49">
        <v>545593</v>
      </c>
    </row>
    <row r="50" spans="2:48" x14ac:dyDescent="0.25">
      <c r="B50" t="s">
        <v>22</v>
      </c>
      <c r="P50" s="7"/>
      <c r="Q50" s="7"/>
      <c r="Y50" s="2"/>
      <c r="Z50" s="3"/>
      <c r="AA50" s="2"/>
      <c r="AF50">
        <v>472462</v>
      </c>
      <c r="AG50">
        <v>706069</v>
      </c>
      <c r="AH50">
        <v>800286</v>
      </c>
      <c r="AI50">
        <v>741824</v>
      </c>
      <c r="AJ50">
        <v>549511</v>
      </c>
      <c r="AK50">
        <v>314105</v>
      </c>
      <c r="AL50">
        <v>298592</v>
      </c>
      <c r="AM50">
        <v>338307</v>
      </c>
      <c r="AN50">
        <v>168068</v>
      </c>
      <c r="AO50">
        <v>128599</v>
      </c>
      <c r="AP50">
        <v>200085</v>
      </c>
      <c r="AQ50">
        <v>201876</v>
      </c>
      <c r="AR50">
        <v>228163</v>
      </c>
    </row>
    <row r="51" spans="2:48" x14ac:dyDescent="0.25">
      <c r="B51" t="s">
        <v>23</v>
      </c>
      <c r="C51" t="s">
        <v>26</v>
      </c>
      <c r="P51" s="7"/>
      <c r="Q51" s="7"/>
      <c r="Y51" s="2"/>
      <c r="Z51" s="3"/>
      <c r="AA51" s="2"/>
      <c r="AB51">
        <v>569446</v>
      </c>
      <c r="AC51">
        <v>870915</v>
      </c>
      <c r="AD51">
        <v>861955</v>
      </c>
      <c r="AE51">
        <v>1223401</v>
      </c>
      <c r="AF51">
        <v>1568232</v>
      </c>
      <c r="AG51">
        <v>1685287</v>
      </c>
      <c r="AH51">
        <v>2776510</v>
      </c>
      <c r="AI51">
        <v>2476676</v>
      </c>
      <c r="AJ51">
        <v>2217970</v>
      </c>
      <c r="AK51">
        <v>854700</v>
      </c>
      <c r="AL51">
        <v>812464</v>
      </c>
      <c r="AM51">
        <v>1105125</v>
      </c>
      <c r="AN51">
        <v>1601636</v>
      </c>
      <c r="AO51">
        <v>1479022</v>
      </c>
      <c r="AP51">
        <v>1810644</v>
      </c>
      <c r="AQ51">
        <v>3204598</v>
      </c>
      <c r="AR51">
        <v>2195717</v>
      </c>
    </row>
    <row r="52" spans="2:48" x14ac:dyDescent="0.25">
      <c r="B52" t="s">
        <v>24</v>
      </c>
      <c r="O52">
        <v>18354465</v>
      </c>
      <c r="P52" s="7">
        <v>20201951</v>
      </c>
      <c r="Q52" s="7"/>
      <c r="U52">
        <v>14274104</v>
      </c>
      <c r="V52">
        <v>20352604</v>
      </c>
      <c r="W52">
        <v>29489296</v>
      </c>
      <c r="X52">
        <v>27667880</v>
      </c>
      <c r="Y52" s="2">
        <v>26857416</v>
      </c>
      <c r="Z52" s="3">
        <v>18225009</v>
      </c>
      <c r="AA52" s="2">
        <v>18261491</v>
      </c>
      <c r="AB52" s="2">
        <v>23665154</v>
      </c>
      <c r="AC52">
        <v>26592969</v>
      </c>
      <c r="AD52">
        <v>28955391</v>
      </c>
      <c r="AE52">
        <v>30253034</v>
      </c>
      <c r="AF52">
        <v>29671056</v>
      </c>
      <c r="AG52">
        <v>32014361</v>
      </c>
      <c r="AH52">
        <v>33557564</v>
      </c>
      <c r="AI52">
        <v>30983356</v>
      </c>
      <c r="AJ52">
        <v>24593202</v>
      </c>
      <c r="AK52">
        <v>14140052</v>
      </c>
      <c r="AL52">
        <v>12916037</v>
      </c>
      <c r="AM52">
        <v>16458852</v>
      </c>
      <c r="AN52">
        <v>20500909</v>
      </c>
      <c r="AO52">
        <v>23299606</v>
      </c>
      <c r="AP52">
        <v>32154985</v>
      </c>
      <c r="AQ52">
        <v>35858155</v>
      </c>
      <c r="AR52">
        <v>41019831</v>
      </c>
      <c r="AU52">
        <v>14822850</v>
      </c>
      <c r="AV52">
        <v>12899540</v>
      </c>
    </row>
    <row r="53" spans="2:48" x14ac:dyDescent="0.25">
      <c r="B53" t="s">
        <v>25</v>
      </c>
      <c r="P53" s="7"/>
      <c r="Q53" s="7"/>
      <c r="U53">
        <v>18964</v>
      </c>
      <c r="V53">
        <v>21439802</v>
      </c>
      <c r="W53">
        <v>18397315</v>
      </c>
      <c r="X53">
        <v>16475967</v>
      </c>
      <c r="Y53" s="2">
        <v>42160802</v>
      </c>
      <c r="Z53" s="3">
        <v>25544793</v>
      </c>
      <c r="AA53" s="2">
        <v>15086909</v>
      </c>
      <c r="AB53" s="2">
        <v>19572635</v>
      </c>
      <c r="AC53">
        <v>20078209</v>
      </c>
      <c r="AD53">
        <v>18564751</v>
      </c>
      <c r="AE53">
        <v>18727186</v>
      </c>
      <c r="AF53">
        <v>22411873</v>
      </c>
      <c r="AG53">
        <v>25200312</v>
      </c>
      <c r="AH53">
        <v>26656036</v>
      </c>
      <c r="AI53">
        <v>26952462</v>
      </c>
      <c r="AJ53">
        <v>19360045</v>
      </c>
      <c r="AK53">
        <v>19940556</v>
      </c>
      <c r="AL53">
        <v>18888138</v>
      </c>
      <c r="AM53">
        <v>17522068</v>
      </c>
      <c r="AN53">
        <v>16773313</v>
      </c>
      <c r="AO53">
        <v>17873328</v>
      </c>
      <c r="AP53">
        <v>24537572</v>
      </c>
      <c r="AQ53">
        <v>20732078</v>
      </c>
      <c r="AR53">
        <v>25589318</v>
      </c>
      <c r="AU53">
        <v>6968962</v>
      </c>
      <c r="AV53">
        <v>3689562</v>
      </c>
    </row>
    <row r="54" spans="2:48" x14ac:dyDescent="0.25">
      <c r="B54" t="s">
        <v>115</v>
      </c>
      <c r="P54" s="7"/>
      <c r="Q54" s="7"/>
      <c r="V54">
        <v>296488</v>
      </c>
      <c r="W54">
        <v>54207</v>
      </c>
      <c r="X54">
        <v>550573</v>
      </c>
      <c r="Y54" s="2">
        <v>1220258</v>
      </c>
      <c r="Z54" s="3">
        <v>1969745</v>
      </c>
      <c r="AA54" s="2">
        <v>1608680</v>
      </c>
      <c r="AB54" s="2">
        <v>1568420</v>
      </c>
      <c r="AC54">
        <v>1211151</v>
      </c>
      <c r="AD54">
        <v>1608077</v>
      </c>
      <c r="AE54">
        <v>2081226</v>
      </c>
      <c r="AF54">
        <v>2079986</v>
      </c>
      <c r="AG54">
        <v>2261702</v>
      </c>
      <c r="AH54">
        <v>2204451</v>
      </c>
      <c r="AI54">
        <v>1876815</v>
      </c>
      <c r="AJ54">
        <v>1585752</v>
      </c>
    </row>
    <row r="55" spans="2:48" x14ac:dyDescent="0.25">
      <c r="B55" t="s">
        <v>27</v>
      </c>
      <c r="P55" s="7"/>
      <c r="Q55" s="7"/>
      <c r="V55">
        <v>1623317</v>
      </c>
      <c r="W55">
        <v>419632</v>
      </c>
      <c r="X55">
        <v>588204</v>
      </c>
      <c r="Y55" s="2">
        <v>3257222</v>
      </c>
      <c r="Z55" s="3">
        <v>1578648</v>
      </c>
      <c r="AA55" s="2">
        <v>2679396</v>
      </c>
      <c r="AB55" s="2">
        <v>5327624</v>
      </c>
      <c r="AC55">
        <v>5811043</v>
      </c>
      <c r="AD55">
        <v>8909474</v>
      </c>
      <c r="AE55">
        <v>6909789</v>
      </c>
      <c r="AF55">
        <v>8601314</v>
      </c>
      <c r="AG55">
        <v>9298597</v>
      </c>
      <c r="AH55">
        <v>8671981</v>
      </c>
      <c r="AI55">
        <v>6301915</v>
      </c>
      <c r="AJ55">
        <v>4617143</v>
      </c>
      <c r="AK55">
        <v>2181672</v>
      </c>
      <c r="AL55">
        <v>1906960</v>
      </c>
      <c r="AM55">
        <v>1016091</v>
      </c>
      <c r="AN55">
        <v>919111</v>
      </c>
      <c r="AO55">
        <v>834126</v>
      </c>
      <c r="AP55">
        <v>1676437</v>
      </c>
      <c r="AQ55">
        <v>1595757</v>
      </c>
      <c r="AR55">
        <v>1320513</v>
      </c>
    </row>
    <row r="56" spans="2:48" x14ac:dyDescent="0.25">
      <c r="B56" t="s">
        <v>28</v>
      </c>
      <c r="P56" s="7"/>
      <c r="Q56" s="7"/>
      <c r="V56">
        <v>2657414</v>
      </c>
      <c r="W56">
        <v>785201</v>
      </c>
      <c r="X56">
        <v>1931869</v>
      </c>
      <c r="Y56" s="2">
        <v>7274036</v>
      </c>
      <c r="Z56" s="3">
        <v>2783790</v>
      </c>
      <c r="AA56" s="2">
        <v>4184677</v>
      </c>
      <c r="AB56" s="2">
        <v>6660440</v>
      </c>
      <c r="AC56">
        <v>8722303</v>
      </c>
      <c r="AD56">
        <v>8573852</v>
      </c>
      <c r="AE56">
        <v>10207590</v>
      </c>
      <c r="AF56">
        <v>13249065</v>
      </c>
      <c r="AG56">
        <v>14542438</v>
      </c>
      <c r="AH56">
        <v>11345994</v>
      </c>
      <c r="AI56">
        <v>8307418</v>
      </c>
      <c r="AJ56">
        <v>3437290</v>
      </c>
      <c r="AK56">
        <v>3217744</v>
      </c>
      <c r="AL56">
        <v>2143325</v>
      </c>
      <c r="AM56">
        <v>1810907</v>
      </c>
      <c r="AN56">
        <v>3398977</v>
      </c>
      <c r="AO56">
        <v>4767322</v>
      </c>
      <c r="AP56">
        <v>6637699</v>
      </c>
      <c r="AQ56">
        <v>2646138</v>
      </c>
      <c r="AR56">
        <v>3708857</v>
      </c>
    </row>
    <row r="57" spans="2:48" x14ac:dyDescent="0.25">
      <c r="B57" t="s">
        <v>186</v>
      </c>
      <c r="P57" s="7"/>
      <c r="Q57" s="7"/>
      <c r="V57">
        <v>28074</v>
      </c>
      <c r="W57">
        <v>12900</v>
      </c>
      <c r="X57">
        <v>23582</v>
      </c>
      <c r="Y57" s="2"/>
      <c r="Z57" s="3"/>
      <c r="AA57" s="2"/>
      <c r="AB57" s="2"/>
    </row>
    <row r="58" spans="2:48" x14ac:dyDescent="0.25">
      <c r="B58" t="s">
        <v>262</v>
      </c>
      <c r="P58" s="7"/>
      <c r="Q58" s="7"/>
      <c r="V58">
        <v>2838</v>
      </c>
      <c r="W58">
        <v>435</v>
      </c>
      <c r="X58">
        <v>34382</v>
      </c>
      <c r="Y58" s="2"/>
      <c r="Z58" s="3"/>
      <c r="AA58" s="2"/>
      <c r="AB58" s="2"/>
    </row>
    <row r="59" spans="2:48" x14ac:dyDescent="0.25">
      <c r="B59" t="s">
        <v>122</v>
      </c>
      <c r="P59" s="7"/>
      <c r="Q59" s="7"/>
      <c r="V59">
        <v>10496</v>
      </c>
      <c r="W59">
        <v>4915</v>
      </c>
      <c r="X59">
        <v>48748</v>
      </c>
      <c r="Y59" s="2">
        <v>301798</v>
      </c>
      <c r="Z59" s="3">
        <v>31265</v>
      </c>
      <c r="AA59" s="2">
        <v>13625</v>
      </c>
      <c r="AB59" s="2">
        <v>15859</v>
      </c>
    </row>
    <row r="60" spans="2:48" x14ac:dyDescent="0.25">
      <c r="B60" t="s">
        <v>29</v>
      </c>
      <c r="P60" s="7"/>
      <c r="Q60" s="7"/>
      <c r="Y60" s="2"/>
      <c r="Z60" s="3"/>
      <c r="AA60" s="2"/>
      <c r="AK60">
        <v>1391124</v>
      </c>
      <c r="AL60">
        <v>1120058</v>
      </c>
      <c r="AM60">
        <v>902048</v>
      </c>
      <c r="AN60">
        <v>1253958</v>
      </c>
      <c r="AO60">
        <v>331801</v>
      </c>
      <c r="AP60">
        <v>441752</v>
      </c>
      <c r="AQ60">
        <v>422684</v>
      </c>
      <c r="AR60">
        <v>268438</v>
      </c>
    </row>
    <row r="61" spans="2:48" x14ac:dyDescent="0.25">
      <c r="B61" t="s">
        <v>30</v>
      </c>
      <c r="P61" s="7"/>
      <c r="Q61" s="7"/>
      <c r="V61">
        <v>1737964</v>
      </c>
      <c r="W61">
        <v>512855</v>
      </c>
      <c r="X61">
        <v>486644</v>
      </c>
      <c r="Y61" s="2">
        <v>4092409</v>
      </c>
      <c r="Z61" s="3">
        <v>1466509</v>
      </c>
      <c r="AA61" s="2">
        <v>1902392</v>
      </c>
      <c r="AB61" s="2">
        <v>3009146</v>
      </c>
      <c r="AC61">
        <v>3554391</v>
      </c>
      <c r="AD61">
        <v>3817118</v>
      </c>
      <c r="AE61">
        <v>2800132</v>
      </c>
      <c r="AF61">
        <v>2485640</v>
      </c>
      <c r="AG61">
        <v>4092004</v>
      </c>
      <c r="AH61">
        <v>3270059</v>
      </c>
      <c r="AI61">
        <v>3023130</v>
      </c>
      <c r="AJ61">
        <v>1257238</v>
      </c>
      <c r="AO61">
        <v>1136247</v>
      </c>
      <c r="AP61">
        <v>1477035</v>
      </c>
      <c r="AQ61">
        <v>864726</v>
      </c>
      <c r="AR61">
        <v>984320</v>
      </c>
      <c r="AU61">
        <v>195768</v>
      </c>
      <c r="AV61">
        <v>24828</v>
      </c>
    </row>
    <row r="62" spans="2:48" x14ac:dyDescent="0.25">
      <c r="B62" t="s">
        <v>31</v>
      </c>
      <c r="P62" s="7"/>
      <c r="Q62" s="7"/>
      <c r="V62">
        <v>862325</v>
      </c>
      <c r="W62">
        <v>376265</v>
      </c>
      <c r="X62">
        <v>295720</v>
      </c>
      <c r="Y62" s="2">
        <v>1392847</v>
      </c>
      <c r="Z62" s="3">
        <v>993359</v>
      </c>
      <c r="AA62" s="2">
        <v>915065</v>
      </c>
      <c r="AB62" s="2">
        <v>719563</v>
      </c>
      <c r="AC62">
        <v>1205790</v>
      </c>
      <c r="AD62">
        <v>1218661</v>
      </c>
      <c r="AE62">
        <v>1343540</v>
      </c>
      <c r="AF62">
        <v>2002237</v>
      </c>
      <c r="AG62">
        <v>2471965</v>
      </c>
      <c r="AH62">
        <v>1970522</v>
      </c>
      <c r="AI62">
        <v>1864732</v>
      </c>
      <c r="AJ62">
        <v>1081021</v>
      </c>
      <c r="AO62">
        <v>349072</v>
      </c>
      <c r="AP62">
        <v>864624</v>
      </c>
      <c r="AQ62">
        <v>859015</v>
      </c>
      <c r="AR62">
        <v>1085576</v>
      </c>
    </row>
    <row r="63" spans="2:48" x14ac:dyDescent="0.25">
      <c r="B63" t="s">
        <v>126</v>
      </c>
      <c r="P63" s="7"/>
      <c r="Q63" s="7"/>
      <c r="V63">
        <v>24309</v>
      </c>
      <c r="W63">
        <v>433</v>
      </c>
      <c r="X63">
        <v>56413</v>
      </c>
      <c r="Y63" s="2">
        <v>556095</v>
      </c>
      <c r="Z63" s="3">
        <v>162465</v>
      </c>
      <c r="AA63" s="2">
        <v>73566</v>
      </c>
      <c r="AB63" s="2">
        <v>70064</v>
      </c>
    </row>
    <row r="64" spans="2:48" x14ac:dyDescent="0.25">
      <c r="B64" t="s">
        <v>32</v>
      </c>
      <c r="P64" s="7"/>
      <c r="Q64" s="7"/>
      <c r="V64">
        <v>802</v>
      </c>
      <c r="W64">
        <v>570</v>
      </c>
      <c r="X64">
        <v>775</v>
      </c>
      <c r="Y64" s="2">
        <v>27511</v>
      </c>
      <c r="Z64" s="3">
        <v>58378</v>
      </c>
      <c r="AA64" s="2">
        <v>63671</v>
      </c>
      <c r="AB64" s="2">
        <v>57763</v>
      </c>
      <c r="AC64">
        <v>76478</v>
      </c>
      <c r="AD64">
        <v>101655</v>
      </c>
      <c r="AE64">
        <v>256652</v>
      </c>
      <c r="AF64">
        <v>306179</v>
      </c>
      <c r="AG64">
        <v>354730</v>
      </c>
      <c r="AH64">
        <v>367457</v>
      </c>
      <c r="AI64">
        <v>241463</v>
      </c>
      <c r="AJ64">
        <v>199141</v>
      </c>
      <c r="AK64">
        <v>1149034</v>
      </c>
      <c r="AL64">
        <v>1190810</v>
      </c>
      <c r="AM64">
        <v>1096692</v>
      </c>
      <c r="AN64">
        <v>1317634</v>
      </c>
      <c r="AO64">
        <v>826596</v>
      </c>
      <c r="AP64">
        <v>754047</v>
      </c>
      <c r="AQ64">
        <v>621071</v>
      </c>
      <c r="AR64">
        <v>427696</v>
      </c>
    </row>
    <row r="65" spans="2:44" x14ac:dyDescent="0.25">
      <c r="B65" t="s">
        <v>33</v>
      </c>
      <c r="C65" t="s">
        <v>34</v>
      </c>
      <c r="P65" s="7"/>
      <c r="Q65" s="7"/>
      <c r="V65">
        <v>3540829</v>
      </c>
      <c r="W65">
        <v>2340144</v>
      </c>
      <c r="X65">
        <v>1704938</v>
      </c>
      <c r="Y65" s="2">
        <v>8704190</v>
      </c>
      <c r="Z65" s="3">
        <v>4819120</v>
      </c>
      <c r="AA65" s="2">
        <v>4756166</v>
      </c>
      <c r="AB65" s="2">
        <v>6438907</v>
      </c>
      <c r="AC65">
        <v>8544298</v>
      </c>
      <c r="AD65">
        <v>9695422</v>
      </c>
      <c r="AE65">
        <v>12500124</v>
      </c>
      <c r="AF65">
        <v>11927958</v>
      </c>
      <c r="AG65">
        <v>13555239</v>
      </c>
      <c r="AH65">
        <v>14902031</v>
      </c>
      <c r="AI65">
        <v>12860487</v>
      </c>
      <c r="AJ65">
        <v>9109040</v>
      </c>
      <c r="AK65">
        <v>5621526</v>
      </c>
      <c r="AL65">
        <v>4816806</v>
      </c>
      <c r="AM65">
        <v>5703642</v>
      </c>
      <c r="AN65">
        <v>5540301</v>
      </c>
      <c r="AO65">
        <v>7069275</v>
      </c>
      <c r="AP65">
        <v>11076575</v>
      </c>
      <c r="AQ65">
        <v>17860186</v>
      </c>
      <c r="AR65">
        <v>13721919</v>
      </c>
    </row>
    <row r="66" spans="2:44" x14ac:dyDescent="0.25">
      <c r="B66" t="s">
        <v>204</v>
      </c>
      <c r="O66">
        <v>6609949</v>
      </c>
      <c r="P66" s="7">
        <v>6027134</v>
      </c>
      <c r="Q66" s="7"/>
      <c r="U66">
        <v>6204193</v>
      </c>
      <c r="Y66" s="2"/>
      <c r="Z66" s="3"/>
      <c r="AA66" s="2"/>
    </row>
    <row r="67" spans="2:44" x14ac:dyDescent="0.25">
      <c r="B67" t="s">
        <v>205</v>
      </c>
      <c r="O67">
        <v>25162905</v>
      </c>
      <c r="P67" s="7">
        <v>15067073</v>
      </c>
      <c r="Q67" s="7"/>
      <c r="U67">
        <v>5373011</v>
      </c>
      <c r="Y67" s="2"/>
      <c r="Z67" s="3"/>
      <c r="AA67" s="2"/>
    </row>
    <row r="68" spans="2:44" x14ac:dyDescent="0.25">
      <c r="B68" t="s">
        <v>35</v>
      </c>
      <c r="O68">
        <v>1076628</v>
      </c>
      <c r="P68" s="7">
        <v>1267604</v>
      </c>
      <c r="Q68" s="7"/>
      <c r="U68">
        <v>49648</v>
      </c>
      <c r="Y68" s="2"/>
      <c r="Z68" s="3"/>
      <c r="AA68" s="2"/>
      <c r="AM68">
        <v>1531063</v>
      </c>
      <c r="AN68">
        <v>1097500</v>
      </c>
      <c r="AO68">
        <v>1415845</v>
      </c>
      <c r="AP68">
        <v>1846704</v>
      </c>
      <c r="AQ68">
        <v>874111</v>
      </c>
      <c r="AR68">
        <v>558538</v>
      </c>
    </row>
    <row r="69" spans="2:44" x14ac:dyDescent="0.25">
      <c r="B69" t="s">
        <v>119</v>
      </c>
      <c r="P69" s="7"/>
      <c r="Q69" s="7"/>
      <c r="V69">
        <v>164775</v>
      </c>
      <c r="W69">
        <v>67243</v>
      </c>
      <c r="X69">
        <v>727959</v>
      </c>
      <c r="Y69" s="2">
        <v>1092151</v>
      </c>
      <c r="Z69" s="3">
        <v>1223014</v>
      </c>
      <c r="AA69" s="2">
        <v>1333613</v>
      </c>
      <c r="AB69" s="2">
        <v>1087359</v>
      </c>
      <c r="AC69">
        <v>1218769</v>
      </c>
      <c r="AD69">
        <v>1851559</v>
      </c>
      <c r="AE69">
        <v>1793307</v>
      </c>
      <c r="AF69">
        <v>4119441</v>
      </c>
      <c r="AG69">
        <v>2671530</v>
      </c>
      <c r="AH69">
        <v>3240030</v>
      </c>
      <c r="AI69">
        <v>2791881</v>
      </c>
      <c r="AJ69">
        <v>2879775</v>
      </c>
      <c r="AK69">
        <v>6766915</v>
      </c>
      <c r="AL69">
        <v>5584399</v>
      </c>
    </row>
    <row r="70" spans="2:44" x14ac:dyDescent="0.25">
      <c r="B70" t="s">
        <v>140</v>
      </c>
      <c r="C70" t="s">
        <v>259</v>
      </c>
      <c r="P70" s="7"/>
      <c r="Q70" s="7"/>
      <c r="V70">
        <v>41549</v>
      </c>
      <c r="W70">
        <v>22255</v>
      </c>
      <c r="X70">
        <v>16680</v>
      </c>
      <c r="Y70" s="2">
        <v>283310</v>
      </c>
      <c r="Z70" s="3">
        <v>111503</v>
      </c>
      <c r="AA70" s="2">
        <v>134635</v>
      </c>
      <c r="AB70" s="2">
        <v>145603</v>
      </c>
    </row>
    <row r="71" spans="2:44" x14ac:dyDescent="0.25">
      <c r="B71" t="s">
        <v>99</v>
      </c>
      <c r="P71" s="7"/>
      <c r="Q71" s="7"/>
      <c r="Y71" s="2"/>
      <c r="Z71" s="3"/>
      <c r="AA71" s="2"/>
      <c r="AO71">
        <v>95769</v>
      </c>
      <c r="AP71">
        <v>209392</v>
      </c>
      <c r="AQ71">
        <v>204493</v>
      </c>
      <c r="AR71">
        <v>189952</v>
      </c>
    </row>
    <row r="72" spans="2:44" x14ac:dyDescent="0.25">
      <c r="B72" t="s">
        <v>120</v>
      </c>
      <c r="P72" s="7"/>
      <c r="Q72" s="7"/>
      <c r="V72">
        <v>2661</v>
      </c>
      <c r="W72">
        <v>317</v>
      </c>
      <c r="X72">
        <v>1767</v>
      </c>
      <c r="Y72" s="2">
        <v>103201</v>
      </c>
      <c r="Z72" s="3">
        <v>72395</v>
      </c>
      <c r="AA72" s="2">
        <v>157643</v>
      </c>
      <c r="AB72" s="2">
        <v>269601</v>
      </c>
      <c r="AC72">
        <v>141924</v>
      </c>
      <c r="AD72">
        <v>261742</v>
      </c>
      <c r="AE72">
        <v>458184</v>
      </c>
      <c r="AF72">
        <v>433105</v>
      </c>
      <c r="AG72">
        <v>543368</v>
      </c>
      <c r="AH72">
        <v>623761</v>
      </c>
      <c r="AI72">
        <v>575830</v>
      </c>
      <c r="AJ72">
        <v>334932</v>
      </c>
    </row>
    <row r="73" spans="2:44" x14ac:dyDescent="0.25">
      <c r="B73" t="s">
        <v>164</v>
      </c>
      <c r="O73">
        <v>530341</v>
      </c>
      <c r="P73" s="7">
        <v>291730</v>
      </c>
      <c r="Q73" s="7"/>
      <c r="U73">
        <v>97382</v>
      </c>
      <c r="Y73" s="2"/>
      <c r="Z73" s="3"/>
      <c r="AA73" s="2"/>
    </row>
    <row r="74" spans="2:44" x14ac:dyDescent="0.25">
      <c r="B74" t="s">
        <v>165</v>
      </c>
      <c r="O74">
        <v>118836</v>
      </c>
      <c r="P74" s="7">
        <v>115526</v>
      </c>
      <c r="Q74" s="7"/>
      <c r="U74">
        <v>81953</v>
      </c>
      <c r="Y74" s="2"/>
      <c r="Z74" s="3"/>
      <c r="AA74" s="2"/>
    </row>
    <row r="75" spans="2:44" x14ac:dyDescent="0.25">
      <c r="B75" t="s">
        <v>37</v>
      </c>
      <c r="O75">
        <v>4214703</v>
      </c>
      <c r="P75" s="7">
        <v>4668643</v>
      </c>
      <c r="Q75" s="7"/>
      <c r="U75">
        <v>3571959</v>
      </c>
      <c r="V75">
        <v>955244</v>
      </c>
      <c r="W75">
        <v>814327</v>
      </c>
      <c r="X75">
        <v>1631230</v>
      </c>
      <c r="Y75" s="2">
        <v>6479991</v>
      </c>
      <c r="Z75" s="3">
        <v>3731866</v>
      </c>
      <c r="AA75" s="2">
        <v>4850287</v>
      </c>
      <c r="AB75" s="2">
        <v>5029616</v>
      </c>
      <c r="AC75">
        <v>6609705</v>
      </c>
      <c r="AD75">
        <v>8968576</v>
      </c>
      <c r="AE75">
        <v>6098960</v>
      </c>
      <c r="AF75">
        <v>5799405</v>
      </c>
      <c r="AG75">
        <v>6873214</v>
      </c>
      <c r="AH75">
        <v>6643418</v>
      </c>
      <c r="AI75">
        <v>6682033</v>
      </c>
      <c r="AJ75">
        <v>3782409</v>
      </c>
      <c r="AK75">
        <v>4208031</v>
      </c>
      <c r="AL75">
        <v>2756247</v>
      </c>
      <c r="AM75">
        <v>3123506</v>
      </c>
      <c r="AN75">
        <v>3923839</v>
      </c>
      <c r="AO75">
        <v>4095235</v>
      </c>
      <c r="AP75">
        <v>5645552</v>
      </c>
      <c r="AQ75">
        <v>6274129</v>
      </c>
      <c r="AR75">
        <v>5214544</v>
      </c>
    </row>
    <row r="76" spans="2:44" x14ac:dyDescent="0.25">
      <c r="B76" t="s">
        <v>241</v>
      </c>
      <c r="C76" s="9" t="s">
        <v>234</v>
      </c>
      <c r="P76" s="7"/>
      <c r="Q76" s="7"/>
      <c r="Y76" s="2"/>
      <c r="Z76" s="3"/>
      <c r="AA76" s="2"/>
      <c r="AC76">
        <v>18349</v>
      </c>
      <c r="AD76">
        <v>28367</v>
      </c>
      <c r="AE76">
        <v>32243</v>
      </c>
      <c r="AF76">
        <v>118656</v>
      </c>
      <c r="AG76">
        <v>82131</v>
      </c>
      <c r="AH76">
        <v>114958</v>
      </c>
      <c r="AI76">
        <v>188570</v>
      </c>
      <c r="AJ76">
        <v>40774</v>
      </c>
      <c r="AP76">
        <v>35584</v>
      </c>
      <c r="AR76">
        <v>75</v>
      </c>
    </row>
    <row r="77" spans="2:44" x14ac:dyDescent="0.25">
      <c r="B77" t="s">
        <v>124</v>
      </c>
      <c r="P77" s="7"/>
      <c r="Q77" s="7"/>
      <c r="V77">
        <v>1864</v>
      </c>
      <c r="W77">
        <v>950</v>
      </c>
      <c r="X77">
        <v>6196</v>
      </c>
      <c r="Y77" s="2">
        <v>38385</v>
      </c>
      <c r="Z77" s="3">
        <v>4970</v>
      </c>
      <c r="AA77" s="2">
        <v>13800</v>
      </c>
      <c r="AB77" s="2">
        <v>9539</v>
      </c>
    </row>
    <row r="78" spans="2:44" x14ac:dyDescent="0.25">
      <c r="B78" t="s">
        <v>239</v>
      </c>
      <c r="C78" s="9" t="s">
        <v>240</v>
      </c>
      <c r="P78" s="7"/>
      <c r="Q78" s="7"/>
      <c r="V78">
        <v>1314</v>
      </c>
      <c r="W78">
        <v>2500</v>
      </c>
      <c r="X78">
        <v>615</v>
      </c>
      <c r="Y78" s="2">
        <v>73965</v>
      </c>
      <c r="Z78" s="3">
        <v>2427</v>
      </c>
      <c r="AA78" s="2">
        <v>5667</v>
      </c>
      <c r="AB78" s="2">
        <v>7383</v>
      </c>
      <c r="AC78">
        <v>45136</v>
      </c>
      <c r="AD78">
        <v>13264</v>
      </c>
      <c r="AE78">
        <v>4033</v>
      </c>
      <c r="AF78">
        <v>10134</v>
      </c>
      <c r="AG78">
        <v>17110</v>
      </c>
      <c r="AH78">
        <v>86662</v>
      </c>
      <c r="AI78">
        <v>45747</v>
      </c>
      <c r="AJ78">
        <v>11908</v>
      </c>
      <c r="AK78">
        <v>42239</v>
      </c>
      <c r="AL78">
        <v>26318</v>
      </c>
      <c r="AM78">
        <v>44369</v>
      </c>
      <c r="AN78">
        <v>120432</v>
      </c>
      <c r="AO78">
        <v>89461</v>
      </c>
      <c r="AP78">
        <v>31237</v>
      </c>
      <c r="AQ78">
        <v>210</v>
      </c>
      <c r="AR78">
        <v>2581</v>
      </c>
    </row>
    <row r="79" spans="2:44" x14ac:dyDescent="0.25">
      <c r="B79" t="s">
        <v>38</v>
      </c>
      <c r="P79" s="7"/>
      <c r="Q79" s="7"/>
      <c r="Y79" s="2"/>
      <c r="Z79" s="3"/>
      <c r="AA79" s="2"/>
      <c r="AC79">
        <v>154884</v>
      </c>
      <c r="AD79">
        <v>178906</v>
      </c>
      <c r="AE79">
        <v>181554</v>
      </c>
      <c r="AF79">
        <v>238713</v>
      </c>
      <c r="AG79">
        <v>285953</v>
      </c>
      <c r="AH79">
        <v>218706</v>
      </c>
      <c r="AI79">
        <v>275699</v>
      </c>
      <c r="AJ79">
        <v>183220</v>
      </c>
      <c r="AK79">
        <v>286447</v>
      </c>
      <c r="AL79">
        <v>208845</v>
      </c>
      <c r="AM79">
        <v>256196</v>
      </c>
      <c r="AN79">
        <v>122823</v>
      </c>
      <c r="AO79">
        <v>117305</v>
      </c>
      <c r="AP79">
        <v>139135</v>
      </c>
      <c r="AQ79">
        <v>220191</v>
      </c>
      <c r="AR79">
        <v>283566</v>
      </c>
    </row>
    <row r="80" spans="2:44" x14ac:dyDescent="0.25">
      <c r="B80" t="s">
        <v>173</v>
      </c>
      <c r="O80">
        <v>402489</v>
      </c>
      <c r="P80" s="7">
        <v>626677</v>
      </c>
      <c r="Q80" s="7"/>
      <c r="U80">
        <v>5942504</v>
      </c>
      <c r="Y80" s="2"/>
      <c r="Z80" s="3"/>
      <c r="AA80" s="2"/>
    </row>
    <row r="81" spans="2:44" x14ac:dyDescent="0.25">
      <c r="B81" t="s">
        <v>188</v>
      </c>
      <c r="P81" s="7"/>
      <c r="Q81" s="7"/>
      <c r="V81">
        <v>4319</v>
      </c>
      <c r="W81">
        <v>10603</v>
      </c>
      <c r="X81">
        <v>19689</v>
      </c>
      <c r="Y81" s="2"/>
      <c r="Z81" s="3"/>
      <c r="AA81" s="2"/>
    </row>
    <row r="82" spans="2:44" x14ac:dyDescent="0.25">
      <c r="B82" t="s">
        <v>39</v>
      </c>
      <c r="P82" s="7"/>
      <c r="Q82" s="7"/>
      <c r="V82">
        <v>301956</v>
      </c>
      <c r="W82">
        <v>123294</v>
      </c>
      <c r="X82">
        <v>375737</v>
      </c>
      <c r="Y82" s="2">
        <v>888177</v>
      </c>
      <c r="Z82" s="3">
        <v>443331</v>
      </c>
      <c r="AA82" s="2">
        <v>470882</v>
      </c>
      <c r="AB82" s="2">
        <v>433248</v>
      </c>
      <c r="AC82">
        <v>521204</v>
      </c>
      <c r="AD82">
        <v>997904</v>
      </c>
      <c r="AE82">
        <v>1405953</v>
      </c>
      <c r="AF82">
        <v>1495669</v>
      </c>
      <c r="AG82">
        <v>2248825</v>
      </c>
      <c r="AH82">
        <v>1861106</v>
      </c>
      <c r="AI82">
        <v>1234508</v>
      </c>
      <c r="AJ82">
        <v>859383</v>
      </c>
      <c r="AK82">
        <v>487491</v>
      </c>
      <c r="AL82">
        <v>490399</v>
      </c>
      <c r="AM82">
        <v>614466</v>
      </c>
      <c r="AN82">
        <v>717972</v>
      </c>
      <c r="AO82">
        <v>709773</v>
      </c>
      <c r="AP82">
        <v>1301439</v>
      </c>
      <c r="AQ82">
        <v>1274925</v>
      </c>
      <c r="AR82">
        <v>1461351</v>
      </c>
    </row>
    <row r="83" spans="2:44" x14ac:dyDescent="0.25">
      <c r="B83" t="s">
        <v>123</v>
      </c>
      <c r="P83" s="7"/>
      <c r="Q83" s="7"/>
      <c r="V83">
        <v>6709</v>
      </c>
      <c r="W83">
        <v>5115</v>
      </c>
      <c r="X83">
        <v>5706</v>
      </c>
      <c r="Y83" s="2">
        <v>24938</v>
      </c>
      <c r="Z83" s="3">
        <v>27114</v>
      </c>
      <c r="AA83" s="2">
        <v>18063</v>
      </c>
      <c r="AB83" s="2">
        <v>54612</v>
      </c>
      <c r="AC83">
        <v>114009</v>
      </c>
      <c r="AD83">
        <v>152638</v>
      </c>
      <c r="AE83">
        <v>200564</v>
      </c>
      <c r="AF83">
        <v>316012</v>
      </c>
      <c r="AG83">
        <v>466332</v>
      </c>
      <c r="AH83">
        <v>467230</v>
      </c>
      <c r="AI83">
        <v>496983</v>
      </c>
      <c r="AJ83">
        <v>186543</v>
      </c>
    </row>
    <row r="84" spans="2:44" x14ac:dyDescent="0.25">
      <c r="B84" t="s">
        <v>40</v>
      </c>
      <c r="P84" s="7"/>
      <c r="Q84" s="7"/>
      <c r="V84">
        <v>33727</v>
      </c>
      <c r="W84">
        <v>325</v>
      </c>
      <c r="X84">
        <v>7506</v>
      </c>
      <c r="Y84" s="2">
        <v>198445</v>
      </c>
      <c r="Z84" s="3">
        <v>134485</v>
      </c>
      <c r="AA84" s="2">
        <v>295067</v>
      </c>
      <c r="AB84" s="2">
        <v>603834</v>
      </c>
      <c r="AC84">
        <v>616822</v>
      </c>
      <c r="AD84">
        <v>274470</v>
      </c>
      <c r="AE84">
        <v>332644</v>
      </c>
      <c r="AF84">
        <v>452601</v>
      </c>
      <c r="AG84">
        <v>675221</v>
      </c>
      <c r="AH84">
        <v>354238</v>
      </c>
      <c r="AI84">
        <v>313866</v>
      </c>
      <c r="AJ84">
        <v>111620</v>
      </c>
      <c r="AK84">
        <v>50172</v>
      </c>
      <c r="AL84">
        <v>61731</v>
      </c>
      <c r="AM84">
        <v>63229</v>
      </c>
      <c r="AN84">
        <v>87236</v>
      </c>
      <c r="AO84">
        <v>210834</v>
      </c>
      <c r="AP84">
        <v>515970</v>
      </c>
      <c r="AQ84">
        <v>292513</v>
      </c>
      <c r="AR84">
        <v>242583</v>
      </c>
    </row>
    <row r="85" spans="2:44" x14ac:dyDescent="0.25">
      <c r="B85" t="s">
        <v>41</v>
      </c>
      <c r="P85" s="7"/>
      <c r="Q85" s="7"/>
      <c r="X85">
        <v>2007</v>
      </c>
      <c r="Y85" s="2">
        <v>18560</v>
      </c>
      <c r="Z85" s="3">
        <v>459250</v>
      </c>
      <c r="AA85" s="2">
        <v>238716</v>
      </c>
      <c r="AB85" s="2">
        <v>46347</v>
      </c>
      <c r="AC85">
        <v>20398</v>
      </c>
      <c r="AD85">
        <v>51904</v>
      </c>
      <c r="AE85">
        <v>57414</v>
      </c>
      <c r="AF85">
        <v>11078</v>
      </c>
      <c r="AG85">
        <v>80672</v>
      </c>
      <c r="AH85">
        <v>52024</v>
      </c>
      <c r="AI85">
        <v>89432</v>
      </c>
      <c r="AJ85">
        <v>31692</v>
      </c>
      <c r="AM85">
        <v>118082</v>
      </c>
      <c r="AN85">
        <v>45836</v>
      </c>
      <c r="AO85">
        <v>33910</v>
      </c>
      <c r="AP85">
        <v>35427</v>
      </c>
      <c r="AQ85">
        <v>21207</v>
      </c>
      <c r="AR85">
        <v>5738</v>
      </c>
    </row>
    <row r="86" spans="2:44" x14ac:dyDescent="0.25">
      <c r="B86" t="s">
        <v>42</v>
      </c>
      <c r="P86" s="7"/>
      <c r="Q86" s="7"/>
      <c r="Y86" s="2"/>
      <c r="Z86" s="3"/>
      <c r="AA86" s="2"/>
      <c r="AC86">
        <v>9981</v>
      </c>
      <c r="AD86">
        <v>16968</v>
      </c>
      <c r="AE86">
        <v>21512</v>
      </c>
      <c r="AF86">
        <v>52042</v>
      </c>
      <c r="AG86">
        <v>29461</v>
      </c>
      <c r="AH86">
        <v>70315</v>
      </c>
      <c r="AI86">
        <v>71502</v>
      </c>
      <c r="AJ86">
        <v>216295</v>
      </c>
      <c r="AK86">
        <v>243991</v>
      </c>
      <c r="AL86">
        <v>293946</v>
      </c>
      <c r="AM86">
        <v>272615</v>
      </c>
      <c r="AN86">
        <v>186239</v>
      </c>
      <c r="AO86">
        <v>231406</v>
      </c>
      <c r="AP86">
        <v>329136</v>
      </c>
      <c r="AQ86">
        <v>332443</v>
      </c>
      <c r="AR86">
        <v>325888</v>
      </c>
    </row>
    <row r="87" spans="2:44" x14ac:dyDescent="0.25">
      <c r="B87" t="s">
        <v>121</v>
      </c>
      <c r="O87">
        <v>439468</v>
      </c>
      <c r="P87" s="7">
        <v>1317462</v>
      </c>
      <c r="Q87" s="7"/>
      <c r="U87">
        <v>689159</v>
      </c>
      <c r="V87">
        <v>113998</v>
      </c>
      <c r="W87">
        <v>8782</v>
      </c>
      <c r="X87">
        <v>294831</v>
      </c>
      <c r="Y87" s="2">
        <v>1578092</v>
      </c>
      <c r="Z87" s="3">
        <v>817318</v>
      </c>
      <c r="AA87" s="2">
        <v>1179651</v>
      </c>
    </row>
    <row r="88" spans="2:44" x14ac:dyDescent="0.25">
      <c r="B88" t="s">
        <v>150</v>
      </c>
      <c r="P88" s="7"/>
      <c r="Q88" s="7"/>
      <c r="Y88" s="2"/>
      <c r="Z88" s="3"/>
      <c r="AA88" s="2"/>
      <c r="AB88">
        <v>821107</v>
      </c>
      <c r="AC88">
        <v>921452</v>
      </c>
      <c r="AD88">
        <v>1317057</v>
      </c>
      <c r="AE88">
        <v>1440294</v>
      </c>
      <c r="AF88">
        <v>2510876</v>
      </c>
      <c r="AG88">
        <v>2283829</v>
      </c>
      <c r="AH88">
        <v>3009129</v>
      </c>
      <c r="AI88">
        <v>2282731</v>
      </c>
      <c r="AJ88">
        <v>1866421</v>
      </c>
    </row>
    <row r="89" spans="2:44" x14ac:dyDescent="0.25">
      <c r="B89" t="s">
        <v>237</v>
      </c>
      <c r="C89" s="9" t="s">
        <v>238</v>
      </c>
      <c r="P89" s="7"/>
      <c r="Q89" s="7"/>
      <c r="Y89" s="2"/>
      <c r="Z89" s="3"/>
      <c r="AA89" s="2"/>
      <c r="AM89">
        <v>2716840</v>
      </c>
      <c r="AN89">
        <v>2517026</v>
      </c>
      <c r="AO89">
        <v>3453901</v>
      </c>
      <c r="AP89">
        <v>4550069</v>
      </c>
      <c r="AQ89">
        <v>3476186</v>
      </c>
      <c r="AR89">
        <v>2936041</v>
      </c>
    </row>
    <row r="90" spans="2:44" x14ac:dyDescent="0.25">
      <c r="B90" t="s">
        <v>43</v>
      </c>
      <c r="P90" s="7"/>
      <c r="Q90" s="7"/>
      <c r="Y90" s="2"/>
      <c r="Z90" s="3"/>
      <c r="AA90" s="2"/>
      <c r="AF90">
        <v>1291745</v>
      </c>
      <c r="AG90">
        <v>1353125</v>
      </c>
      <c r="AH90">
        <v>1817537</v>
      </c>
      <c r="AI90">
        <v>1016415</v>
      </c>
      <c r="AJ90">
        <v>675806</v>
      </c>
      <c r="AM90">
        <v>690329</v>
      </c>
      <c r="AN90">
        <v>712187</v>
      </c>
      <c r="AO90">
        <v>681619</v>
      </c>
      <c r="AP90">
        <v>179826</v>
      </c>
      <c r="AQ90">
        <v>66161</v>
      </c>
      <c r="AR90">
        <v>485826</v>
      </c>
    </row>
    <row r="91" spans="2:44" x14ac:dyDescent="0.25">
      <c r="B91" t="s">
        <v>198</v>
      </c>
      <c r="O91">
        <v>1166</v>
      </c>
      <c r="P91" s="7">
        <v>12216</v>
      </c>
      <c r="Q91" s="7"/>
      <c r="U91">
        <v>69133</v>
      </c>
      <c r="Y91" s="2"/>
      <c r="Z91" s="3"/>
      <c r="AA91" s="2"/>
      <c r="AC91">
        <v>215926</v>
      </c>
      <c r="AD91">
        <v>131729</v>
      </c>
      <c r="AE91">
        <v>285906</v>
      </c>
      <c r="AF91">
        <v>230430</v>
      </c>
      <c r="AG91">
        <v>278133</v>
      </c>
      <c r="AH91">
        <v>286849</v>
      </c>
      <c r="AI91">
        <v>165021</v>
      </c>
      <c r="AJ91">
        <v>145915</v>
      </c>
    </row>
    <row r="92" spans="2:44" x14ac:dyDescent="0.25">
      <c r="B92" t="s">
        <v>153</v>
      </c>
      <c r="P92" s="7"/>
      <c r="Q92" s="7"/>
      <c r="Y92" s="2"/>
      <c r="Z92" s="3"/>
      <c r="AA92" s="2"/>
      <c r="AK92">
        <v>582083</v>
      </c>
      <c r="AL92">
        <v>509692</v>
      </c>
      <c r="AM92">
        <v>404770</v>
      </c>
      <c r="AN92">
        <v>610846</v>
      </c>
    </row>
    <row r="93" spans="2:44" x14ac:dyDescent="0.25">
      <c r="B93" t="s">
        <v>44</v>
      </c>
      <c r="P93" s="7"/>
      <c r="Q93" s="7"/>
      <c r="Y93" s="2"/>
      <c r="Z93" s="3"/>
      <c r="AA93" s="2"/>
      <c r="AK93">
        <v>246321</v>
      </c>
      <c r="AL93">
        <v>174910</v>
      </c>
      <c r="AM93">
        <v>236046</v>
      </c>
      <c r="AN93">
        <v>178925</v>
      </c>
      <c r="AO93">
        <v>302164</v>
      </c>
      <c r="AP93">
        <v>560536</v>
      </c>
      <c r="AQ93">
        <v>617649</v>
      </c>
      <c r="AR93">
        <v>619396</v>
      </c>
    </row>
    <row r="94" spans="2:44" x14ac:dyDescent="0.25">
      <c r="B94" t="s">
        <v>235</v>
      </c>
      <c r="C94" s="9" t="s">
        <v>236</v>
      </c>
      <c r="P94" s="7"/>
      <c r="Q94" s="7"/>
      <c r="Y94" s="2"/>
      <c r="Z94" s="3"/>
      <c r="AA94" s="2"/>
      <c r="AF94">
        <v>524026</v>
      </c>
      <c r="AG94">
        <v>602369</v>
      </c>
      <c r="AH94">
        <v>188667</v>
      </c>
      <c r="AI94">
        <v>320919</v>
      </c>
      <c r="AJ94">
        <v>566866</v>
      </c>
      <c r="AK94">
        <v>845272</v>
      </c>
      <c r="AL94">
        <v>65892</v>
      </c>
      <c r="AM94">
        <v>60129</v>
      </c>
      <c r="AN94">
        <v>111050</v>
      </c>
      <c r="AO94">
        <v>50047</v>
      </c>
      <c r="AP94">
        <v>117100</v>
      </c>
      <c r="AQ94">
        <v>148974</v>
      </c>
      <c r="AR94">
        <v>115868</v>
      </c>
    </row>
    <row r="95" spans="2:44" x14ac:dyDescent="0.25">
      <c r="B95" t="s">
        <v>233</v>
      </c>
      <c r="C95" s="9" t="s">
        <v>234</v>
      </c>
      <c r="P95" s="7"/>
      <c r="Q95" s="7"/>
      <c r="Y95" s="2"/>
      <c r="Z95" s="3"/>
      <c r="AA95" s="2"/>
      <c r="AP95">
        <v>134530</v>
      </c>
      <c r="AQ95">
        <v>141745</v>
      </c>
      <c r="AR95">
        <v>100911</v>
      </c>
    </row>
    <row r="96" spans="2:44" x14ac:dyDescent="0.25">
      <c r="B96" t="s">
        <v>231</v>
      </c>
      <c r="C96" s="9" t="s">
        <v>232</v>
      </c>
      <c r="P96" s="7"/>
      <c r="Q96" s="7"/>
      <c r="Y96" s="2"/>
      <c r="Z96" s="3"/>
      <c r="AA96" s="2"/>
      <c r="AR96">
        <v>263253</v>
      </c>
    </row>
    <row r="97" spans="2:44" x14ac:dyDescent="0.25">
      <c r="B97" t="s">
        <v>45</v>
      </c>
      <c r="P97" s="7"/>
      <c r="Q97" s="7"/>
      <c r="U97">
        <v>29025</v>
      </c>
      <c r="Y97" s="2"/>
      <c r="Z97" s="3"/>
      <c r="AA97" s="2"/>
      <c r="AM97">
        <v>830636</v>
      </c>
      <c r="AN97">
        <v>1011488</v>
      </c>
      <c r="AO97">
        <v>1142838</v>
      </c>
      <c r="AP97">
        <v>1657445</v>
      </c>
      <c r="AQ97">
        <v>1213836</v>
      </c>
      <c r="AR97">
        <v>1127257</v>
      </c>
    </row>
    <row r="98" spans="2:44" x14ac:dyDescent="0.25">
      <c r="B98" t="s">
        <v>127</v>
      </c>
      <c r="P98" s="7"/>
      <c r="Q98" s="7"/>
      <c r="V98">
        <v>6982</v>
      </c>
      <c r="W98">
        <v>1937</v>
      </c>
      <c r="X98">
        <v>6254</v>
      </c>
      <c r="Y98" s="2">
        <v>47542</v>
      </c>
      <c r="Z98" s="3">
        <v>29086</v>
      </c>
      <c r="AA98" s="2">
        <v>36721</v>
      </c>
      <c r="AB98" s="2">
        <v>20639</v>
      </c>
    </row>
    <row r="99" spans="2:44" x14ac:dyDescent="0.25">
      <c r="B99" t="s">
        <v>229</v>
      </c>
      <c r="C99" s="9" t="s">
        <v>230</v>
      </c>
      <c r="P99" s="7"/>
      <c r="Q99" s="7"/>
      <c r="Y99" s="2"/>
      <c r="Z99" s="3"/>
      <c r="AA99" s="2"/>
      <c r="AP99">
        <v>764</v>
      </c>
      <c r="AQ99">
        <v>43684</v>
      </c>
      <c r="AR99">
        <v>21476</v>
      </c>
    </row>
    <row r="100" spans="2:44" x14ac:dyDescent="0.25">
      <c r="B100" t="s">
        <v>46</v>
      </c>
      <c r="P100" s="7"/>
      <c r="Q100" s="7"/>
      <c r="V100">
        <v>4660</v>
      </c>
      <c r="W100">
        <v>9504</v>
      </c>
      <c r="X100">
        <v>4543</v>
      </c>
      <c r="Y100" s="2">
        <v>340556</v>
      </c>
      <c r="Z100" s="3">
        <v>161394</v>
      </c>
      <c r="AA100" s="2">
        <v>675823</v>
      </c>
      <c r="AB100" s="2">
        <v>129436</v>
      </c>
      <c r="AC100">
        <v>377565</v>
      </c>
      <c r="AD100">
        <v>2608858</v>
      </c>
      <c r="AE100">
        <v>5285056</v>
      </c>
      <c r="AF100">
        <v>281472</v>
      </c>
      <c r="AG100">
        <v>737248</v>
      </c>
      <c r="AH100">
        <v>456974</v>
      </c>
      <c r="AI100">
        <v>354734</v>
      </c>
      <c r="AJ100">
        <v>205613</v>
      </c>
      <c r="AK100">
        <v>90655</v>
      </c>
      <c r="AL100">
        <v>148378</v>
      </c>
      <c r="AM100">
        <v>307036</v>
      </c>
      <c r="AN100">
        <v>309759</v>
      </c>
      <c r="AO100">
        <v>282075</v>
      </c>
      <c r="AP100">
        <v>416637</v>
      </c>
      <c r="AQ100">
        <v>369656</v>
      </c>
      <c r="AR100">
        <v>439371</v>
      </c>
    </row>
    <row r="101" spans="2:44" x14ac:dyDescent="0.25">
      <c r="B101" t="s">
        <v>128</v>
      </c>
      <c r="P101" s="7"/>
      <c r="Q101" s="7"/>
      <c r="V101">
        <v>45970</v>
      </c>
      <c r="W101">
        <v>2545</v>
      </c>
      <c r="X101">
        <v>37606</v>
      </c>
      <c r="Y101" s="2">
        <v>93440</v>
      </c>
      <c r="Z101" s="3">
        <v>32205</v>
      </c>
      <c r="AA101" s="2">
        <v>113555</v>
      </c>
      <c r="AB101" s="2">
        <v>2192</v>
      </c>
      <c r="AK101">
        <v>35571</v>
      </c>
      <c r="AL101">
        <v>10211</v>
      </c>
      <c r="AM101">
        <v>22500</v>
      </c>
      <c r="AN101">
        <v>24630</v>
      </c>
    </row>
    <row r="102" spans="2:44" x14ac:dyDescent="0.25">
      <c r="B102" t="s">
        <v>227</v>
      </c>
      <c r="C102" s="9" t="s">
        <v>228</v>
      </c>
      <c r="P102" s="7"/>
      <c r="Q102" s="7"/>
      <c r="Y102" s="2"/>
      <c r="Z102" s="3"/>
      <c r="AA102" s="2"/>
      <c r="AQ102">
        <v>2802679</v>
      </c>
      <c r="AR102">
        <v>1891819</v>
      </c>
    </row>
    <row r="103" spans="2:44" x14ac:dyDescent="0.25">
      <c r="B103" t="s">
        <v>225</v>
      </c>
      <c r="C103" s="9" t="s">
        <v>226</v>
      </c>
      <c r="P103" s="7"/>
      <c r="Q103" s="7"/>
      <c r="Y103" s="2"/>
      <c r="Z103" s="3"/>
      <c r="AA103" s="2"/>
      <c r="AO103">
        <v>28235</v>
      </c>
      <c r="AP103">
        <v>51968</v>
      </c>
      <c r="AQ103">
        <v>176891</v>
      </c>
      <c r="AR103">
        <v>50869</v>
      </c>
    </row>
    <row r="104" spans="2:44" x14ac:dyDescent="0.25">
      <c r="B104" t="s">
        <v>203</v>
      </c>
      <c r="P104" s="7"/>
      <c r="Q104" s="7"/>
      <c r="U104">
        <v>151635</v>
      </c>
      <c r="Y104" s="2"/>
      <c r="Z104" s="3"/>
      <c r="AA104" s="2"/>
    </row>
    <row r="105" spans="2:44" x14ac:dyDescent="0.25">
      <c r="B105" t="s">
        <v>47</v>
      </c>
      <c r="P105" s="7"/>
      <c r="Q105" s="7"/>
      <c r="V105">
        <v>865223</v>
      </c>
      <c r="W105">
        <v>169916</v>
      </c>
      <c r="X105">
        <v>705622</v>
      </c>
      <c r="Y105" s="2">
        <v>2316186</v>
      </c>
      <c r="Z105" s="3">
        <v>921917</v>
      </c>
      <c r="AA105" s="2">
        <v>1829390</v>
      </c>
      <c r="AB105" s="2">
        <v>3174454</v>
      </c>
      <c r="AC105">
        <v>2787873</v>
      </c>
      <c r="AD105">
        <v>2745727</v>
      </c>
      <c r="AE105">
        <v>4505241</v>
      </c>
      <c r="AF105">
        <v>4923447</v>
      </c>
      <c r="AG105">
        <v>3693603</v>
      </c>
      <c r="AH105">
        <v>3702386</v>
      </c>
      <c r="AI105">
        <v>2594886</v>
      </c>
      <c r="AJ105">
        <v>1635246</v>
      </c>
      <c r="AK105">
        <v>724897</v>
      </c>
      <c r="AL105">
        <v>447194</v>
      </c>
      <c r="AM105">
        <v>479059</v>
      </c>
      <c r="AN105">
        <v>514284</v>
      </c>
      <c r="AO105">
        <v>454705</v>
      </c>
      <c r="AP105">
        <v>899906</v>
      </c>
      <c r="AQ105">
        <v>1142361</v>
      </c>
      <c r="AR105">
        <v>1199028</v>
      </c>
    </row>
    <row r="106" spans="2:44" x14ac:dyDescent="0.25">
      <c r="B106" t="s">
        <v>48</v>
      </c>
      <c r="O106">
        <v>537523</v>
      </c>
      <c r="P106" s="7">
        <v>1296535</v>
      </c>
      <c r="Q106" s="7"/>
      <c r="U106">
        <v>796127</v>
      </c>
      <c r="V106">
        <v>592094</v>
      </c>
      <c r="W106">
        <v>388184</v>
      </c>
      <c r="X106">
        <v>1795057</v>
      </c>
      <c r="Y106" s="2">
        <v>5659104</v>
      </c>
      <c r="Z106" s="3">
        <v>2721210</v>
      </c>
      <c r="AA106" s="2">
        <v>3249626</v>
      </c>
      <c r="AB106" s="2">
        <v>4168374</v>
      </c>
      <c r="AC106">
        <v>4452268</v>
      </c>
      <c r="AD106">
        <v>5925866</v>
      </c>
      <c r="AE106">
        <v>6314660</v>
      </c>
      <c r="AF106">
        <v>5959815</v>
      </c>
      <c r="AG106">
        <v>7130075</v>
      </c>
      <c r="AH106">
        <v>7678106</v>
      </c>
      <c r="AI106">
        <v>7473901</v>
      </c>
      <c r="AJ106">
        <v>6376315</v>
      </c>
      <c r="AK106">
        <v>3536443</v>
      </c>
      <c r="AL106">
        <v>3439381</v>
      </c>
      <c r="AM106">
        <v>2004314</v>
      </c>
      <c r="AN106">
        <v>1371074</v>
      </c>
      <c r="AO106">
        <v>1819023</v>
      </c>
      <c r="AP106">
        <v>2292225</v>
      </c>
      <c r="AQ106">
        <v>1136926</v>
      </c>
      <c r="AR106">
        <v>1012985</v>
      </c>
    </row>
    <row r="107" spans="2:44" x14ac:dyDescent="0.25">
      <c r="B107" t="s">
        <v>49</v>
      </c>
      <c r="P107" s="7"/>
      <c r="Q107" s="7"/>
      <c r="Y107" s="2"/>
      <c r="Z107" s="3"/>
      <c r="AA107" s="2"/>
      <c r="AO107">
        <v>106207</v>
      </c>
      <c r="AP107">
        <v>208977</v>
      </c>
      <c r="AQ107">
        <v>253921</v>
      </c>
      <c r="AR107">
        <v>210414</v>
      </c>
    </row>
    <row r="108" spans="2:44" x14ac:dyDescent="0.25">
      <c r="B108" t="s">
        <v>129</v>
      </c>
      <c r="P108" s="7"/>
      <c r="Q108" s="7"/>
      <c r="X108">
        <v>2700</v>
      </c>
      <c r="Y108" s="2"/>
      <c r="Z108" s="3"/>
      <c r="AA108" s="2"/>
    </row>
    <row r="109" spans="2:44" x14ac:dyDescent="0.25">
      <c r="B109" t="s">
        <v>50</v>
      </c>
      <c r="P109" s="7"/>
      <c r="Q109" s="7"/>
      <c r="V109">
        <v>104734</v>
      </c>
      <c r="W109">
        <v>143906</v>
      </c>
      <c r="X109">
        <v>226074</v>
      </c>
      <c r="Y109" s="2">
        <v>733159</v>
      </c>
      <c r="Z109" s="3">
        <v>550152</v>
      </c>
      <c r="AA109" s="2">
        <v>752241</v>
      </c>
      <c r="AB109" s="2">
        <v>1017880</v>
      </c>
      <c r="AC109">
        <v>1419887</v>
      </c>
      <c r="AD109">
        <v>804310</v>
      </c>
      <c r="AE109">
        <v>831928</v>
      </c>
      <c r="AF109">
        <v>1280821</v>
      </c>
      <c r="AG109">
        <v>1721195</v>
      </c>
      <c r="AH109">
        <v>2009912</v>
      </c>
      <c r="AI109">
        <v>1715823</v>
      </c>
      <c r="AJ109">
        <v>1892537</v>
      </c>
      <c r="AK109">
        <v>1871859</v>
      </c>
      <c r="AL109">
        <v>1307381</v>
      </c>
      <c r="AM109">
        <v>1385559</v>
      </c>
      <c r="AN109">
        <v>1147474</v>
      </c>
      <c r="AO109">
        <v>1011936</v>
      </c>
      <c r="AP109">
        <v>2693353</v>
      </c>
      <c r="AQ109">
        <v>2421035</v>
      </c>
      <c r="AR109">
        <v>2183519</v>
      </c>
    </row>
    <row r="110" spans="2:44" x14ac:dyDescent="0.25">
      <c r="B110" t="s">
        <v>51</v>
      </c>
      <c r="O110">
        <v>3843285</v>
      </c>
      <c r="P110" s="7">
        <v>5074261</v>
      </c>
      <c r="Q110" s="7"/>
      <c r="U110">
        <v>10559685</v>
      </c>
      <c r="Y110" s="2"/>
      <c r="Z110" s="3"/>
      <c r="AA110" s="2"/>
      <c r="AK110">
        <v>10013599</v>
      </c>
      <c r="AL110">
        <v>10216283</v>
      </c>
      <c r="AM110">
        <v>6868571</v>
      </c>
      <c r="AN110">
        <v>7128520</v>
      </c>
      <c r="AO110">
        <v>6655912</v>
      </c>
      <c r="AP110">
        <v>12466327</v>
      </c>
      <c r="AQ110">
        <v>8062106</v>
      </c>
      <c r="AR110">
        <v>8549291</v>
      </c>
    </row>
    <row r="111" spans="2:44" x14ac:dyDescent="0.25">
      <c r="B111" t="s">
        <v>52</v>
      </c>
      <c r="P111" s="7"/>
      <c r="Q111" s="7"/>
      <c r="Y111" s="2"/>
      <c r="Z111" s="3"/>
      <c r="AA111" s="2"/>
      <c r="AK111">
        <v>518871</v>
      </c>
      <c r="AL111">
        <v>484433</v>
      </c>
      <c r="AM111">
        <v>408621</v>
      </c>
      <c r="AN111">
        <v>427177</v>
      </c>
      <c r="AO111">
        <v>602263</v>
      </c>
      <c r="AP111">
        <v>1374153</v>
      </c>
      <c r="AQ111">
        <v>1189855</v>
      </c>
      <c r="AR111">
        <v>1534090</v>
      </c>
    </row>
    <row r="112" spans="2:44" x14ac:dyDescent="0.25">
      <c r="B112" t="s">
        <v>130</v>
      </c>
      <c r="P112" s="7"/>
      <c r="Q112" s="7"/>
      <c r="V112">
        <v>24441</v>
      </c>
      <c r="W112">
        <v>29079</v>
      </c>
      <c r="X112">
        <v>132050</v>
      </c>
      <c r="Y112" s="2">
        <v>212508</v>
      </c>
      <c r="Z112" s="3">
        <v>126245</v>
      </c>
      <c r="AA112" s="2">
        <v>193095</v>
      </c>
      <c r="AB112" s="2">
        <v>286506</v>
      </c>
      <c r="AC112">
        <v>309023</v>
      </c>
      <c r="AD112">
        <v>331502</v>
      </c>
      <c r="AE112">
        <v>541238</v>
      </c>
      <c r="AF112">
        <v>703556</v>
      </c>
      <c r="AG112">
        <v>447200</v>
      </c>
      <c r="AH112">
        <v>598216</v>
      </c>
      <c r="AI112">
        <v>545820</v>
      </c>
      <c r="AJ112">
        <v>539319</v>
      </c>
    </row>
    <row r="113" spans="2:44" x14ac:dyDescent="0.25">
      <c r="B113" t="s">
        <v>53</v>
      </c>
      <c r="P113" s="7"/>
      <c r="Q113" s="7"/>
      <c r="V113">
        <v>39172595</v>
      </c>
      <c r="W113">
        <v>10599746</v>
      </c>
      <c r="X113">
        <v>163442615</v>
      </c>
      <c r="Y113" s="2">
        <v>238797170</v>
      </c>
      <c r="Z113" s="3">
        <v>190529028</v>
      </c>
      <c r="AA113" s="2">
        <v>127381549</v>
      </c>
      <c r="AB113" s="2">
        <v>110851106</v>
      </c>
      <c r="AC113">
        <v>106575614</v>
      </c>
      <c r="AD113">
        <v>134285434</v>
      </c>
      <c r="AE113">
        <v>127846886</v>
      </c>
      <c r="AF113">
        <v>136336687</v>
      </c>
      <c r="AG113">
        <v>175368234</v>
      </c>
      <c r="AH113">
        <v>172292017</v>
      </c>
      <c r="AI113">
        <v>136278939</v>
      </c>
      <c r="AJ113">
        <v>89029357</v>
      </c>
      <c r="AK113">
        <v>46536872</v>
      </c>
      <c r="AL113">
        <v>30741021</v>
      </c>
      <c r="AM113">
        <v>30480477</v>
      </c>
      <c r="AN113">
        <v>31823506</v>
      </c>
      <c r="AO113">
        <v>43577286</v>
      </c>
      <c r="AP113">
        <v>93752726</v>
      </c>
      <c r="AQ113">
        <v>99791519</v>
      </c>
      <c r="AR113">
        <v>100701073</v>
      </c>
    </row>
    <row r="114" spans="2:44" x14ac:dyDescent="0.25">
      <c r="B114" t="s">
        <v>197</v>
      </c>
      <c r="P114" s="7"/>
      <c r="Q114" s="7"/>
      <c r="U114">
        <v>110582008</v>
      </c>
      <c r="Y114" s="2"/>
      <c r="Z114" s="3"/>
      <c r="AA114" s="2"/>
    </row>
    <row r="115" spans="2:44" x14ac:dyDescent="0.25">
      <c r="B115" t="s">
        <v>54</v>
      </c>
      <c r="P115" s="7"/>
      <c r="Q115" s="7"/>
      <c r="Y115" s="2"/>
      <c r="Z115" s="3"/>
      <c r="AA115" s="2"/>
      <c r="AF115">
        <v>3871896</v>
      </c>
      <c r="AG115">
        <v>3428948</v>
      </c>
      <c r="AH115">
        <v>4319897</v>
      </c>
      <c r="AI115">
        <v>2761208</v>
      </c>
      <c r="AJ115">
        <v>1288710</v>
      </c>
      <c r="AK115">
        <v>987984</v>
      </c>
      <c r="AL115">
        <v>1371296</v>
      </c>
      <c r="AM115">
        <v>548500</v>
      </c>
      <c r="AN115">
        <v>784564</v>
      </c>
      <c r="AO115">
        <v>682237</v>
      </c>
      <c r="AP115">
        <v>1666823</v>
      </c>
      <c r="AQ115">
        <v>849684</v>
      </c>
      <c r="AR115">
        <v>749268</v>
      </c>
    </row>
    <row r="116" spans="2:44" x14ac:dyDescent="0.25">
      <c r="B116" t="s">
        <v>55</v>
      </c>
      <c r="P116" s="7"/>
      <c r="Q116" s="7"/>
      <c r="Y116" s="2"/>
      <c r="Z116" s="3"/>
      <c r="AA116" s="2"/>
      <c r="AO116">
        <v>850580</v>
      </c>
      <c r="AP116">
        <v>673559</v>
      </c>
      <c r="AQ116">
        <v>1951789</v>
      </c>
      <c r="AR116">
        <v>1546826</v>
      </c>
    </row>
    <row r="117" spans="2:44" x14ac:dyDescent="0.25">
      <c r="B117" t="s">
        <v>56</v>
      </c>
      <c r="O117">
        <v>166499</v>
      </c>
      <c r="P117" s="7">
        <v>1287127</v>
      </c>
      <c r="Q117" s="7"/>
      <c r="U117">
        <v>194130</v>
      </c>
      <c r="V117">
        <v>95664</v>
      </c>
      <c r="W117">
        <v>39237</v>
      </c>
      <c r="X117">
        <v>493749</v>
      </c>
      <c r="Y117" s="2">
        <v>2835773</v>
      </c>
      <c r="Z117" s="3">
        <v>3482181</v>
      </c>
      <c r="AA117" s="2">
        <v>2306094</v>
      </c>
      <c r="AB117" s="2">
        <v>4770982</v>
      </c>
      <c r="AC117">
        <v>5709211</v>
      </c>
      <c r="AD117">
        <v>4154645</v>
      </c>
      <c r="AE117">
        <v>5639836</v>
      </c>
      <c r="AF117">
        <v>4811716</v>
      </c>
      <c r="AG117">
        <v>5304268</v>
      </c>
      <c r="AH117">
        <v>5905196</v>
      </c>
      <c r="AI117">
        <v>4157200</v>
      </c>
      <c r="AJ117">
        <v>4354372</v>
      </c>
      <c r="AK117">
        <v>2263944</v>
      </c>
      <c r="AL117">
        <v>1681767</v>
      </c>
      <c r="AM117">
        <v>1086994</v>
      </c>
      <c r="AN117">
        <v>2100319</v>
      </c>
      <c r="AO117">
        <v>1244043</v>
      </c>
      <c r="AP117">
        <v>4777088</v>
      </c>
      <c r="AQ117">
        <v>2778661</v>
      </c>
      <c r="AR117">
        <v>1240102</v>
      </c>
    </row>
    <row r="118" spans="2:44" x14ac:dyDescent="0.25">
      <c r="B118" t="s">
        <v>209</v>
      </c>
      <c r="O118">
        <v>113772939</v>
      </c>
      <c r="P118" s="7">
        <v>125573124</v>
      </c>
      <c r="Q118" s="7"/>
      <c r="Y118" s="2"/>
      <c r="Z118" s="3"/>
      <c r="AA118" s="2"/>
    </row>
    <row r="119" spans="2:44" x14ac:dyDescent="0.25">
      <c r="B119" t="s">
        <v>131</v>
      </c>
      <c r="C119" t="s">
        <v>132</v>
      </c>
      <c r="P119" s="7"/>
      <c r="Q119" s="7"/>
      <c r="V119">
        <v>4957755</v>
      </c>
      <c r="W119">
        <v>1654655</v>
      </c>
      <c r="X119">
        <v>6355954</v>
      </c>
      <c r="Y119" s="2">
        <v>24755485</v>
      </c>
      <c r="Z119" s="3">
        <v>14361824</v>
      </c>
      <c r="AA119" s="2">
        <v>14868112</v>
      </c>
      <c r="AB119" s="2">
        <v>14044875</v>
      </c>
      <c r="AC119">
        <v>16964824</v>
      </c>
      <c r="AD119">
        <v>19179051</v>
      </c>
      <c r="AE119">
        <v>33962161</v>
      </c>
      <c r="AF119">
        <v>36565949</v>
      </c>
      <c r="AG119">
        <v>37033093</v>
      </c>
      <c r="AH119">
        <v>32785060</v>
      </c>
      <c r="AI119">
        <v>25399211</v>
      </c>
      <c r="AJ119">
        <v>17169299</v>
      </c>
    </row>
    <row r="120" spans="2:44" x14ac:dyDescent="0.25">
      <c r="B120" t="s">
        <v>57</v>
      </c>
      <c r="P120" s="7"/>
      <c r="Q120" s="7"/>
      <c r="V120">
        <v>1023458</v>
      </c>
      <c r="W120">
        <v>500640</v>
      </c>
      <c r="X120">
        <v>1699554</v>
      </c>
      <c r="Y120" s="2">
        <v>5420211</v>
      </c>
      <c r="Z120" s="3">
        <v>2539591</v>
      </c>
      <c r="AA120" s="2">
        <v>3038285</v>
      </c>
      <c r="AK120">
        <v>3503707</v>
      </c>
      <c r="AL120">
        <v>2334173</v>
      </c>
      <c r="AM120">
        <v>2814485</v>
      </c>
      <c r="AN120">
        <v>2928613</v>
      </c>
      <c r="AO120">
        <v>3104320</v>
      </c>
      <c r="AP120">
        <v>4784554</v>
      </c>
      <c r="AQ120">
        <v>5347013</v>
      </c>
      <c r="AR120">
        <v>5200906</v>
      </c>
    </row>
    <row r="121" spans="2:44" x14ac:dyDescent="0.25">
      <c r="B121" t="s">
        <v>151</v>
      </c>
      <c r="P121" s="7"/>
      <c r="Q121" s="7"/>
      <c r="Y121" s="2"/>
      <c r="Z121" s="3"/>
      <c r="AA121" s="2"/>
      <c r="AB121">
        <v>3617620</v>
      </c>
      <c r="AC121">
        <v>4562501</v>
      </c>
      <c r="AD121">
        <v>8354512</v>
      </c>
      <c r="AE121">
        <v>12039816</v>
      </c>
      <c r="AF121">
        <v>10197681</v>
      </c>
      <c r="AG121">
        <v>12917518</v>
      </c>
      <c r="AH121">
        <v>12417348</v>
      </c>
      <c r="AI121">
        <v>8497035</v>
      </c>
      <c r="AJ121">
        <v>5689134</v>
      </c>
    </row>
    <row r="122" spans="2:44" x14ac:dyDescent="0.25">
      <c r="B122" t="s">
        <v>58</v>
      </c>
      <c r="P122" s="7"/>
      <c r="Q122" s="7"/>
      <c r="Y122" s="2"/>
      <c r="Z122" s="3"/>
      <c r="AA122" s="2"/>
      <c r="AO122">
        <v>190809</v>
      </c>
      <c r="AP122">
        <v>594613</v>
      </c>
      <c r="AQ122">
        <v>209450</v>
      </c>
      <c r="AR122">
        <v>53238</v>
      </c>
    </row>
    <row r="123" spans="2:44" x14ac:dyDescent="0.25">
      <c r="B123" t="s">
        <v>154</v>
      </c>
      <c r="P123" s="7"/>
      <c r="Q123" s="7"/>
      <c r="Y123" s="2"/>
      <c r="Z123" s="3"/>
      <c r="AA123" s="2"/>
      <c r="AK123">
        <v>567873</v>
      </c>
      <c r="AL123">
        <v>750926</v>
      </c>
      <c r="AM123">
        <v>1672947</v>
      </c>
      <c r="AN123">
        <v>1737300</v>
      </c>
    </row>
    <row r="124" spans="2:44" x14ac:dyDescent="0.25">
      <c r="B124" t="s">
        <v>59</v>
      </c>
      <c r="P124" s="7"/>
      <c r="Q124" s="7"/>
      <c r="Y124" s="2"/>
      <c r="Z124" s="3"/>
      <c r="AA124" s="2">
        <v>493358</v>
      </c>
      <c r="AB124">
        <v>471921</v>
      </c>
      <c r="AC124">
        <v>564068</v>
      </c>
      <c r="AD124">
        <v>920607</v>
      </c>
      <c r="AE124">
        <v>853800</v>
      </c>
      <c r="AF124">
        <v>706372</v>
      </c>
      <c r="AG124">
        <v>739318</v>
      </c>
      <c r="AH124">
        <v>1001652</v>
      </c>
      <c r="AI124">
        <v>676729</v>
      </c>
      <c r="AJ124">
        <v>780883</v>
      </c>
      <c r="AO124">
        <v>1494584</v>
      </c>
      <c r="AP124">
        <v>1650565</v>
      </c>
      <c r="AQ124">
        <v>1917454</v>
      </c>
      <c r="AR124">
        <v>2204144</v>
      </c>
    </row>
    <row r="125" spans="2:44" x14ac:dyDescent="0.25">
      <c r="B125" t="s">
        <v>215</v>
      </c>
      <c r="O125">
        <v>95247</v>
      </c>
      <c r="P125" s="7">
        <v>2850</v>
      </c>
      <c r="Q125" s="7"/>
      <c r="Y125" s="2"/>
      <c r="Z125" s="3"/>
      <c r="AA125" s="2"/>
    </row>
    <row r="126" spans="2:44" x14ac:dyDescent="0.25">
      <c r="B126" t="s">
        <v>141</v>
      </c>
      <c r="P126" s="7"/>
      <c r="Q126" s="7"/>
      <c r="V126">
        <v>765</v>
      </c>
      <c r="W126">
        <v>4330</v>
      </c>
      <c r="X126">
        <v>11470</v>
      </c>
      <c r="Y126" s="2">
        <v>25642</v>
      </c>
      <c r="Z126" s="3">
        <v>49390</v>
      </c>
      <c r="AA126" s="2">
        <v>40822</v>
      </c>
      <c r="AB126" s="2">
        <v>58696</v>
      </c>
      <c r="AC126">
        <v>137946</v>
      </c>
      <c r="AD126">
        <v>178831</v>
      </c>
      <c r="AE126">
        <v>274319</v>
      </c>
      <c r="AF126">
        <v>194982</v>
      </c>
      <c r="AG126">
        <v>211350</v>
      </c>
      <c r="AH126">
        <v>235222</v>
      </c>
      <c r="AI126">
        <v>339957</v>
      </c>
      <c r="AJ126">
        <v>135908</v>
      </c>
      <c r="AK126">
        <v>82429</v>
      </c>
      <c r="AL126">
        <v>307748</v>
      </c>
      <c r="AM126">
        <v>490325</v>
      </c>
      <c r="AN126">
        <v>602550</v>
      </c>
    </row>
    <row r="127" spans="2:44" x14ac:dyDescent="0.25">
      <c r="B127" t="s">
        <v>60</v>
      </c>
      <c r="O127">
        <v>54960</v>
      </c>
      <c r="P127" s="7">
        <v>27102</v>
      </c>
      <c r="Q127" s="7"/>
      <c r="U127">
        <v>136002</v>
      </c>
      <c r="V127">
        <v>87414</v>
      </c>
      <c r="W127">
        <v>61359</v>
      </c>
      <c r="X127">
        <v>339297</v>
      </c>
      <c r="Y127" s="2">
        <v>472255</v>
      </c>
      <c r="Z127" s="3">
        <v>382532</v>
      </c>
      <c r="AA127" s="2">
        <v>439326</v>
      </c>
      <c r="AB127" s="2">
        <v>549002</v>
      </c>
      <c r="AC127">
        <v>809287</v>
      </c>
      <c r="AD127">
        <v>926085</v>
      </c>
      <c r="AE127">
        <v>1043886</v>
      </c>
      <c r="AF127">
        <v>1103504</v>
      </c>
      <c r="AG127">
        <v>1113267</v>
      </c>
      <c r="AH127">
        <v>1173854</v>
      </c>
      <c r="AI127">
        <v>1284860</v>
      </c>
      <c r="AJ127">
        <v>738987</v>
      </c>
      <c r="AK127">
        <v>1230379</v>
      </c>
      <c r="AL127">
        <v>814910</v>
      </c>
      <c r="AM127">
        <v>447366</v>
      </c>
      <c r="AN127">
        <v>981296</v>
      </c>
      <c r="AO127">
        <v>1896837</v>
      </c>
      <c r="AP127">
        <v>4865666</v>
      </c>
      <c r="AQ127">
        <v>4738941</v>
      </c>
      <c r="AR127">
        <v>5242796</v>
      </c>
    </row>
    <row r="128" spans="2:44" x14ac:dyDescent="0.25">
      <c r="B128" t="s">
        <v>213</v>
      </c>
      <c r="P128" s="7">
        <v>1204</v>
      </c>
      <c r="Q128" s="7"/>
      <c r="Y128" s="2"/>
      <c r="Z128" s="3"/>
      <c r="AA128" s="2"/>
    </row>
    <row r="129" spans="2:48" x14ac:dyDescent="0.25">
      <c r="B129" t="s">
        <v>61</v>
      </c>
      <c r="O129">
        <v>169634</v>
      </c>
      <c r="P129" s="7">
        <v>99514</v>
      </c>
      <c r="Q129" s="7"/>
      <c r="U129">
        <v>1142081</v>
      </c>
      <c r="V129">
        <v>730612</v>
      </c>
      <c r="W129">
        <v>153708</v>
      </c>
      <c r="X129">
        <v>667683</v>
      </c>
      <c r="Y129" s="2">
        <v>2279371</v>
      </c>
      <c r="Z129" s="3">
        <v>1166533</v>
      </c>
      <c r="AA129" s="2">
        <v>1366438</v>
      </c>
      <c r="AB129" s="2">
        <v>1086600</v>
      </c>
      <c r="AC129">
        <v>1325923</v>
      </c>
      <c r="AD129">
        <v>2360716</v>
      </c>
      <c r="AE129">
        <v>2744768</v>
      </c>
      <c r="AF129">
        <v>3250728</v>
      </c>
      <c r="AG129">
        <v>3847219</v>
      </c>
      <c r="AH129">
        <v>4005855</v>
      </c>
      <c r="AI129">
        <v>3241761</v>
      </c>
      <c r="AJ129">
        <v>1976112</v>
      </c>
      <c r="AK129">
        <v>1508167</v>
      </c>
      <c r="AL129">
        <v>1356798</v>
      </c>
      <c r="AM129">
        <v>973077</v>
      </c>
      <c r="AN129">
        <v>1222316</v>
      </c>
      <c r="AO129">
        <v>1363036</v>
      </c>
      <c r="AP129">
        <v>2835709</v>
      </c>
      <c r="AQ129">
        <v>2989996</v>
      </c>
      <c r="AR129">
        <v>2702566</v>
      </c>
    </row>
    <row r="130" spans="2:48" x14ac:dyDescent="0.25">
      <c r="B130" t="s">
        <v>194</v>
      </c>
      <c r="P130" s="7"/>
      <c r="Q130" s="7"/>
      <c r="U130">
        <v>4426</v>
      </c>
      <c r="Y130" s="2"/>
      <c r="Z130" s="3"/>
      <c r="AA130" s="2"/>
    </row>
    <row r="131" spans="2:48" x14ac:dyDescent="0.25">
      <c r="B131" t="s">
        <v>62</v>
      </c>
      <c r="P131" s="7"/>
      <c r="Q131" s="7"/>
      <c r="Y131" s="2"/>
      <c r="Z131" s="3"/>
      <c r="AA131" s="2">
        <v>604444</v>
      </c>
      <c r="AB131">
        <v>410397</v>
      </c>
      <c r="AC131">
        <v>453273</v>
      </c>
      <c r="AD131">
        <v>466104</v>
      </c>
      <c r="AE131">
        <v>644667</v>
      </c>
      <c r="AF131">
        <v>705618</v>
      </c>
      <c r="AG131">
        <v>861630</v>
      </c>
      <c r="AH131">
        <v>978167</v>
      </c>
      <c r="AI131">
        <v>875212</v>
      </c>
      <c r="AJ131">
        <v>866616</v>
      </c>
      <c r="AK131">
        <v>512773</v>
      </c>
      <c r="AL131">
        <v>789709</v>
      </c>
      <c r="AM131">
        <v>783133</v>
      </c>
      <c r="AN131">
        <v>616669</v>
      </c>
      <c r="AO131">
        <v>524543</v>
      </c>
      <c r="AP131">
        <v>857055</v>
      </c>
      <c r="AQ131">
        <v>696811</v>
      </c>
      <c r="AR131">
        <v>727407</v>
      </c>
      <c r="AU131">
        <v>137</v>
      </c>
    </row>
    <row r="132" spans="2:48" x14ac:dyDescent="0.25">
      <c r="B132" t="s">
        <v>63</v>
      </c>
      <c r="P132" s="7"/>
      <c r="Q132" s="7"/>
      <c r="Y132" s="2"/>
      <c r="Z132" s="3"/>
      <c r="AA132" s="2"/>
      <c r="AK132">
        <v>3905115</v>
      </c>
      <c r="AL132">
        <v>3963680</v>
      </c>
      <c r="AM132">
        <v>2472281</v>
      </c>
      <c r="AN132">
        <v>1820026</v>
      </c>
      <c r="AO132">
        <v>2417245</v>
      </c>
      <c r="AP132">
        <v>4503318</v>
      </c>
      <c r="AQ132">
        <v>5132542</v>
      </c>
      <c r="AR132">
        <v>4365323</v>
      </c>
    </row>
    <row r="133" spans="2:48" x14ac:dyDescent="0.25">
      <c r="B133" t="s">
        <v>64</v>
      </c>
      <c r="P133" s="7"/>
      <c r="Q133" s="7"/>
      <c r="Y133" s="2"/>
      <c r="Z133" s="3"/>
      <c r="AA133" s="2"/>
      <c r="AK133">
        <v>212412</v>
      </c>
      <c r="AL133">
        <v>287285</v>
      </c>
      <c r="AM133">
        <v>258103</v>
      </c>
      <c r="AN133">
        <v>218808</v>
      </c>
      <c r="AO133">
        <v>223149</v>
      </c>
      <c r="AP133">
        <v>491556</v>
      </c>
      <c r="AQ133">
        <v>574330</v>
      </c>
      <c r="AR133">
        <v>514729</v>
      </c>
    </row>
    <row r="134" spans="2:48" x14ac:dyDescent="0.25">
      <c r="B134" t="s">
        <v>65</v>
      </c>
      <c r="C134" t="s">
        <v>66</v>
      </c>
      <c r="O134">
        <v>84709142</v>
      </c>
      <c r="P134" s="7">
        <v>105091534</v>
      </c>
      <c r="Q134" s="7"/>
      <c r="U134">
        <v>101799006</v>
      </c>
      <c r="V134">
        <v>36906681</v>
      </c>
      <c r="W134">
        <v>13633068</v>
      </c>
      <c r="X134">
        <v>57208470</v>
      </c>
      <c r="Y134" s="2">
        <v>77170982</v>
      </c>
      <c r="Z134" s="3">
        <v>46978021</v>
      </c>
      <c r="AA134" s="2">
        <v>62093505</v>
      </c>
      <c r="AB134" s="2">
        <v>69452141</v>
      </c>
      <c r="AC134">
        <v>58156557</v>
      </c>
      <c r="AD134">
        <v>71195955</v>
      </c>
      <c r="AE134">
        <v>79604260</v>
      </c>
      <c r="AF134">
        <v>65083108</v>
      </c>
      <c r="AG134">
        <v>69025987</v>
      </c>
      <c r="AH134">
        <v>71187311</v>
      </c>
      <c r="AI134">
        <v>48585191</v>
      </c>
      <c r="AJ134">
        <v>34195267</v>
      </c>
      <c r="AK134">
        <v>29255806</v>
      </c>
      <c r="AL134">
        <v>33381576</v>
      </c>
      <c r="AM134">
        <v>22474437</v>
      </c>
      <c r="AN134">
        <v>33154870</v>
      </c>
      <c r="AO134">
        <v>44574962</v>
      </c>
      <c r="AP134">
        <v>57858320</v>
      </c>
      <c r="AQ134">
        <v>37139337</v>
      </c>
      <c r="AR134">
        <v>42333183</v>
      </c>
    </row>
    <row r="135" spans="2:48" x14ac:dyDescent="0.25">
      <c r="B135" t="s">
        <v>163</v>
      </c>
      <c r="O135">
        <v>493027</v>
      </c>
      <c r="P135" s="7">
        <v>396629</v>
      </c>
      <c r="Q135" s="7"/>
      <c r="U135">
        <v>530766</v>
      </c>
      <c r="Y135" s="2"/>
      <c r="Z135" s="3"/>
      <c r="AA135" s="2"/>
    </row>
    <row r="136" spans="2:48" x14ac:dyDescent="0.25">
      <c r="B136" t="s">
        <v>67</v>
      </c>
      <c r="P136" s="7"/>
      <c r="Q136" s="7"/>
      <c r="V136">
        <v>5704835</v>
      </c>
      <c r="W136">
        <v>3842743</v>
      </c>
      <c r="X136">
        <v>5341398</v>
      </c>
      <c r="Y136" s="2">
        <v>17625968</v>
      </c>
      <c r="Z136" s="3">
        <v>9064541</v>
      </c>
      <c r="AA136" s="2">
        <v>12443895</v>
      </c>
      <c r="AB136" s="2">
        <v>18491251</v>
      </c>
      <c r="AC136">
        <v>11002347</v>
      </c>
      <c r="AD136">
        <v>16283711</v>
      </c>
      <c r="AE136">
        <v>14423955</v>
      </c>
      <c r="AF136">
        <v>17020771</v>
      </c>
      <c r="AG136">
        <v>28304574</v>
      </c>
      <c r="AH136">
        <v>33720924</v>
      </c>
      <c r="AI136">
        <v>19853827</v>
      </c>
      <c r="AJ136">
        <v>9222805</v>
      </c>
      <c r="AK136">
        <v>7870058</v>
      </c>
      <c r="AL136">
        <v>7937036</v>
      </c>
      <c r="AM136">
        <v>6274959</v>
      </c>
      <c r="AN136">
        <v>7529606</v>
      </c>
      <c r="AO136">
        <v>10280260</v>
      </c>
      <c r="AP136">
        <v>18986356</v>
      </c>
      <c r="AQ136">
        <v>11701526</v>
      </c>
      <c r="AR136">
        <v>13476970</v>
      </c>
      <c r="AV136">
        <v>700000</v>
      </c>
    </row>
    <row r="137" spans="2:48" x14ac:dyDescent="0.25">
      <c r="B137" t="s">
        <v>68</v>
      </c>
      <c r="P137" s="7"/>
      <c r="Q137" s="7"/>
      <c r="V137">
        <v>11535</v>
      </c>
      <c r="W137">
        <v>2603</v>
      </c>
      <c r="X137">
        <v>9035</v>
      </c>
      <c r="Y137" s="2">
        <v>101546</v>
      </c>
      <c r="Z137" s="3">
        <v>61224</v>
      </c>
      <c r="AA137" s="2">
        <v>86671</v>
      </c>
      <c r="AB137" s="2">
        <v>89574</v>
      </c>
      <c r="AC137">
        <v>116667</v>
      </c>
      <c r="AD137">
        <v>539368</v>
      </c>
      <c r="AE137">
        <v>153315</v>
      </c>
      <c r="AF137">
        <v>166007</v>
      </c>
      <c r="AG137">
        <v>159153</v>
      </c>
      <c r="AH137">
        <v>248756</v>
      </c>
      <c r="AI137">
        <v>506543</v>
      </c>
      <c r="AJ137">
        <v>174658</v>
      </c>
      <c r="AK137">
        <v>188671</v>
      </c>
      <c r="AL137">
        <v>90912</v>
      </c>
      <c r="AM137">
        <v>537265</v>
      </c>
      <c r="AN137">
        <v>58998</v>
      </c>
      <c r="AO137">
        <v>285184</v>
      </c>
      <c r="AP137">
        <v>215544</v>
      </c>
      <c r="AQ137">
        <v>276667</v>
      </c>
      <c r="AR137">
        <v>113032</v>
      </c>
    </row>
    <row r="138" spans="2:48" x14ac:dyDescent="0.25">
      <c r="B138" t="s">
        <v>69</v>
      </c>
      <c r="O138">
        <v>1202170</v>
      </c>
      <c r="P138" s="7">
        <v>2687435</v>
      </c>
      <c r="Q138" s="7"/>
      <c r="U138">
        <v>2783681</v>
      </c>
      <c r="V138">
        <v>899372</v>
      </c>
      <c r="W138">
        <v>800432</v>
      </c>
      <c r="X138">
        <v>2671583</v>
      </c>
      <c r="Y138" s="2">
        <v>5200011</v>
      </c>
      <c r="Z138" s="3">
        <v>2345730</v>
      </c>
      <c r="AA138" s="2">
        <v>3162232</v>
      </c>
      <c r="AB138" s="2">
        <v>3557919</v>
      </c>
      <c r="AC138">
        <v>4244404</v>
      </c>
      <c r="AD138">
        <v>5498096</v>
      </c>
      <c r="AE138">
        <v>4293170</v>
      </c>
      <c r="AF138">
        <v>4848410</v>
      </c>
      <c r="AG138">
        <v>5138851</v>
      </c>
      <c r="AH138">
        <v>7108931</v>
      </c>
      <c r="AI138">
        <v>5568619</v>
      </c>
      <c r="AJ138">
        <v>2211816</v>
      </c>
      <c r="AK138">
        <v>2168664</v>
      </c>
      <c r="AL138">
        <v>2519141</v>
      </c>
      <c r="AM138">
        <v>2344565</v>
      </c>
      <c r="AN138">
        <v>2363116</v>
      </c>
      <c r="AO138">
        <v>3393300</v>
      </c>
      <c r="AP138">
        <v>4391844</v>
      </c>
      <c r="AQ138">
        <v>7342624</v>
      </c>
      <c r="AR138">
        <v>4455516</v>
      </c>
    </row>
    <row r="139" spans="2:48" x14ac:dyDescent="0.25">
      <c r="B139" t="s">
        <v>135</v>
      </c>
      <c r="P139" s="7"/>
      <c r="Q139" s="7"/>
      <c r="U139">
        <v>1081602</v>
      </c>
      <c r="V139">
        <v>449487</v>
      </c>
      <c r="W139">
        <v>278986</v>
      </c>
      <c r="X139">
        <v>396635</v>
      </c>
      <c r="Y139" s="2">
        <v>1837420</v>
      </c>
      <c r="Z139" s="3">
        <v>1322774</v>
      </c>
      <c r="AA139" s="2">
        <v>1163921</v>
      </c>
      <c r="AB139" s="2">
        <v>1666520</v>
      </c>
      <c r="AC139">
        <v>1651697</v>
      </c>
      <c r="AD139">
        <v>1819967</v>
      </c>
      <c r="AE139">
        <v>2086170</v>
      </c>
      <c r="AF139">
        <v>2169066</v>
      </c>
      <c r="AG139">
        <v>2305175</v>
      </c>
      <c r="AH139">
        <v>2788132</v>
      </c>
      <c r="AI139">
        <v>2552571</v>
      </c>
      <c r="AJ139">
        <v>2052147</v>
      </c>
    </row>
    <row r="140" spans="2:48" x14ac:dyDescent="0.25">
      <c r="B140" t="s">
        <v>168</v>
      </c>
      <c r="O140">
        <v>1286078</v>
      </c>
      <c r="P140" s="7">
        <v>2253122</v>
      </c>
      <c r="Q140" s="7"/>
      <c r="Y140" s="2"/>
      <c r="Z140" s="3"/>
      <c r="AA140" s="2"/>
    </row>
    <row r="141" spans="2:48" x14ac:dyDescent="0.25">
      <c r="B141" t="s">
        <v>70</v>
      </c>
      <c r="P141" s="7"/>
      <c r="Q141" s="7"/>
      <c r="V141">
        <v>1792583</v>
      </c>
      <c r="W141">
        <v>1482413</v>
      </c>
      <c r="X141">
        <v>1003852</v>
      </c>
      <c r="Y141" s="2">
        <v>5690522</v>
      </c>
      <c r="Z141" s="3">
        <v>3809550</v>
      </c>
      <c r="AA141" s="2">
        <v>4387623</v>
      </c>
      <c r="AB141" s="2">
        <v>6029103</v>
      </c>
      <c r="AC141">
        <v>7034008</v>
      </c>
      <c r="AD141">
        <v>12147215</v>
      </c>
      <c r="AE141">
        <v>16227408</v>
      </c>
      <c r="AF141">
        <v>17539099</v>
      </c>
      <c r="AG141">
        <v>18269696</v>
      </c>
      <c r="AH141">
        <v>20222648</v>
      </c>
      <c r="AI141">
        <v>15961940</v>
      </c>
      <c r="AJ141">
        <v>11939789</v>
      </c>
      <c r="AK141">
        <v>7643946</v>
      </c>
      <c r="AL141">
        <v>5136990</v>
      </c>
      <c r="AM141">
        <v>4641239</v>
      </c>
      <c r="AN141">
        <v>4329590</v>
      </c>
      <c r="AO141">
        <v>5350898</v>
      </c>
      <c r="AP141">
        <v>5496817</v>
      </c>
      <c r="AQ141">
        <v>6515158</v>
      </c>
      <c r="AR141">
        <v>5910858</v>
      </c>
    </row>
    <row r="142" spans="2:48" x14ac:dyDescent="0.25">
      <c r="B142" t="s">
        <v>71</v>
      </c>
      <c r="O142">
        <v>328334</v>
      </c>
      <c r="P142" s="7">
        <v>443595</v>
      </c>
      <c r="Q142" s="7"/>
      <c r="U142">
        <v>757435</v>
      </c>
      <c r="V142">
        <v>610301</v>
      </c>
      <c r="W142">
        <v>286723</v>
      </c>
      <c r="X142">
        <v>423938</v>
      </c>
      <c r="Y142" s="2">
        <v>3079053</v>
      </c>
      <c r="Z142" s="3">
        <v>686356</v>
      </c>
      <c r="AA142" s="2">
        <v>910819</v>
      </c>
      <c r="AB142" s="2">
        <v>1684425</v>
      </c>
      <c r="AC142">
        <v>2404380</v>
      </c>
      <c r="AD142">
        <v>2296543</v>
      </c>
      <c r="AE142">
        <v>2207605</v>
      </c>
      <c r="AF142">
        <v>3413477</v>
      </c>
      <c r="AG142">
        <v>2661979</v>
      </c>
      <c r="AH142">
        <v>3816645</v>
      </c>
      <c r="AI142">
        <v>5055543</v>
      </c>
      <c r="AJ142">
        <v>1345364</v>
      </c>
      <c r="AK142">
        <v>625812</v>
      </c>
      <c r="AL142">
        <v>351851</v>
      </c>
      <c r="AM142">
        <v>868330</v>
      </c>
      <c r="AN142">
        <v>586089</v>
      </c>
      <c r="AO142">
        <v>803898</v>
      </c>
      <c r="AP142">
        <v>885684</v>
      </c>
      <c r="AQ142">
        <v>1148629</v>
      </c>
      <c r="AR142">
        <v>1674335</v>
      </c>
    </row>
    <row r="143" spans="2:48" x14ac:dyDescent="0.25">
      <c r="B143" t="s">
        <v>72</v>
      </c>
      <c r="P143" s="7"/>
      <c r="Q143" s="7"/>
      <c r="V143">
        <v>84912</v>
      </c>
      <c r="W143">
        <v>2048</v>
      </c>
      <c r="X143">
        <v>66742</v>
      </c>
      <c r="Y143" s="2">
        <v>863003</v>
      </c>
      <c r="Z143" s="3">
        <v>192143</v>
      </c>
      <c r="AA143" s="2">
        <v>266648</v>
      </c>
      <c r="AB143" s="2">
        <v>479990</v>
      </c>
      <c r="AC143">
        <v>609439</v>
      </c>
      <c r="AD143">
        <v>1427663</v>
      </c>
      <c r="AE143">
        <v>1851410</v>
      </c>
      <c r="AF143">
        <v>1621360</v>
      </c>
      <c r="AG143">
        <v>2314403</v>
      </c>
      <c r="AH143">
        <v>2332673</v>
      </c>
      <c r="AI143">
        <v>3636175</v>
      </c>
      <c r="AJ143">
        <v>2268882</v>
      </c>
      <c r="AK143">
        <v>854128</v>
      </c>
      <c r="AL143">
        <v>768152</v>
      </c>
      <c r="AM143">
        <v>372491</v>
      </c>
      <c r="AN143">
        <v>491002</v>
      </c>
      <c r="AO143">
        <v>836859</v>
      </c>
      <c r="AP143">
        <v>2049830</v>
      </c>
      <c r="AQ143">
        <v>1949169</v>
      </c>
      <c r="AR143">
        <v>2042806</v>
      </c>
    </row>
    <row r="144" spans="2:48" x14ac:dyDescent="0.25">
      <c r="B144" t="s">
        <v>133</v>
      </c>
      <c r="O144">
        <v>33088</v>
      </c>
      <c r="P144" s="7">
        <v>12973</v>
      </c>
      <c r="Q144" s="7"/>
      <c r="U144">
        <v>179170</v>
      </c>
      <c r="Y144" s="2">
        <v>476467</v>
      </c>
      <c r="Z144" s="3">
        <v>291541</v>
      </c>
      <c r="AA144" s="2">
        <v>333119</v>
      </c>
      <c r="AB144" s="2">
        <v>617351</v>
      </c>
      <c r="AC144" s="2">
        <v>727406</v>
      </c>
      <c r="AD144" s="2">
        <v>1038717</v>
      </c>
      <c r="AE144" s="2">
        <v>1312356</v>
      </c>
    </row>
    <row r="145" spans="2:44" x14ac:dyDescent="0.25">
      <c r="B145" t="s">
        <v>202</v>
      </c>
      <c r="O145">
        <v>1280740</v>
      </c>
      <c r="P145" s="7">
        <v>1225705</v>
      </c>
      <c r="Q145" s="7"/>
      <c r="U145">
        <v>436557</v>
      </c>
      <c r="Y145" s="2"/>
      <c r="Z145" s="3"/>
      <c r="AA145" s="2"/>
    </row>
    <row r="146" spans="2:44" x14ac:dyDescent="0.25">
      <c r="B146" t="s">
        <v>73</v>
      </c>
      <c r="P146" s="7"/>
      <c r="Q146" s="7"/>
      <c r="V146">
        <v>3522</v>
      </c>
      <c r="W146">
        <v>9518</v>
      </c>
      <c r="X146">
        <v>16643</v>
      </c>
      <c r="Y146" s="2"/>
      <c r="Z146" s="3"/>
      <c r="AA146" s="2"/>
      <c r="AF146">
        <v>372553</v>
      </c>
      <c r="AG146">
        <v>501798</v>
      </c>
      <c r="AH146">
        <v>430124</v>
      </c>
      <c r="AI146">
        <v>213409</v>
      </c>
      <c r="AJ146">
        <v>202788</v>
      </c>
      <c r="AK146">
        <v>136323</v>
      </c>
      <c r="AL146">
        <v>49204</v>
      </c>
      <c r="AM146">
        <v>39217</v>
      </c>
      <c r="AN146">
        <v>79692</v>
      </c>
      <c r="AO146">
        <v>107384</v>
      </c>
      <c r="AP146">
        <v>323304</v>
      </c>
      <c r="AQ146">
        <v>181475</v>
      </c>
      <c r="AR146">
        <v>230255</v>
      </c>
    </row>
    <row r="147" spans="2:44" x14ac:dyDescent="0.25">
      <c r="B147" t="s">
        <v>74</v>
      </c>
      <c r="O147">
        <v>53212</v>
      </c>
      <c r="P147" s="7">
        <v>133879</v>
      </c>
      <c r="Q147" s="7"/>
      <c r="U147">
        <v>2451683</v>
      </c>
      <c r="V147">
        <v>382566</v>
      </c>
      <c r="W147">
        <v>206284</v>
      </c>
      <c r="X147">
        <v>1867804</v>
      </c>
      <c r="Y147" s="2">
        <v>8630391</v>
      </c>
      <c r="Z147" s="3">
        <v>2292904</v>
      </c>
      <c r="AA147" s="2">
        <v>2715348</v>
      </c>
      <c r="AB147" s="2">
        <v>4311421</v>
      </c>
      <c r="AC147">
        <v>4832504</v>
      </c>
      <c r="AD147">
        <v>5308627</v>
      </c>
      <c r="AE147">
        <v>4774910</v>
      </c>
      <c r="AF147">
        <v>5399698</v>
      </c>
      <c r="AG147">
        <v>4300089</v>
      </c>
      <c r="AH147">
        <v>5945205</v>
      </c>
      <c r="AI147">
        <v>5303627</v>
      </c>
      <c r="AJ147">
        <v>2432438</v>
      </c>
      <c r="AK147">
        <v>1577014</v>
      </c>
      <c r="AL147">
        <v>1283556</v>
      </c>
      <c r="AM147">
        <v>711668</v>
      </c>
      <c r="AN147">
        <v>787781</v>
      </c>
      <c r="AO147">
        <v>1875658</v>
      </c>
      <c r="AP147">
        <v>1864539</v>
      </c>
      <c r="AQ147">
        <v>1062106</v>
      </c>
      <c r="AR147">
        <v>1051948</v>
      </c>
    </row>
    <row r="148" spans="2:44" x14ac:dyDescent="0.25">
      <c r="B148" t="s">
        <v>75</v>
      </c>
      <c r="O148">
        <v>598977</v>
      </c>
      <c r="P148" s="7">
        <v>651779</v>
      </c>
      <c r="Q148" s="7"/>
      <c r="U148">
        <v>410957</v>
      </c>
      <c r="Y148" s="2">
        <v>1251471</v>
      </c>
      <c r="Z148" s="3">
        <v>985847</v>
      </c>
      <c r="AA148" s="2">
        <v>827417</v>
      </c>
      <c r="AB148" s="2">
        <v>1230218</v>
      </c>
      <c r="AC148">
        <v>3886945</v>
      </c>
      <c r="AD148">
        <v>3663930</v>
      </c>
      <c r="AE148">
        <v>7218351</v>
      </c>
      <c r="AF148">
        <v>6241026</v>
      </c>
      <c r="AG148">
        <v>7647105</v>
      </c>
      <c r="AH148">
        <v>11949477</v>
      </c>
      <c r="AI148">
        <v>7059211</v>
      </c>
      <c r="AJ148">
        <v>3094061</v>
      </c>
      <c r="AK148">
        <v>2035501</v>
      </c>
      <c r="AL148">
        <v>2448526</v>
      </c>
      <c r="AM148">
        <v>2498518</v>
      </c>
      <c r="AN148">
        <v>6102310</v>
      </c>
      <c r="AO148">
        <v>5288494</v>
      </c>
      <c r="AP148">
        <v>7309685</v>
      </c>
      <c r="AQ148">
        <v>10202994</v>
      </c>
      <c r="AR148">
        <v>9001710</v>
      </c>
    </row>
    <row r="149" spans="2:44" x14ac:dyDescent="0.25">
      <c r="B149" t="s">
        <v>189</v>
      </c>
      <c r="P149" s="7"/>
      <c r="Q149" s="7"/>
      <c r="V149">
        <v>21436</v>
      </c>
      <c r="X149">
        <v>15106</v>
      </c>
      <c r="Y149" s="2"/>
      <c r="Z149" s="3"/>
      <c r="AA149" s="2"/>
      <c r="AB149" s="2"/>
    </row>
    <row r="150" spans="2:44" x14ac:dyDescent="0.25">
      <c r="B150" t="s">
        <v>76</v>
      </c>
      <c r="P150" s="7"/>
      <c r="Q150" s="7"/>
      <c r="Y150" s="2">
        <v>674201</v>
      </c>
      <c r="Z150" s="3">
        <v>427060</v>
      </c>
      <c r="AA150" s="2">
        <v>298057</v>
      </c>
      <c r="AB150" s="2">
        <v>451039</v>
      </c>
      <c r="AC150">
        <v>631347</v>
      </c>
      <c r="AD150">
        <v>805143</v>
      </c>
      <c r="AE150">
        <v>910541</v>
      </c>
      <c r="AF150">
        <v>1247180</v>
      </c>
      <c r="AG150">
        <v>927963</v>
      </c>
      <c r="AH150">
        <v>974716</v>
      </c>
      <c r="AI150">
        <v>801875</v>
      </c>
      <c r="AJ150">
        <v>574020</v>
      </c>
      <c r="AK150">
        <v>225578</v>
      </c>
      <c r="AL150">
        <v>103029</v>
      </c>
      <c r="AM150">
        <v>53530</v>
      </c>
      <c r="AN150">
        <v>102386</v>
      </c>
      <c r="AO150">
        <v>98908</v>
      </c>
      <c r="AP150">
        <v>127702</v>
      </c>
      <c r="AQ150">
        <v>155231</v>
      </c>
      <c r="AR150">
        <v>165727</v>
      </c>
    </row>
    <row r="151" spans="2:44" x14ac:dyDescent="0.25">
      <c r="B151" t="s">
        <v>77</v>
      </c>
      <c r="P151" s="7"/>
      <c r="Q151" s="7"/>
      <c r="V151">
        <v>44965</v>
      </c>
      <c r="W151">
        <v>950</v>
      </c>
      <c r="X151">
        <v>88496</v>
      </c>
      <c r="Y151" s="2">
        <v>196752</v>
      </c>
      <c r="Z151" s="3">
        <v>40187</v>
      </c>
      <c r="AA151" s="2">
        <v>89078</v>
      </c>
      <c r="AB151" s="2">
        <v>101885</v>
      </c>
      <c r="AC151">
        <v>197626</v>
      </c>
      <c r="AD151">
        <v>191936</v>
      </c>
      <c r="AE151">
        <v>193789</v>
      </c>
      <c r="AF151">
        <v>261415</v>
      </c>
      <c r="AG151">
        <v>211849</v>
      </c>
      <c r="AH151">
        <v>250801</v>
      </c>
      <c r="AI151">
        <v>200489</v>
      </c>
      <c r="AJ151">
        <v>151705</v>
      </c>
      <c r="AK151">
        <v>95074</v>
      </c>
      <c r="AL151">
        <v>109737</v>
      </c>
      <c r="AM151">
        <v>70518</v>
      </c>
      <c r="AN151">
        <v>78529</v>
      </c>
      <c r="AO151">
        <v>144121</v>
      </c>
      <c r="AP151">
        <v>284809</v>
      </c>
      <c r="AQ151">
        <v>155912</v>
      </c>
      <c r="AR151">
        <v>232238</v>
      </c>
    </row>
    <row r="152" spans="2:44" x14ac:dyDescent="0.25">
      <c r="B152" t="s">
        <v>78</v>
      </c>
      <c r="P152" s="7"/>
      <c r="Q152" s="7"/>
      <c r="Y152" s="2"/>
      <c r="Z152" s="3"/>
      <c r="AA152" s="2"/>
      <c r="AK152">
        <v>255832</v>
      </c>
      <c r="AL152">
        <v>189519</v>
      </c>
      <c r="AM152">
        <v>316149</v>
      </c>
      <c r="AN152">
        <v>335493</v>
      </c>
      <c r="AO152">
        <v>210737</v>
      </c>
      <c r="AP152">
        <v>406618</v>
      </c>
      <c r="AQ152">
        <v>498179</v>
      </c>
      <c r="AR152">
        <v>744828</v>
      </c>
    </row>
    <row r="153" spans="2:44" x14ac:dyDescent="0.25">
      <c r="B153" t="s">
        <v>134</v>
      </c>
      <c r="P153" s="7"/>
      <c r="Q153" s="7"/>
      <c r="V153">
        <v>58070</v>
      </c>
      <c r="W153">
        <v>33408</v>
      </c>
      <c r="X153">
        <v>35066</v>
      </c>
      <c r="Y153" s="2">
        <v>565417</v>
      </c>
      <c r="Z153" s="3">
        <v>100509</v>
      </c>
      <c r="AA153" s="2">
        <v>354129</v>
      </c>
      <c r="AB153" s="2">
        <v>599190</v>
      </c>
      <c r="AC153">
        <v>506196</v>
      </c>
      <c r="AD153">
        <v>203648</v>
      </c>
      <c r="AE153">
        <v>415020</v>
      </c>
      <c r="AF153">
        <v>658219</v>
      </c>
      <c r="AG153">
        <v>330414</v>
      </c>
      <c r="AH153">
        <v>271731</v>
      </c>
      <c r="AI153">
        <v>190917</v>
      </c>
      <c r="AJ153">
        <v>218420</v>
      </c>
    </row>
    <row r="154" spans="2:44" x14ac:dyDescent="0.25">
      <c r="B154" t="s">
        <v>79</v>
      </c>
      <c r="P154" s="7"/>
      <c r="Q154" s="7"/>
      <c r="V154">
        <v>10747</v>
      </c>
      <c r="W154">
        <v>5007</v>
      </c>
      <c r="X154">
        <v>50181</v>
      </c>
      <c r="Y154" s="2"/>
      <c r="Z154" s="3"/>
      <c r="AA154" s="2"/>
      <c r="AF154">
        <v>490477</v>
      </c>
      <c r="AG154">
        <v>410722</v>
      </c>
      <c r="AH154">
        <v>314588</v>
      </c>
      <c r="AI154">
        <v>235931</v>
      </c>
      <c r="AJ154">
        <v>368478</v>
      </c>
      <c r="AK154">
        <v>102582</v>
      </c>
      <c r="AL154">
        <v>112725</v>
      </c>
      <c r="AM154">
        <v>60374</v>
      </c>
      <c r="AN154">
        <v>154864</v>
      </c>
      <c r="AO154">
        <v>60011</v>
      </c>
      <c r="AP154">
        <v>177032</v>
      </c>
      <c r="AQ154">
        <v>209215</v>
      </c>
      <c r="AR154">
        <v>292632</v>
      </c>
    </row>
    <row r="155" spans="2:44" x14ac:dyDescent="0.25">
      <c r="B155" t="s">
        <v>199</v>
      </c>
      <c r="O155">
        <v>5949597</v>
      </c>
      <c r="P155" s="7">
        <v>5890851</v>
      </c>
      <c r="Q155" s="7"/>
      <c r="U155">
        <v>1530431</v>
      </c>
      <c r="Y155" s="2"/>
      <c r="Z155" s="3"/>
      <c r="AA155" s="2"/>
    </row>
    <row r="156" spans="2:44" x14ac:dyDescent="0.25">
      <c r="B156" t="s">
        <v>200</v>
      </c>
      <c r="O156">
        <v>4732</v>
      </c>
      <c r="P156" s="7">
        <v>415</v>
      </c>
      <c r="Q156" s="7"/>
      <c r="U156">
        <v>2273</v>
      </c>
      <c r="Y156" s="2"/>
      <c r="Z156" s="3"/>
      <c r="AA156" s="2"/>
    </row>
    <row r="157" spans="2:44" x14ac:dyDescent="0.25">
      <c r="B157" t="s">
        <v>201</v>
      </c>
      <c r="O157">
        <v>300989</v>
      </c>
      <c r="P157" s="7">
        <v>271326</v>
      </c>
      <c r="Q157" s="7"/>
      <c r="U157">
        <v>704552</v>
      </c>
      <c r="Y157" s="2"/>
      <c r="Z157" s="3"/>
      <c r="AA157" s="2"/>
    </row>
    <row r="158" spans="2:44" x14ac:dyDescent="0.25">
      <c r="B158" t="s">
        <v>80</v>
      </c>
      <c r="O158">
        <v>131423</v>
      </c>
      <c r="P158" s="7">
        <v>163192</v>
      </c>
      <c r="Q158" s="7"/>
      <c r="U158">
        <v>61863</v>
      </c>
      <c r="V158">
        <v>9476</v>
      </c>
      <c r="X158">
        <v>136035</v>
      </c>
      <c r="Y158" s="2">
        <v>304026</v>
      </c>
      <c r="Z158" s="3">
        <v>170963</v>
      </c>
      <c r="AA158" s="2">
        <v>257608</v>
      </c>
      <c r="AB158" s="2">
        <v>232950</v>
      </c>
      <c r="AC158">
        <v>234005</v>
      </c>
      <c r="AD158">
        <v>370989</v>
      </c>
      <c r="AE158">
        <v>526244</v>
      </c>
      <c r="AF158">
        <v>383575</v>
      </c>
      <c r="AG158">
        <v>620479</v>
      </c>
      <c r="AH158">
        <v>544256</v>
      </c>
      <c r="AI158">
        <v>743631</v>
      </c>
      <c r="AJ158">
        <v>657169</v>
      </c>
      <c r="AK158">
        <v>284207</v>
      </c>
      <c r="AL158">
        <v>223357</v>
      </c>
      <c r="AM158">
        <v>133310</v>
      </c>
      <c r="AN158">
        <v>143793</v>
      </c>
      <c r="AO158">
        <v>159997</v>
      </c>
      <c r="AP158">
        <v>273203</v>
      </c>
      <c r="AQ158">
        <v>146672</v>
      </c>
      <c r="AR158">
        <v>128811</v>
      </c>
    </row>
    <row r="159" spans="2:44" x14ac:dyDescent="0.25">
      <c r="B159" t="s">
        <v>224</v>
      </c>
      <c r="C159" s="9" t="s">
        <v>223</v>
      </c>
      <c r="P159" s="7"/>
      <c r="Q159" s="7"/>
      <c r="Y159" s="2"/>
      <c r="Z159" s="3"/>
      <c r="AA159" s="2"/>
      <c r="AP159">
        <v>249462</v>
      </c>
      <c r="AQ159">
        <v>302726</v>
      </c>
      <c r="AR159">
        <v>303398</v>
      </c>
    </row>
    <row r="160" spans="2:44" x14ac:dyDescent="0.25">
      <c r="B160" t="s">
        <v>81</v>
      </c>
      <c r="P160" s="7"/>
      <c r="Q160" s="7"/>
      <c r="V160">
        <v>79</v>
      </c>
      <c r="W160">
        <v>2441</v>
      </c>
      <c r="X160">
        <v>4464</v>
      </c>
      <c r="Y160" s="2"/>
      <c r="Z160" s="3"/>
      <c r="AA160" s="2"/>
      <c r="AF160">
        <v>36897</v>
      </c>
      <c r="AG160">
        <v>59464</v>
      </c>
      <c r="AH160">
        <v>109248</v>
      </c>
      <c r="AI160">
        <v>66313</v>
      </c>
      <c r="AJ160">
        <v>125920</v>
      </c>
      <c r="AO160">
        <v>454292</v>
      </c>
      <c r="AP160">
        <v>38053</v>
      </c>
      <c r="AQ160">
        <v>45483</v>
      </c>
      <c r="AR160">
        <v>51373</v>
      </c>
    </row>
    <row r="161" spans="2:44" x14ac:dyDescent="0.25">
      <c r="B161" t="s">
        <v>82</v>
      </c>
      <c r="O161">
        <v>124504</v>
      </c>
      <c r="P161" s="7">
        <v>131042</v>
      </c>
      <c r="Q161" s="7"/>
      <c r="U161">
        <v>110881</v>
      </c>
      <c r="V161">
        <v>14705</v>
      </c>
      <c r="W161">
        <v>4214</v>
      </c>
      <c r="X161">
        <v>185159</v>
      </c>
      <c r="Y161" s="2">
        <v>1024171</v>
      </c>
      <c r="Z161" s="3">
        <v>991895</v>
      </c>
      <c r="AA161" s="2">
        <v>990510</v>
      </c>
      <c r="AB161" s="2">
        <v>1226233</v>
      </c>
      <c r="AC161">
        <v>1315443</v>
      </c>
      <c r="AD161">
        <v>1574886</v>
      </c>
      <c r="AE161">
        <v>1781010</v>
      </c>
      <c r="AF161">
        <v>1953775</v>
      </c>
      <c r="AG161">
        <v>2277664</v>
      </c>
      <c r="AH161">
        <v>2754379</v>
      </c>
      <c r="AI161">
        <v>2403922</v>
      </c>
      <c r="AJ161">
        <v>1644015</v>
      </c>
      <c r="AK161">
        <v>1334613</v>
      </c>
      <c r="AL161">
        <v>1395105</v>
      </c>
      <c r="AM161">
        <v>1461521</v>
      </c>
      <c r="AN161">
        <v>1348490</v>
      </c>
      <c r="AO161">
        <v>2129990</v>
      </c>
      <c r="AP161">
        <v>2606393</v>
      </c>
      <c r="AQ161">
        <v>1578651</v>
      </c>
      <c r="AR161">
        <v>1612838</v>
      </c>
    </row>
    <row r="162" spans="2:44" x14ac:dyDescent="0.25">
      <c r="B162" t="s">
        <v>190</v>
      </c>
      <c r="P162" s="7"/>
      <c r="Q162" s="7"/>
      <c r="V162">
        <v>183808</v>
      </c>
      <c r="W162">
        <v>360887</v>
      </c>
      <c r="X162">
        <v>528533</v>
      </c>
      <c r="Y162" s="2"/>
      <c r="Z162" s="3"/>
      <c r="AA162" s="2"/>
      <c r="AB162" s="2"/>
    </row>
    <row r="163" spans="2:44" x14ac:dyDescent="0.25">
      <c r="B163" t="s">
        <v>263</v>
      </c>
      <c r="P163" s="7"/>
      <c r="Q163" s="7"/>
      <c r="V163">
        <v>2593</v>
      </c>
      <c r="X163">
        <v>11584</v>
      </c>
      <c r="Y163" s="2"/>
      <c r="Z163" s="3"/>
      <c r="AA163" s="2"/>
      <c r="AB163" s="2"/>
    </row>
    <row r="164" spans="2:44" x14ac:dyDescent="0.25">
      <c r="B164" t="s">
        <v>83</v>
      </c>
      <c r="P164" s="7"/>
      <c r="Q164" s="7"/>
      <c r="V164">
        <v>188</v>
      </c>
      <c r="W164">
        <v>354</v>
      </c>
      <c r="X164">
        <v>12456</v>
      </c>
      <c r="Y164" s="2">
        <v>60548</v>
      </c>
      <c r="Z164" s="3">
        <v>10429</v>
      </c>
      <c r="AA164" s="2">
        <v>8512</v>
      </c>
      <c r="AB164" s="2">
        <v>5275</v>
      </c>
      <c r="AC164">
        <v>10436</v>
      </c>
      <c r="AD164">
        <v>22457</v>
      </c>
      <c r="AE164">
        <v>37738</v>
      </c>
      <c r="AF164">
        <v>45491</v>
      </c>
      <c r="AG164">
        <v>82265</v>
      </c>
      <c r="AH164">
        <v>72138</v>
      </c>
      <c r="AI164">
        <v>49574</v>
      </c>
      <c r="AJ164">
        <v>54895</v>
      </c>
      <c r="AK164">
        <v>26204</v>
      </c>
      <c r="AL164">
        <v>20231</v>
      </c>
      <c r="AM164">
        <v>23956</v>
      </c>
      <c r="AN164">
        <v>9533</v>
      </c>
      <c r="AO164">
        <v>12496</v>
      </c>
      <c r="AP164">
        <v>24132</v>
      </c>
      <c r="AQ164">
        <v>27036</v>
      </c>
      <c r="AR164">
        <v>82863</v>
      </c>
    </row>
    <row r="165" spans="2:44" x14ac:dyDescent="0.25">
      <c r="B165" t="s">
        <v>155</v>
      </c>
      <c r="P165" s="7"/>
      <c r="Q165" s="7"/>
      <c r="Y165" s="2"/>
      <c r="Z165" s="3"/>
      <c r="AA165" s="2"/>
      <c r="AK165">
        <v>390925</v>
      </c>
      <c r="AL165">
        <v>337029</v>
      </c>
      <c r="AM165">
        <v>280565</v>
      </c>
      <c r="AN165">
        <v>353758</v>
      </c>
    </row>
    <row r="166" spans="2:44" x14ac:dyDescent="0.25">
      <c r="B166" t="s">
        <v>222</v>
      </c>
      <c r="C166" s="9" t="s">
        <v>223</v>
      </c>
      <c r="P166" s="7"/>
      <c r="Q166" s="7"/>
      <c r="V166">
        <v>18913</v>
      </c>
      <c r="W166">
        <v>1050</v>
      </c>
      <c r="X166">
        <v>33349</v>
      </c>
      <c r="Y166" s="2">
        <v>98295</v>
      </c>
      <c r="Z166" s="3">
        <v>115145</v>
      </c>
      <c r="AA166" s="2">
        <v>119436</v>
      </c>
      <c r="AB166" s="2">
        <v>143737</v>
      </c>
      <c r="AC166">
        <v>141999</v>
      </c>
      <c r="AD166">
        <v>257781</v>
      </c>
      <c r="AE166">
        <v>277099</v>
      </c>
      <c r="AF166">
        <v>294049</v>
      </c>
      <c r="AG166">
        <v>322148</v>
      </c>
      <c r="AH166">
        <v>338693</v>
      </c>
      <c r="AI166">
        <v>513800</v>
      </c>
      <c r="AJ166">
        <v>590835</v>
      </c>
      <c r="AP166">
        <v>762991</v>
      </c>
      <c r="AQ166">
        <v>416099</v>
      </c>
      <c r="AR166">
        <v>534335</v>
      </c>
    </row>
    <row r="167" spans="2:44" x14ac:dyDescent="0.25">
      <c r="B167" t="s">
        <v>84</v>
      </c>
      <c r="P167" s="7"/>
      <c r="Q167" s="7"/>
      <c r="V167">
        <v>3223</v>
      </c>
      <c r="Y167" s="2">
        <v>48760</v>
      </c>
      <c r="Z167" s="3">
        <v>10210</v>
      </c>
      <c r="AA167" s="2">
        <v>4475</v>
      </c>
      <c r="AB167" s="2">
        <v>24666</v>
      </c>
      <c r="AC167">
        <v>72239</v>
      </c>
      <c r="AD167">
        <v>121235</v>
      </c>
      <c r="AE167">
        <v>163688</v>
      </c>
      <c r="AF167">
        <v>185111</v>
      </c>
      <c r="AG167">
        <v>229739</v>
      </c>
      <c r="AH167">
        <v>178415</v>
      </c>
      <c r="AI167">
        <v>203657</v>
      </c>
      <c r="AJ167">
        <v>100876</v>
      </c>
      <c r="AK167">
        <v>76026</v>
      </c>
      <c r="AL167">
        <v>52365</v>
      </c>
      <c r="AM167">
        <v>58821</v>
      </c>
      <c r="AN167">
        <v>38061</v>
      </c>
      <c r="AO167">
        <v>24288</v>
      </c>
      <c r="AP167">
        <v>95116</v>
      </c>
      <c r="AQ167">
        <v>72005</v>
      </c>
      <c r="AR167">
        <v>37555</v>
      </c>
    </row>
    <row r="168" spans="2:44" x14ac:dyDescent="0.25">
      <c r="B168" t="s">
        <v>85</v>
      </c>
      <c r="P168" s="7"/>
      <c r="Q168" s="7"/>
      <c r="V168">
        <v>50115</v>
      </c>
      <c r="W168">
        <v>9058</v>
      </c>
      <c r="X168">
        <v>178664</v>
      </c>
      <c r="Y168" s="2">
        <v>1146079</v>
      </c>
      <c r="Z168" s="3">
        <v>262526</v>
      </c>
      <c r="AA168" s="2">
        <v>342338</v>
      </c>
      <c r="AB168" s="2">
        <v>498141</v>
      </c>
      <c r="AC168">
        <v>697136</v>
      </c>
      <c r="AD168">
        <v>664610</v>
      </c>
      <c r="AE168">
        <v>624724</v>
      </c>
      <c r="AF168">
        <v>677110</v>
      </c>
      <c r="AG168">
        <v>764890</v>
      </c>
      <c r="AH168">
        <v>769188</v>
      </c>
      <c r="AI168">
        <v>682451</v>
      </c>
      <c r="AJ168">
        <v>772405</v>
      </c>
      <c r="AK168">
        <v>514115</v>
      </c>
      <c r="AL168">
        <v>482687</v>
      </c>
      <c r="AM168">
        <v>512711</v>
      </c>
      <c r="AN168">
        <v>502241</v>
      </c>
      <c r="AO168">
        <v>716017</v>
      </c>
      <c r="AP168">
        <v>1624759</v>
      </c>
      <c r="AQ168">
        <v>1813183</v>
      </c>
      <c r="AR168">
        <v>1810459</v>
      </c>
    </row>
    <row r="169" spans="2:44" x14ac:dyDescent="0.25">
      <c r="B169" t="s">
        <v>196</v>
      </c>
      <c r="O169">
        <v>96764</v>
      </c>
      <c r="P169" s="7">
        <v>68716</v>
      </c>
      <c r="Q169" s="7"/>
      <c r="U169">
        <v>256284</v>
      </c>
      <c r="Y169" s="2"/>
      <c r="Z169" s="3"/>
      <c r="AA169" s="2"/>
    </row>
    <row r="170" spans="2:44" x14ac:dyDescent="0.25">
      <c r="B170" t="s">
        <v>195</v>
      </c>
      <c r="O170">
        <v>18570294</v>
      </c>
      <c r="P170" s="7">
        <v>15889671</v>
      </c>
      <c r="Q170" s="7"/>
      <c r="U170">
        <v>10183184</v>
      </c>
      <c r="Y170" s="2"/>
      <c r="Z170" s="3"/>
      <c r="AA170" s="2"/>
    </row>
    <row r="171" spans="2:44" x14ac:dyDescent="0.25">
      <c r="B171" t="s">
        <v>86</v>
      </c>
      <c r="P171" s="7"/>
      <c r="Q171" s="7"/>
      <c r="V171">
        <v>7454</v>
      </c>
      <c r="X171">
        <v>83284</v>
      </c>
      <c r="Y171" s="2"/>
      <c r="Z171" s="3"/>
      <c r="AA171" s="2"/>
      <c r="AF171">
        <v>212461</v>
      </c>
      <c r="AG171">
        <v>176046</v>
      </c>
      <c r="AH171">
        <v>159914</v>
      </c>
      <c r="AI171">
        <v>122703</v>
      </c>
      <c r="AJ171">
        <v>135036</v>
      </c>
      <c r="AK171">
        <v>80304</v>
      </c>
      <c r="AL171">
        <v>69593</v>
      </c>
      <c r="AM171">
        <v>29555</v>
      </c>
      <c r="AN171">
        <v>20816</v>
      </c>
      <c r="AO171">
        <v>23521</v>
      </c>
      <c r="AP171">
        <v>101357</v>
      </c>
      <c r="AQ171">
        <v>85189</v>
      </c>
      <c r="AR171">
        <v>94148</v>
      </c>
    </row>
    <row r="172" spans="2:44" x14ac:dyDescent="0.25">
      <c r="B172" t="s">
        <v>87</v>
      </c>
      <c r="P172" s="7"/>
      <c r="Q172" s="7"/>
      <c r="V172">
        <v>639957</v>
      </c>
      <c r="W172">
        <v>112520</v>
      </c>
      <c r="X172">
        <v>1319515</v>
      </c>
      <c r="Y172" s="2">
        <v>3244330</v>
      </c>
      <c r="Z172" s="3">
        <v>3801449</v>
      </c>
      <c r="AA172" s="2">
        <v>2743122</v>
      </c>
      <c r="AB172" s="2">
        <v>2093220</v>
      </c>
      <c r="AC172">
        <v>2178420</v>
      </c>
      <c r="AD172">
        <v>2474480</v>
      </c>
      <c r="AE172">
        <v>2595323</v>
      </c>
      <c r="AF172">
        <v>2439813</v>
      </c>
      <c r="AG172">
        <v>2508327</v>
      </c>
      <c r="AH172">
        <v>2665864</v>
      </c>
      <c r="AI172">
        <v>2361960</v>
      </c>
      <c r="AJ172">
        <v>1997452</v>
      </c>
      <c r="AK172">
        <v>1684130</v>
      </c>
      <c r="AL172">
        <v>1311105</v>
      </c>
      <c r="AM172">
        <v>1204497</v>
      </c>
      <c r="AN172">
        <v>1211735</v>
      </c>
      <c r="AO172">
        <v>1364662</v>
      </c>
      <c r="AP172">
        <v>1515356</v>
      </c>
      <c r="AQ172">
        <v>1581754</v>
      </c>
      <c r="AR172">
        <v>1688419</v>
      </c>
    </row>
    <row r="173" spans="2:44" x14ac:dyDescent="0.25">
      <c r="B173" t="s">
        <v>192</v>
      </c>
      <c r="P173" s="7"/>
      <c r="Q173" s="7"/>
      <c r="U173">
        <v>41</v>
      </c>
      <c r="Y173" s="2"/>
      <c r="Z173" s="3"/>
      <c r="AA173" s="2"/>
    </row>
    <row r="174" spans="2:44" x14ac:dyDescent="0.25">
      <c r="B174" t="s">
        <v>88</v>
      </c>
      <c r="P174" s="7"/>
      <c r="Q174" s="7"/>
      <c r="V174">
        <v>369670</v>
      </c>
      <c r="W174">
        <v>66589</v>
      </c>
      <c r="X174">
        <v>499342</v>
      </c>
      <c r="Y174" s="2">
        <v>1065489</v>
      </c>
      <c r="Z174" s="3">
        <v>393187</v>
      </c>
      <c r="AA174" s="2">
        <v>515854</v>
      </c>
      <c r="AB174" s="2">
        <v>1223273</v>
      </c>
      <c r="AC174">
        <v>1480525</v>
      </c>
      <c r="AD174">
        <v>1719787</v>
      </c>
      <c r="AE174">
        <v>1825003</v>
      </c>
      <c r="AF174">
        <v>2240309</v>
      </c>
      <c r="AG174">
        <v>2842251</v>
      </c>
      <c r="AH174">
        <v>3058712</v>
      </c>
      <c r="AI174">
        <v>3917314</v>
      </c>
      <c r="AJ174">
        <v>1397526</v>
      </c>
      <c r="AK174">
        <v>817859</v>
      </c>
      <c r="AL174">
        <v>729644</v>
      </c>
      <c r="AM174">
        <v>775795</v>
      </c>
      <c r="AN174">
        <v>750023</v>
      </c>
      <c r="AO174">
        <v>946660</v>
      </c>
      <c r="AP174">
        <v>2082304</v>
      </c>
      <c r="AQ174">
        <v>1803248</v>
      </c>
      <c r="AR174">
        <v>2006415</v>
      </c>
    </row>
    <row r="175" spans="2:44" x14ac:dyDescent="0.25">
      <c r="B175" t="s">
        <v>89</v>
      </c>
      <c r="P175" s="7"/>
      <c r="Q175" s="7"/>
      <c r="V175">
        <v>70082</v>
      </c>
      <c r="W175">
        <v>225</v>
      </c>
      <c r="X175">
        <v>197784</v>
      </c>
      <c r="Y175" s="2">
        <v>1093893</v>
      </c>
      <c r="Z175" s="3">
        <v>431701</v>
      </c>
      <c r="AA175" s="2">
        <v>611158</v>
      </c>
      <c r="AB175" s="2">
        <v>932960</v>
      </c>
      <c r="AC175">
        <v>1517152</v>
      </c>
      <c r="AD175">
        <v>2300829</v>
      </c>
      <c r="AE175">
        <v>4657328</v>
      </c>
      <c r="AF175">
        <v>4886822</v>
      </c>
      <c r="AG175">
        <v>4655631</v>
      </c>
      <c r="AH175">
        <v>6494470</v>
      </c>
      <c r="AI175">
        <v>4885405</v>
      </c>
      <c r="AJ175">
        <v>3848788</v>
      </c>
      <c r="AK175">
        <v>1318254</v>
      </c>
      <c r="AL175">
        <v>1128065</v>
      </c>
      <c r="AM175">
        <v>1172989</v>
      </c>
      <c r="AN175">
        <v>1098125</v>
      </c>
      <c r="AO175">
        <v>1887291</v>
      </c>
      <c r="AP175">
        <v>3804829</v>
      </c>
      <c r="AQ175">
        <v>6407453</v>
      </c>
      <c r="AR175">
        <v>4704110</v>
      </c>
    </row>
    <row r="176" spans="2:44" x14ac:dyDescent="0.25">
      <c r="B176" t="s">
        <v>90</v>
      </c>
      <c r="O176">
        <v>3743652</v>
      </c>
      <c r="P176" s="7">
        <v>4694732</v>
      </c>
      <c r="Q176" s="7"/>
      <c r="U176">
        <v>1677825</v>
      </c>
      <c r="V176">
        <v>1520424</v>
      </c>
      <c r="W176">
        <v>1968027</v>
      </c>
      <c r="X176">
        <v>1559500</v>
      </c>
      <c r="Y176" s="2">
        <v>4167552</v>
      </c>
      <c r="Z176" s="3">
        <v>3224999</v>
      </c>
      <c r="AA176" s="2">
        <v>4643472</v>
      </c>
      <c r="AB176" s="2">
        <v>4617733</v>
      </c>
      <c r="AC176">
        <v>5429050</v>
      </c>
      <c r="AD176">
        <v>6597281</v>
      </c>
      <c r="AE176">
        <v>8139157</v>
      </c>
      <c r="AF176">
        <v>8713580</v>
      </c>
      <c r="AG176">
        <v>9833776</v>
      </c>
      <c r="AH176">
        <v>12051377</v>
      </c>
      <c r="AI176">
        <v>8253139</v>
      </c>
      <c r="AJ176">
        <v>3018458</v>
      </c>
      <c r="AK176">
        <v>2873270</v>
      </c>
      <c r="AL176">
        <v>2434325</v>
      </c>
      <c r="AM176">
        <v>2639146</v>
      </c>
      <c r="AN176">
        <v>3143047</v>
      </c>
      <c r="AO176">
        <v>3678858</v>
      </c>
      <c r="AP176">
        <v>4240087</v>
      </c>
      <c r="AQ176">
        <v>5028436</v>
      </c>
      <c r="AR176">
        <v>4935524</v>
      </c>
    </row>
    <row r="177" spans="1:54" x14ac:dyDescent="0.25">
      <c r="B177" t="s">
        <v>91</v>
      </c>
      <c r="P177" s="7"/>
      <c r="Q177" s="7"/>
      <c r="V177">
        <v>41801</v>
      </c>
      <c r="W177">
        <v>19199</v>
      </c>
      <c r="X177">
        <v>35351</v>
      </c>
      <c r="Y177" s="2"/>
      <c r="Z177" s="3"/>
      <c r="AA177" s="2"/>
      <c r="AK177">
        <v>366585</v>
      </c>
      <c r="AL177">
        <v>163184</v>
      </c>
      <c r="AM177">
        <v>46122</v>
      </c>
      <c r="AN177">
        <v>54454</v>
      </c>
      <c r="AO177">
        <v>87547</v>
      </c>
      <c r="AP177">
        <v>162489</v>
      </c>
      <c r="AQ177">
        <v>135303</v>
      </c>
      <c r="AR177">
        <v>143601</v>
      </c>
    </row>
    <row r="178" spans="1:54" x14ac:dyDescent="0.25">
      <c r="B178" t="s">
        <v>136</v>
      </c>
      <c r="P178" s="7"/>
      <c r="Q178" s="7"/>
      <c r="Y178" s="2">
        <v>71193</v>
      </c>
      <c r="Z178" s="3">
        <v>6069</v>
      </c>
      <c r="AA178" s="2">
        <v>23130</v>
      </c>
      <c r="AB178" s="2">
        <v>52250</v>
      </c>
      <c r="AC178">
        <v>25658</v>
      </c>
      <c r="AD178">
        <v>20285</v>
      </c>
      <c r="AE178">
        <v>51199</v>
      </c>
      <c r="AF178">
        <v>69719</v>
      </c>
      <c r="AG178">
        <v>67676</v>
      </c>
      <c r="AH178">
        <v>79949</v>
      </c>
      <c r="AI178">
        <v>47169</v>
      </c>
      <c r="AJ178">
        <v>96365</v>
      </c>
    </row>
    <row r="179" spans="1:54" x14ac:dyDescent="0.25">
      <c r="B179" t="s">
        <v>92</v>
      </c>
      <c r="P179" s="7"/>
      <c r="Q179" s="7"/>
      <c r="V179">
        <v>501735</v>
      </c>
      <c r="W179">
        <v>519997</v>
      </c>
      <c r="X179">
        <v>386011</v>
      </c>
      <c r="Y179" s="2">
        <v>1620371</v>
      </c>
      <c r="Z179" s="3">
        <v>669064</v>
      </c>
      <c r="AA179" s="2">
        <v>1085837</v>
      </c>
      <c r="AB179" s="2">
        <v>1516211</v>
      </c>
      <c r="AC179">
        <v>1312867</v>
      </c>
      <c r="AD179">
        <v>2202325</v>
      </c>
      <c r="AE179">
        <v>2276414</v>
      </c>
      <c r="AF179">
        <v>2328210</v>
      </c>
      <c r="AG179">
        <v>2490761</v>
      </c>
      <c r="AH179">
        <v>2358737</v>
      </c>
      <c r="AI179">
        <v>2073491</v>
      </c>
      <c r="AJ179">
        <v>844694</v>
      </c>
      <c r="AK179">
        <v>630132</v>
      </c>
      <c r="AL179">
        <v>554785</v>
      </c>
      <c r="AM179">
        <v>689457</v>
      </c>
      <c r="AN179">
        <v>784411</v>
      </c>
      <c r="AO179">
        <v>1065056</v>
      </c>
      <c r="AP179">
        <v>1640764</v>
      </c>
      <c r="AQ179">
        <v>1831988</v>
      </c>
      <c r="AR179">
        <v>1540897</v>
      </c>
    </row>
    <row r="180" spans="1:54" x14ac:dyDescent="0.25">
      <c r="B180" t="s">
        <v>93</v>
      </c>
      <c r="P180" s="7"/>
      <c r="Q180" s="7"/>
      <c r="V180">
        <v>8948</v>
      </c>
      <c r="Y180" s="2">
        <v>480</v>
      </c>
      <c r="Z180" s="2"/>
      <c r="AA180" s="2"/>
      <c r="AH180">
        <v>75</v>
      </c>
      <c r="AJ180">
        <v>60</v>
      </c>
      <c r="AM180">
        <v>714</v>
      </c>
    </row>
    <row r="181" spans="1:54" x14ac:dyDescent="0.25">
      <c r="B181" t="s">
        <v>193</v>
      </c>
      <c r="O181">
        <v>7695</v>
      </c>
      <c r="P181" s="7">
        <v>52963</v>
      </c>
      <c r="Q181" s="7"/>
      <c r="U181">
        <v>128412</v>
      </c>
      <c r="Y181" s="2"/>
      <c r="Z181" s="2"/>
      <c r="AA181" s="2"/>
    </row>
    <row r="182" spans="1:54" x14ac:dyDescent="0.25">
      <c r="B182" t="s">
        <v>94</v>
      </c>
      <c r="P182" s="7"/>
      <c r="AU182">
        <v>1034073</v>
      </c>
      <c r="AV182">
        <v>477380</v>
      </c>
    </row>
    <row r="183" spans="1:54" x14ac:dyDescent="0.25">
      <c r="B183" t="s">
        <v>95</v>
      </c>
      <c r="P183" s="7"/>
    </row>
    <row r="184" spans="1:54" x14ac:dyDescent="0.25">
      <c r="B184" t="s">
        <v>96</v>
      </c>
      <c r="P184" s="7"/>
    </row>
    <row r="185" spans="1:54" x14ac:dyDescent="0.25">
      <c r="B185" t="s">
        <v>97</v>
      </c>
    </row>
    <row r="186" spans="1:54" x14ac:dyDescent="0.25">
      <c r="B186" t="s">
        <v>98</v>
      </c>
      <c r="E186">
        <f t="shared" ref="E186:AN186" si="0">SUM(E4:E185)</f>
        <v>0</v>
      </c>
      <c r="F186">
        <f t="shared" si="0"/>
        <v>0</v>
      </c>
      <c r="G186">
        <f t="shared" si="0"/>
        <v>0</v>
      </c>
      <c r="H186">
        <f t="shared" si="0"/>
        <v>0</v>
      </c>
      <c r="I186">
        <f t="shared" si="0"/>
        <v>0</v>
      </c>
      <c r="J186">
        <f t="shared" si="0"/>
        <v>0</v>
      </c>
      <c r="K186">
        <f t="shared" si="0"/>
        <v>0</v>
      </c>
      <c r="L186">
        <f t="shared" si="0"/>
        <v>0</v>
      </c>
      <c r="M186">
        <f t="shared" si="0"/>
        <v>0</v>
      </c>
      <c r="N186">
        <f t="shared" si="0"/>
        <v>0</v>
      </c>
      <c r="O186">
        <f t="shared" si="0"/>
        <v>2632358660</v>
      </c>
      <c r="P186">
        <f t="shared" si="0"/>
        <v>2732387022</v>
      </c>
      <c r="Q186">
        <f t="shared" si="0"/>
        <v>0</v>
      </c>
      <c r="R186">
        <f t="shared" si="0"/>
        <v>0</v>
      </c>
      <c r="S186">
        <f t="shared" si="0"/>
        <v>0</v>
      </c>
      <c r="T186">
        <f t="shared" si="0"/>
        <v>0</v>
      </c>
      <c r="U186">
        <f t="shared" si="0"/>
        <v>1347202192</v>
      </c>
      <c r="V186">
        <f t="shared" si="0"/>
        <v>837495666</v>
      </c>
      <c r="W186">
        <f t="shared" si="0"/>
        <v>417507258</v>
      </c>
      <c r="X186">
        <f t="shared" si="0"/>
        <v>1731721465</v>
      </c>
      <c r="Y186">
        <f t="shared" si="0"/>
        <v>1699839013</v>
      </c>
      <c r="Z186">
        <f t="shared" si="0"/>
        <v>1369498100</v>
      </c>
      <c r="AA186">
        <f t="shared" si="0"/>
        <v>1221231211</v>
      </c>
      <c r="AB186">
        <f t="shared" si="0"/>
        <v>1303220457</v>
      </c>
      <c r="AC186">
        <f t="shared" si="0"/>
        <v>1660605646</v>
      </c>
      <c r="AD186">
        <f t="shared" si="0"/>
        <v>1807653119</v>
      </c>
      <c r="AE186">
        <f t="shared" si="0"/>
        <v>1749101618</v>
      </c>
      <c r="AF186">
        <f t="shared" si="0"/>
        <v>1899612083</v>
      </c>
      <c r="AG186">
        <f t="shared" si="0"/>
        <v>1986185077</v>
      </c>
      <c r="AH186">
        <f t="shared" si="0"/>
        <v>1988820088</v>
      </c>
      <c r="AI186">
        <f t="shared" si="0"/>
        <v>1717980813</v>
      </c>
      <c r="AJ186">
        <f t="shared" si="0"/>
        <v>1311413009</v>
      </c>
      <c r="AK186">
        <f t="shared" si="0"/>
        <v>836288805</v>
      </c>
      <c r="AL186">
        <f t="shared" si="0"/>
        <v>724900095</v>
      </c>
      <c r="AM186">
        <f t="shared" si="0"/>
        <v>708517737</v>
      </c>
      <c r="AN186">
        <f t="shared" si="0"/>
        <v>672714516</v>
      </c>
      <c r="AO186">
        <f>SUM(AO4:AO185)</f>
        <v>732021590</v>
      </c>
      <c r="AP186">
        <f t="shared" ref="AP186:BB186" si="1">SUM(AP4:AP185)</f>
        <v>1127966820</v>
      </c>
      <c r="AQ186">
        <f t="shared" si="1"/>
        <v>1020834663</v>
      </c>
      <c r="AR186">
        <f t="shared" si="1"/>
        <v>960628089</v>
      </c>
      <c r="AS186">
        <f t="shared" si="1"/>
        <v>0</v>
      </c>
      <c r="AT186">
        <f t="shared" si="1"/>
        <v>0</v>
      </c>
      <c r="AU186">
        <f t="shared" si="1"/>
        <v>607874414</v>
      </c>
      <c r="AV186">
        <f t="shared" si="1"/>
        <v>630655725</v>
      </c>
      <c r="AW186">
        <f t="shared" si="1"/>
        <v>0</v>
      </c>
      <c r="AX186">
        <f t="shared" si="1"/>
        <v>0</v>
      </c>
      <c r="AY186">
        <f t="shared" si="1"/>
        <v>0</v>
      </c>
      <c r="AZ186">
        <f t="shared" si="1"/>
        <v>0</v>
      </c>
      <c r="BA186">
        <f t="shared" si="1"/>
        <v>0</v>
      </c>
      <c r="BB186">
        <f t="shared" si="1"/>
        <v>0</v>
      </c>
    </row>
    <row r="188" spans="1:54" x14ac:dyDescent="0.25">
      <c r="A188" t="s">
        <v>100</v>
      </c>
      <c r="O188">
        <f>2632358660-O186</f>
        <v>0</v>
      </c>
      <c r="P188">
        <f>2732387022-P186</f>
        <v>0</v>
      </c>
      <c r="U188">
        <f>1347202192-U186</f>
        <v>0</v>
      </c>
      <c r="V188">
        <f>837495666-V186</f>
        <v>0</v>
      </c>
      <c r="W188">
        <f>417507258-W186</f>
        <v>0</v>
      </c>
      <c r="X188">
        <f>1731721465-X186</f>
        <v>0</v>
      </c>
      <c r="AR188">
        <f>+AR186+2654000+2924000</f>
        <v>966206089</v>
      </c>
    </row>
    <row r="189" spans="1:54" x14ac:dyDescent="0.25">
      <c r="A189" t="s">
        <v>101</v>
      </c>
    </row>
    <row r="190" spans="1:54" x14ac:dyDescent="0.25">
      <c r="A190" t="s">
        <v>102</v>
      </c>
      <c r="U190" t="s">
        <v>206</v>
      </c>
      <c r="X190" t="s">
        <v>256</v>
      </c>
      <c r="Y190" t="s">
        <v>256</v>
      </c>
      <c r="Z190" t="s">
        <v>256</v>
      </c>
      <c r="AA190" t="s">
        <v>256</v>
      </c>
      <c r="AB190" t="s">
        <v>256</v>
      </c>
      <c r="AC190" t="s">
        <v>256</v>
      </c>
      <c r="AD190" t="s">
        <v>256</v>
      </c>
      <c r="AE190" t="s">
        <v>256</v>
      </c>
      <c r="AF190" t="s">
        <v>256</v>
      </c>
      <c r="AG190" t="s">
        <v>256</v>
      </c>
      <c r="AH190" t="s">
        <v>256</v>
      </c>
      <c r="AI190" t="s">
        <v>256</v>
      </c>
      <c r="AJ190" t="s">
        <v>256</v>
      </c>
      <c r="AK190" t="s">
        <v>256</v>
      </c>
      <c r="AL190" t="s">
        <v>256</v>
      </c>
      <c r="AM190" t="s">
        <v>256</v>
      </c>
      <c r="AN190" t="s">
        <v>256</v>
      </c>
      <c r="AO190" t="s">
        <v>256</v>
      </c>
      <c r="AP190" t="s">
        <v>256</v>
      </c>
      <c r="AQ190" t="s">
        <v>256</v>
      </c>
      <c r="AR190" t="s">
        <v>256</v>
      </c>
    </row>
    <row r="191" spans="1:54" x14ac:dyDescent="0.25">
      <c r="A191" t="s">
        <v>103</v>
      </c>
      <c r="AA191" t="s">
        <v>142</v>
      </c>
    </row>
    <row r="192" spans="1:54" x14ac:dyDescent="0.25">
      <c r="A192" t="s">
        <v>104</v>
      </c>
      <c r="AA192" t="s">
        <v>145</v>
      </c>
    </row>
    <row r="193" spans="1:27" x14ac:dyDescent="0.25">
      <c r="A193" t="s">
        <v>107</v>
      </c>
      <c r="AA193" t="s">
        <v>146</v>
      </c>
    </row>
    <row r="194" spans="1:27" x14ac:dyDescent="0.25">
      <c r="A194" t="s">
        <v>106</v>
      </c>
    </row>
    <row r="195" spans="1:27" x14ac:dyDescent="0.25">
      <c r="A195" t="s">
        <v>105</v>
      </c>
      <c r="Y195">
        <f>1701491711-Y186</f>
        <v>1652698</v>
      </c>
      <c r="Z195">
        <f>1369598600-Z186</f>
        <v>100500</v>
      </c>
      <c r="AA195">
        <f>1221231211-AA186</f>
        <v>0</v>
      </c>
    </row>
    <row r="196" spans="1:27" x14ac:dyDescent="0.25">
      <c r="A196" t="s">
        <v>108</v>
      </c>
    </row>
    <row r="197" spans="1:27" x14ac:dyDescent="0.25">
      <c r="A197" t="s">
        <v>109</v>
      </c>
    </row>
    <row r="198" spans="1:27" x14ac:dyDescent="0.25">
      <c r="A198" t="s">
        <v>110</v>
      </c>
    </row>
    <row r="199" spans="1:27" x14ac:dyDescent="0.25">
      <c r="A199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4"/>
  <sheetViews>
    <sheetView workbookViewId="0">
      <pane xSplit="3" ySplit="1" topLeftCell="T146" activePane="bottomRight" state="frozen"/>
      <selection activeCell="B53" sqref="B53"/>
      <selection pane="topRight" activeCell="B53" sqref="B53"/>
      <selection pane="bottomLeft" activeCell="B53" sqref="B53"/>
      <selection pane="bottomRight" activeCell="B164" sqref="B164"/>
    </sheetView>
  </sheetViews>
  <sheetFormatPr defaultRowHeight="15" x14ac:dyDescent="0.25"/>
  <cols>
    <col min="15" max="16" width="11" bestFit="1" customWidth="1"/>
    <col min="21" max="21" width="11" bestFit="1" customWidth="1"/>
    <col min="22" max="22" width="11.42578125" style="1" customWidth="1"/>
    <col min="23" max="23" width="10" bestFit="1" customWidth="1"/>
    <col min="24" max="24" width="11.5703125" style="1" customWidth="1"/>
    <col min="25" max="25" width="11.7109375" customWidth="1"/>
    <col min="26" max="27" width="12.42578125" customWidth="1"/>
    <col min="28" max="28" width="11.28515625" customWidth="1"/>
    <col min="29" max="29" width="10.85546875" customWidth="1"/>
    <col min="30" max="30" width="11" customWidth="1"/>
    <col min="31" max="31" width="13.28515625" customWidth="1"/>
    <col min="32" max="32" width="11.5703125" customWidth="1"/>
    <col min="33" max="33" width="12.7109375" customWidth="1"/>
    <col min="34" max="34" width="12.140625" customWidth="1"/>
    <col min="35" max="35" width="12.5703125" customWidth="1"/>
    <col min="36" max="36" width="12.7109375" customWidth="1"/>
    <col min="37" max="37" width="10.85546875" bestFit="1" customWidth="1"/>
    <col min="38" max="38" width="11.7109375" bestFit="1" customWidth="1"/>
    <col min="39" max="40" width="10.85546875" bestFit="1" customWidth="1"/>
    <col min="41" max="44" width="11.5703125" customWidth="1"/>
    <col min="45" max="45" width="10.85546875" bestFit="1" customWidth="1"/>
    <col min="47" max="48" width="10" bestFit="1" customWidth="1"/>
  </cols>
  <sheetData>
    <row r="1" spans="1:55" x14ac:dyDescent="0.2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 s="1">
        <v>1917</v>
      </c>
      <c r="W1">
        <v>1918</v>
      </c>
      <c r="X1" s="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 x14ac:dyDescent="0.25">
      <c r="O2">
        <v>1</v>
      </c>
      <c r="P2">
        <v>1</v>
      </c>
      <c r="U2">
        <v>1</v>
      </c>
      <c r="V2" s="1">
        <v>1</v>
      </c>
      <c r="W2">
        <v>1</v>
      </c>
      <c r="X2" s="1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U2">
        <v>1</v>
      </c>
      <c r="AV2">
        <v>1</v>
      </c>
      <c r="AY2">
        <v>1000</v>
      </c>
      <c r="AZ2">
        <v>1000</v>
      </c>
      <c r="BA2">
        <v>1000</v>
      </c>
      <c r="BB2">
        <v>1000</v>
      </c>
      <c r="BC2">
        <v>1000</v>
      </c>
    </row>
    <row r="3" spans="1:55" x14ac:dyDescent="0.25">
      <c r="O3" t="s">
        <v>208</v>
      </c>
      <c r="P3" t="s">
        <v>208</v>
      </c>
      <c r="U3" t="s">
        <v>6</v>
      </c>
      <c r="V3" t="s">
        <v>6</v>
      </c>
      <c r="W3" t="s">
        <v>6</v>
      </c>
      <c r="X3" t="s">
        <v>6</v>
      </c>
      <c r="AA3" t="s">
        <v>6</v>
      </c>
      <c r="AC3" s="1"/>
      <c r="AE3" s="1"/>
      <c r="AU3" t="s">
        <v>254</v>
      </c>
      <c r="AV3" t="s">
        <v>254</v>
      </c>
    </row>
    <row r="4" spans="1:55" x14ac:dyDescent="0.25">
      <c r="A4" t="s">
        <v>255</v>
      </c>
      <c r="B4" t="s">
        <v>4</v>
      </c>
      <c r="V4" s="8"/>
      <c r="X4" s="1">
        <v>19740</v>
      </c>
      <c r="AG4" s="4">
        <v>852</v>
      </c>
      <c r="AH4" s="4"/>
      <c r="AI4" s="4"/>
      <c r="AJ4" s="4">
        <v>85</v>
      </c>
      <c r="AK4">
        <v>140</v>
      </c>
      <c r="AM4">
        <v>570</v>
      </c>
      <c r="AN4">
        <v>466</v>
      </c>
      <c r="AO4">
        <v>790</v>
      </c>
      <c r="AP4">
        <v>1020</v>
      </c>
      <c r="AQ4">
        <v>821</v>
      </c>
      <c r="AR4">
        <v>3393</v>
      </c>
    </row>
    <row r="5" spans="1:55" x14ac:dyDescent="0.25">
      <c r="B5" t="s">
        <v>5</v>
      </c>
      <c r="V5" s="8"/>
      <c r="AG5" s="4"/>
      <c r="AH5" s="4"/>
      <c r="AI5" s="4"/>
      <c r="AJ5" s="4"/>
      <c r="AK5">
        <v>135022206</v>
      </c>
      <c r="AL5">
        <v>123547617</v>
      </c>
      <c r="AM5">
        <v>107983503</v>
      </c>
      <c r="AN5">
        <v>103258618</v>
      </c>
      <c r="AO5">
        <v>118869782</v>
      </c>
      <c r="AP5">
        <v>179596134</v>
      </c>
      <c r="AQ5">
        <v>162213070</v>
      </c>
      <c r="AR5">
        <v>219919684</v>
      </c>
      <c r="AU5">
        <v>51623109</v>
      </c>
      <c r="AV5">
        <v>40913638</v>
      </c>
      <c r="AY5">
        <v>301393</v>
      </c>
      <c r="AZ5">
        <v>521395</v>
      </c>
      <c r="BA5">
        <v>730407</v>
      </c>
      <c r="BB5">
        <v>759945</v>
      </c>
      <c r="BC5">
        <v>1430388</v>
      </c>
    </row>
    <row r="6" spans="1:55" x14ac:dyDescent="0.25">
      <c r="B6" t="s">
        <v>112</v>
      </c>
      <c r="O6">
        <v>301019435</v>
      </c>
      <c r="P6">
        <v>323677418</v>
      </c>
      <c r="U6">
        <v>58474522</v>
      </c>
      <c r="V6" s="8">
        <v>22443758</v>
      </c>
      <c r="W6">
        <v>13316120</v>
      </c>
      <c r="X6" s="1">
        <v>221476289</v>
      </c>
      <c r="Y6" s="2">
        <v>314257468</v>
      </c>
      <c r="Z6">
        <v>226586492</v>
      </c>
      <c r="AA6">
        <v>187965927</v>
      </c>
      <c r="AB6">
        <v>215258828</v>
      </c>
      <c r="AC6">
        <v>250778274</v>
      </c>
      <c r="AD6">
        <v>273603237</v>
      </c>
      <c r="AE6" s="4">
        <v>270531629</v>
      </c>
      <c r="AF6" s="4">
        <v>267407852</v>
      </c>
      <c r="AG6" s="4">
        <v>299871374</v>
      </c>
      <c r="AH6" s="4">
        <v>282996841</v>
      </c>
      <c r="AI6" s="4">
        <v>256856146</v>
      </c>
      <c r="AJ6" s="4">
        <v>196170686</v>
      </c>
    </row>
    <row r="7" spans="1:55" x14ac:dyDescent="0.25">
      <c r="B7" t="s">
        <v>166</v>
      </c>
      <c r="O7">
        <v>5301603</v>
      </c>
      <c r="P7">
        <v>5000147</v>
      </c>
      <c r="U7">
        <v>10876</v>
      </c>
      <c r="V7" s="8"/>
      <c r="Y7" s="2"/>
      <c r="AE7" s="4"/>
      <c r="AF7" s="4"/>
      <c r="AG7" s="4"/>
      <c r="AH7" s="4"/>
      <c r="AI7" s="4"/>
      <c r="AJ7" s="4"/>
    </row>
    <row r="8" spans="1:55" x14ac:dyDescent="0.25">
      <c r="B8" t="s">
        <v>7</v>
      </c>
      <c r="O8">
        <v>479111</v>
      </c>
      <c r="P8">
        <v>1098619</v>
      </c>
      <c r="V8" s="8">
        <v>38000</v>
      </c>
      <c r="Y8" s="2">
        <v>38425</v>
      </c>
      <c r="Z8">
        <v>20439</v>
      </c>
      <c r="AA8">
        <v>359163</v>
      </c>
      <c r="AB8">
        <v>340630</v>
      </c>
      <c r="AC8">
        <v>2222894</v>
      </c>
      <c r="AD8">
        <v>2633110</v>
      </c>
      <c r="AE8" s="4">
        <v>1855265</v>
      </c>
      <c r="AF8" s="4">
        <v>402262</v>
      </c>
      <c r="AG8" s="4">
        <v>1675549</v>
      </c>
      <c r="AH8" s="4">
        <v>2075568</v>
      </c>
      <c r="AI8" s="4">
        <v>3517785</v>
      </c>
      <c r="AJ8" s="4">
        <v>2599837</v>
      </c>
      <c r="AK8" s="4">
        <v>1630680</v>
      </c>
      <c r="AL8" s="4">
        <v>1306882</v>
      </c>
      <c r="AM8" s="4">
        <v>1122133</v>
      </c>
      <c r="AN8" s="4">
        <v>1132766</v>
      </c>
      <c r="AO8">
        <v>1150321</v>
      </c>
      <c r="AP8">
        <v>1995704</v>
      </c>
      <c r="AQ8">
        <v>943618</v>
      </c>
      <c r="AR8">
        <v>631160</v>
      </c>
      <c r="AU8">
        <v>1726375</v>
      </c>
      <c r="AV8">
        <v>6474345</v>
      </c>
    </row>
    <row r="9" spans="1:55" x14ac:dyDescent="0.25">
      <c r="B9" t="s">
        <v>8</v>
      </c>
      <c r="O9">
        <v>2036807</v>
      </c>
      <c r="P9">
        <v>2021053</v>
      </c>
      <c r="U9">
        <v>1344302</v>
      </c>
      <c r="V9" s="8">
        <v>1291605</v>
      </c>
      <c r="W9">
        <v>4998396</v>
      </c>
      <c r="X9" s="1">
        <v>5794631</v>
      </c>
      <c r="Y9" s="2"/>
      <c r="AE9" s="4"/>
      <c r="AF9" s="4"/>
      <c r="AG9" s="4">
        <v>6487835</v>
      </c>
      <c r="AH9" s="4">
        <v>6845885</v>
      </c>
      <c r="AI9" s="4">
        <v>16858867</v>
      </c>
      <c r="AJ9" s="4">
        <v>16939681</v>
      </c>
      <c r="AK9" s="4">
        <v>7563565</v>
      </c>
      <c r="AL9" s="4">
        <v>7142788</v>
      </c>
      <c r="AM9" s="4">
        <v>4989606</v>
      </c>
      <c r="AN9" s="4">
        <v>4777850</v>
      </c>
      <c r="AO9">
        <v>3824989</v>
      </c>
      <c r="AP9">
        <v>11595076</v>
      </c>
      <c r="AQ9">
        <v>13146655</v>
      </c>
      <c r="AR9">
        <v>7970295</v>
      </c>
      <c r="AU9">
        <v>2586435</v>
      </c>
      <c r="AV9">
        <v>3162463</v>
      </c>
    </row>
    <row r="10" spans="1:55" x14ac:dyDescent="0.25">
      <c r="B10" t="s">
        <v>116</v>
      </c>
      <c r="V10" s="8"/>
      <c r="Y10" s="2">
        <v>6036334</v>
      </c>
      <c r="Z10">
        <v>9765372</v>
      </c>
      <c r="AA10">
        <v>15276718</v>
      </c>
      <c r="AB10">
        <v>9676005</v>
      </c>
      <c r="AC10">
        <v>6844897</v>
      </c>
      <c r="AD10">
        <v>9258396</v>
      </c>
      <c r="AE10" s="4">
        <v>5278396</v>
      </c>
      <c r="AF10" s="4">
        <v>5365233</v>
      </c>
      <c r="AG10" s="4"/>
      <c r="AH10" s="4"/>
      <c r="AI10" s="4"/>
      <c r="AJ10" s="4"/>
    </row>
    <row r="11" spans="1:55" x14ac:dyDescent="0.25">
      <c r="B11" t="s">
        <v>216</v>
      </c>
      <c r="C11" s="9" t="s">
        <v>218</v>
      </c>
      <c r="V11" s="8">
        <v>264147955</v>
      </c>
      <c r="W11">
        <v>321280546</v>
      </c>
      <c r="X11" s="1">
        <v>893934584</v>
      </c>
      <c r="Y11" s="2">
        <v>893319300</v>
      </c>
      <c r="Z11">
        <v>628266547</v>
      </c>
      <c r="AA11">
        <v>608437477</v>
      </c>
      <c r="AB11">
        <v>494867908</v>
      </c>
      <c r="AC11">
        <v>576742656</v>
      </c>
      <c r="AD11">
        <v>593971598</v>
      </c>
      <c r="AE11" s="4">
        <v>667699690</v>
      </c>
      <c r="AF11" s="4">
        <v>654152719</v>
      </c>
      <c r="AG11" s="4">
        <v>730266368</v>
      </c>
      <c r="AH11" s="4">
        <v>842055399</v>
      </c>
      <c r="AI11" s="4">
        <v>767683554</v>
      </c>
      <c r="AJ11" s="4">
        <v>619566849</v>
      </c>
      <c r="AK11" s="4">
        <v>400289439</v>
      </c>
      <c r="AL11" s="4">
        <v>379343062</v>
      </c>
      <c r="AM11" s="4">
        <v>298317536</v>
      </c>
      <c r="AN11" s="4">
        <v>239324448</v>
      </c>
      <c r="AO11">
        <v>241365852</v>
      </c>
      <c r="AP11">
        <v>333767199</v>
      </c>
      <c r="AQ11">
        <v>307882058</v>
      </c>
      <c r="AR11">
        <v>357649304</v>
      </c>
      <c r="AU11">
        <v>316494234</v>
      </c>
      <c r="AV11">
        <v>274996471</v>
      </c>
      <c r="AY11">
        <v>55684</v>
      </c>
      <c r="AZ11">
        <v>96695</v>
      </c>
      <c r="BA11">
        <v>267199</v>
      </c>
      <c r="BB11">
        <v>359335</v>
      </c>
      <c r="BC11">
        <v>934198</v>
      </c>
    </row>
    <row r="12" spans="1:55" x14ac:dyDescent="0.25">
      <c r="B12" t="s">
        <v>245</v>
      </c>
      <c r="C12" s="9" t="s">
        <v>217</v>
      </c>
      <c r="V12" s="8"/>
      <c r="Y12" s="2"/>
      <c r="AE12" s="4"/>
      <c r="AF12" s="4"/>
      <c r="AG12" s="4"/>
      <c r="AH12" s="4"/>
      <c r="AI12" s="4"/>
      <c r="AJ12" s="4"/>
      <c r="AR12">
        <v>9616011</v>
      </c>
    </row>
    <row r="13" spans="1:55" x14ac:dyDescent="0.25">
      <c r="B13" t="s">
        <v>9</v>
      </c>
      <c r="C13" t="s">
        <v>156</v>
      </c>
      <c r="O13">
        <v>2802515</v>
      </c>
      <c r="P13">
        <v>2436558</v>
      </c>
      <c r="U13">
        <v>22705</v>
      </c>
      <c r="V13" s="8">
        <v>10187</v>
      </c>
      <c r="X13" s="1">
        <v>186107</v>
      </c>
      <c r="Y13" s="2">
        <v>768674</v>
      </c>
      <c r="Z13">
        <v>495332</v>
      </c>
      <c r="AA13">
        <v>289723</v>
      </c>
      <c r="AB13">
        <v>381198</v>
      </c>
      <c r="AC13">
        <v>1214323</v>
      </c>
      <c r="AD13">
        <v>889711</v>
      </c>
      <c r="AE13" s="4">
        <v>1153178</v>
      </c>
      <c r="AF13" s="4">
        <v>710241</v>
      </c>
      <c r="AG13" s="4">
        <v>927055</v>
      </c>
      <c r="AH13" s="4">
        <v>1231982</v>
      </c>
      <c r="AI13" s="4">
        <v>687124</v>
      </c>
      <c r="AJ13" s="4">
        <v>494830</v>
      </c>
      <c r="AK13" s="4">
        <v>237561</v>
      </c>
      <c r="AL13" s="4">
        <v>307246</v>
      </c>
      <c r="AM13" s="4">
        <v>368494</v>
      </c>
      <c r="AN13" s="4">
        <v>425970</v>
      </c>
      <c r="AO13">
        <v>700645</v>
      </c>
      <c r="AP13">
        <v>793184</v>
      </c>
      <c r="AQ13">
        <v>713082</v>
      </c>
      <c r="AR13">
        <v>953442</v>
      </c>
    </row>
    <row r="14" spans="1:55" x14ac:dyDescent="0.25">
      <c r="B14" t="s">
        <v>10</v>
      </c>
      <c r="V14" s="8"/>
      <c r="Y14" s="2"/>
      <c r="AA14">
        <v>1224622</v>
      </c>
      <c r="AB14">
        <v>395350</v>
      </c>
      <c r="AC14">
        <v>1429249</v>
      </c>
      <c r="AD14">
        <v>2571401</v>
      </c>
      <c r="AE14" s="4">
        <v>2528661</v>
      </c>
      <c r="AF14" s="4">
        <v>2931801</v>
      </c>
      <c r="AG14" s="4">
        <v>3159982</v>
      </c>
      <c r="AH14" s="4">
        <v>1884224</v>
      </c>
      <c r="AI14" s="4">
        <v>1742656</v>
      </c>
      <c r="AJ14" s="4">
        <v>934615</v>
      </c>
      <c r="AK14" s="4">
        <v>280992</v>
      </c>
      <c r="AL14" s="4">
        <v>394685</v>
      </c>
      <c r="AM14" s="4">
        <v>712725</v>
      </c>
      <c r="AN14" s="4">
        <v>601731</v>
      </c>
      <c r="AO14">
        <v>583888</v>
      </c>
      <c r="AP14">
        <v>1094096</v>
      </c>
      <c r="AQ14">
        <v>811198</v>
      </c>
      <c r="AR14">
        <v>1988866</v>
      </c>
      <c r="AU14">
        <v>5680</v>
      </c>
    </row>
    <row r="15" spans="1:55" x14ac:dyDescent="0.25">
      <c r="B15" t="s">
        <v>2</v>
      </c>
      <c r="V15" s="8"/>
      <c r="Y15" s="2">
        <v>48609842</v>
      </c>
      <c r="Z15">
        <v>20031134</v>
      </c>
      <c r="AA15">
        <v>26762862</v>
      </c>
      <c r="AB15">
        <v>27881498</v>
      </c>
      <c r="AC15">
        <v>32661946</v>
      </c>
      <c r="AD15">
        <v>30258540</v>
      </c>
      <c r="AE15" s="4">
        <v>35123061</v>
      </c>
      <c r="AF15" s="4">
        <v>38178131</v>
      </c>
      <c r="AG15" s="4">
        <v>32523284</v>
      </c>
      <c r="AH15" s="4">
        <v>31864186</v>
      </c>
      <c r="AI15" s="4">
        <v>23058705</v>
      </c>
      <c r="AJ15" s="4">
        <v>15076357</v>
      </c>
      <c r="AK15" s="4">
        <v>7677166</v>
      </c>
      <c r="AL15" s="4">
        <v>10742994</v>
      </c>
      <c r="AM15" s="4">
        <v>11085403</v>
      </c>
      <c r="AN15" s="4">
        <v>6042453</v>
      </c>
      <c r="AO15">
        <v>7658936</v>
      </c>
      <c r="AP15">
        <v>16697317</v>
      </c>
      <c r="AQ15">
        <v>15845308</v>
      </c>
      <c r="AR15">
        <v>20878526</v>
      </c>
      <c r="AU15">
        <v>10071897</v>
      </c>
      <c r="AV15">
        <v>14732227</v>
      </c>
      <c r="AY15">
        <v>13340</v>
      </c>
      <c r="AZ15">
        <v>49024</v>
      </c>
      <c r="BA15">
        <v>80451</v>
      </c>
      <c r="BB15">
        <v>98032</v>
      </c>
      <c r="BC15">
        <v>121546</v>
      </c>
    </row>
    <row r="16" spans="1:55" x14ac:dyDescent="0.25">
      <c r="B16" t="s">
        <v>11</v>
      </c>
      <c r="O16">
        <v>38182386</v>
      </c>
      <c r="P16">
        <v>39461851</v>
      </c>
      <c r="U16">
        <v>11425782</v>
      </c>
      <c r="V16" s="8">
        <v>3215115</v>
      </c>
      <c r="W16">
        <v>2967137</v>
      </c>
      <c r="X16" s="1">
        <v>42359335</v>
      </c>
      <c r="Y16" s="2">
        <v>80184399</v>
      </c>
      <c r="Z16">
        <v>65060228</v>
      </c>
      <c r="AA16">
        <v>57289978</v>
      </c>
      <c r="AB16">
        <v>68744065</v>
      </c>
      <c r="AC16">
        <v>100127272</v>
      </c>
      <c r="AD16">
        <v>106888598</v>
      </c>
      <c r="AE16" s="4">
        <v>113148296</v>
      </c>
      <c r="AF16" s="4">
        <v>124035964</v>
      </c>
      <c r="AG16" s="4">
        <v>120847150</v>
      </c>
      <c r="AH16" s="4">
        <v>113090928</v>
      </c>
      <c r="AI16" s="4">
        <v>107299055</v>
      </c>
      <c r="AJ16" s="4">
        <v>76391305</v>
      </c>
      <c r="AK16" s="4">
        <v>54998085</v>
      </c>
      <c r="AL16" s="4">
        <v>53180820</v>
      </c>
      <c r="AM16" s="4">
        <v>44838468</v>
      </c>
      <c r="AN16" s="4">
        <v>44098183</v>
      </c>
      <c r="AO16">
        <v>42063815</v>
      </c>
      <c r="AP16">
        <v>59868954</v>
      </c>
      <c r="AQ16">
        <v>64926188</v>
      </c>
      <c r="AR16">
        <v>74344487</v>
      </c>
      <c r="AU16">
        <v>17554661</v>
      </c>
      <c r="AV16">
        <v>25475357</v>
      </c>
      <c r="AY16">
        <v>96445</v>
      </c>
      <c r="AZ16">
        <v>195532</v>
      </c>
      <c r="BA16">
        <v>238529</v>
      </c>
      <c r="BB16">
        <v>364141</v>
      </c>
      <c r="BC16">
        <v>373255</v>
      </c>
    </row>
    <row r="17" spans="2:55" x14ac:dyDescent="0.25">
      <c r="B17" t="s">
        <v>12</v>
      </c>
      <c r="O17">
        <v>205026</v>
      </c>
      <c r="P17">
        <v>7080</v>
      </c>
      <c r="V17" s="8"/>
      <c r="Y17" s="2"/>
      <c r="AE17" s="4"/>
      <c r="AF17" s="4"/>
      <c r="AG17" s="4"/>
      <c r="AH17" s="4"/>
      <c r="AI17" s="4"/>
      <c r="AJ17" s="4"/>
      <c r="AK17" s="4">
        <v>741593</v>
      </c>
      <c r="AL17" s="4">
        <v>530164</v>
      </c>
      <c r="AM17" s="4">
        <v>624859</v>
      </c>
      <c r="AN17" s="4">
        <v>529301</v>
      </c>
      <c r="AO17">
        <v>324217</v>
      </c>
      <c r="AP17">
        <v>454203</v>
      </c>
      <c r="AQ17">
        <v>492971</v>
      </c>
      <c r="AR17">
        <v>300254</v>
      </c>
    </row>
    <row r="18" spans="2:55" x14ac:dyDescent="0.25">
      <c r="B18" t="s">
        <v>250</v>
      </c>
      <c r="V18" s="8"/>
      <c r="Y18" s="2"/>
      <c r="AE18" s="4"/>
      <c r="AF18" s="4"/>
      <c r="AG18" s="4"/>
      <c r="AH18" s="4"/>
      <c r="AI18" s="4"/>
      <c r="AJ18" s="4"/>
      <c r="AK18" s="4"/>
      <c r="AL18" s="4"/>
      <c r="AM18" s="4"/>
      <c r="AN18" s="4"/>
      <c r="AU18">
        <v>112987</v>
      </c>
      <c r="AV18">
        <v>2718655</v>
      </c>
    </row>
    <row r="19" spans="2:55" x14ac:dyDescent="0.25">
      <c r="B19" t="s">
        <v>13</v>
      </c>
      <c r="O19">
        <v>19646840</v>
      </c>
      <c r="P19">
        <v>25122464</v>
      </c>
      <c r="U19">
        <v>2758089</v>
      </c>
      <c r="V19" s="8">
        <v>1072914</v>
      </c>
      <c r="W19">
        <v>5000</v>
      </c>
      <c r="X19" s="1">
        <v>25786003</v>
      </c>
      <c r="Y19" s="2">
        <v>8613150</v>
      </c>
      <c r="Z19">
        <v>9005084</v>
      </c>
      <c r="AA19">
        <v>10439459</v>
      </c>
      <c r="AB19">
        <v>8530231</v>
      </c>
      <c r="AC19">
        <v>9730027</v>
      </c>
      <c r="AD19">
        <v>6977649</v>
      </c>
      <c r="AE19" s="4">
        <v>6521420</v>
      </c>
      <c r="AF19" s="4">
        <v>8244554</v>
      </c>
      <c r="AG19" s="4">
        <v>7166563</v>
      </c>
      <c r="AH19" s="4">
        <v>7628894</v>
      </c>
      <c r="AI19" s="4">
        <v>5903449</v>
      </c>
      <c r="AJ19" s="4">
        <v>5570215</v>
      </c>
      <c r="AK19" s="4">
        <v>4762964</v>
      </c>
      <c r="AL19" s="4">
        <v>4083105</v>
      </c>
      <c r="AM19" s="4">
        <v>3626349</v>
      </c>
      <c r="AN19" s="4">
        <v>2988939</v>
      </c>
      <c r="AO19">
        <v>3341152</v>
      </c>
      <c r="AP19">
        <v>4938285</v>
      </c>
      <c r="AQ19">
        <v>4247459</v>
      </c>
      <c r="AR19">
        <v>4921975</v>
      </c>
      <c r="AU19">
        <v>2583937</v>
      </c>
      <c r="AV19">
        <v>87147</v>
      </c>
    </row>
    <row r="20" spans="2:55" x14ac:dyDescent="0.25">
      <c r="B20" t="s">
        <v>14</v>
      </c>
      <c r="O20">
        <v>321734044</v>
      </c>
      <c r="P20">
        <v>339100829</v>
      </c>
      <c r="U20">
        <v>358321810</v>
      </c>
      <c r="V20" s="8">
        <v>286249985</v>
      </c>
      <c r="W20">
        <v>71278506</v>
      </c>
      <c r="X20" s="1">
        <v>592301390</v>
      </c>
      <c r="Y20" s="2">
        <v>554555697</v>
      </c>
      <c r="Z20">
        <v>312031837</v>
      </c>
      <c r="AA20">
        <v>323569214</v>
      </c>
      <c r="AB20">
        <v>308317292</v>
      </c>
      <c r="AC20">
        <v>305600289</v>
      </c>
      <c r="AD20">
        <v>393848402</v>
      </c>
      <c r="AE20" s="4">
        <v>231131236</v>
      </c>
      <c r="AF20" s="4">
        <v>246199079</v>
      </c>
      <c r="AG20" s="4">
        <v>252492902</v>
      </c>
      <c r="AH20" s="4">
        <v>257600336</v>
      </c>
      <c r="AI20" s="4">
        <v>227029238</v>
      </c>
      <c r="AJ20" s="4">
        <v>159259036</v>
      </c>
      <c r="AK20" s="4">
        <v>117653902</v>
      </c>
      <c r="AL20" s="4">
        <v>109026325</v>
      </c>
      <c r="AM20" s="4">
        <v>97154386</v>
      </c>
      <c r="AN20" s="4">
        <v>87328142</v>
      </c>
      <c r="AO20">
        <v>94018221</v>
      </c>
      <c r="AP20">
        <v>129041386</v>
      </c>
      <c r="AQ20">
        <v>115145101</v>
      </c>
      <c r="AR20">
        <v>117886204</v>
      </c>
      <c r="AU20">
        <v>15882</v>
      </c>
      <c r="AV20">
        <v>17826</v>
      </c>
      <c r="AY20">
        <v>347554</v>
      </c>
      <c r="AZ20">
        <v>408291</v>
      </c>
      <c r="BA20">
        <v>461557</v>
      </c>
      <c r="BB20">
        <v>581591</v>
      </c>
      <c r="BC20">
        <v>759601</v>
      </c>
    </row>
    <row r="21" spans="2:55" x14ac:dyDescent="0.25">
      <c r="B21" t="s">
        <v>147</v>
      </c>
      <c r="V21" s="8"/>
      <c r="Y21" s="2"/>
      <c r="AE21" s="4"/>
      <c r="AF21" s="4">
        <v>5256866</v>
      </c>
      <c r="AG21" s="4">
        <v>3255844</v>
      </c>
      <c r="AH21" s="4">
        <v>923589</v>
      </c>
      <c r="AI21" s="4">
        <v>1028196</v>
      </c>
      <c r="AJ21" s="4">
        <v>668024</v>
      </c>
    </row>
    <row r="22" spans="2:55" x14ac:dyDescent="0.25">
      <c r="B22" t="s">
        <v>172</v>
      </c>
      <c r="O22">
        <v>54407724</v>
      </c>
      <c r="P22">
        <v>56014042</v>
      </c>
      <c r="U22">
        <v>63813</v>
      </c>
      <c r="V22" s="8"/>
      <c r="Y22" s="2"/>
      <c r="AE22" s="4"/>
      <c r="AF22" s="4"/>
      <c r="AG22" s="4"/>
      <c r="AH22" s="4"/>
      <c r="AI22" s="4"/>
      <c r="AJ22" s="4"/>
    </row>
    <row r="23" spans="2:55" x14ac:dyDescent="0.25">
      <c r="B23" t="s">
        <v>219</v>
      </c>
      <c r="C23" s="9" t="s">
        <v>217</v>
      </c>
      <c r="V23" s="8"/>
      <c r="Y23" s="2">
        <v>411779</v>
      </c>
      <c r="Z23">
        <v>295560</v>
      </c>
      <c r="AA23">
        <v>808663</v>
      </c>
      <c r="AB23">
        <v>855480</v>
      </c>
      <c r="AC23">
        <v>1381587</v>
      </c>
      <c r="AD23">
        <v>351992</v>
      </c>
      <c r="AE23" s="4">
        <v>646772</v>
      </c>
      <c r="AF23" s="4">
        <v>584575</v>
      </c>
      <c r="AG23" s="4">
        <v>964653</v>
      </c>
      <c r="AH23" s="4">
        <v>1136841</v>
      </c>
      <c r="AI23" s="4">
        <v>1487931</v>
      </c>
      <c r="AJ23" s="4">
        <v>2112506</v>
      </c>
      <c r="AK23" s="4">
        <v>1546273</v>
      </c>
      <c r="AL23" s="4">
        <v>1392855</v>
      </c>
      <c r="AM23" s="4">
        <v>1754157</v>
      </c>
      <c r="AN23" s="4">
        <v>1873462</v>
      </c>
      <c r="AO23">
        <v>2639578</v>
      </c>
      <c r="AP23">
        <v>4190047</v>
      </c>
      <c r="AQ23">
        <v>4115791</v>
      </c>
      <c r="AR23">
        <v>4867367</v>
      </c>
      <c r="AU23">
        <v>4103173</v>
      </c>
      <c r="AV23">
        <v>1372519</v>
      </c>
    </row>
    <row r="24" spans="2:55" x14ac:dyDescent="0.25">
      <c r="B24" t="s">
        <v>15</v>
      </c>
      <c r="O24">
        <v>10747673</v>
      </c>
      <c r="P24">
        <v>11172042</v>
      </c>
      <c r="U24">
        <v>3120572</v>
      </c>
      <c r="V24" s="8">
        <v>1728592</v>
      </c>
      <c r="W24">
        <v>55242</v>
      </c>
      <c r="X24" s="1">
        <v>6902172</v>
      </c>
      <c r="Y24" s="2">
        <v>9365859</v>
      </c>
      <c r="Z24">
        <v>8668533</v>
      </c>
      <c r="AA24">
        <v>10533536</v>
      </c>
      <c r="AB24">
        <v>9215454</v>
      </c>
      <c r="AC24">
        <v>14444129</v>
      </c>
      <c r="AD24">
        <v>16537295</v>
      </c>
      <c r="AE24" s="4">
        <v>16854794</v>
      </c>
      <c r="AF24" s="4">
        <v>19662542</v>
      </c>
      <c r="AG24" s="4">
        <v>18057087</v>
      </c>
      <c r="AH24" s="4">
        <v>21226812</v>
      </c>
      <c r="AI24" s="4">
        <v>21778349</v>
      </c>
      <c r="AJ24" s="4">
        <v>19651463</v>
      </c>
      <c r="AK24" s="4">
        <v>15573056</v>
      </c>
      <c r="AL24" s="4">
        <v>16733760</v>
      </c>
      <c r="AM24" s="4">
        <v>14199594</v>
      </c>
      <c r="AN24" s="4">
        <v>12137332</v>
      </c>
      <c r="AO24">
        <v>2791216</v>
      </c>
      <c r="AP24">
        <v>12576863</v>
      </c>
      <c r="AQ24">
        <v>13088669</v>
      </c>
      <c r="AR24">
        <v>15897402</v>
      </c>
      <c r="AU24">
        <v>13293988</v>
      </c>
      <c r="AV24">
        <v>8256624</v>
      </c>
      <c r="AY24">
        <v>8770</v>
      </c>
      <c r="AZ24">
        <v>73875</v>
      </c>
      <c r="BA24">
        <v>55804</v>
      </c>
      <c r="BB24">
        <v>74873</v>
      </c>
      <c r="BC24">
        <v>76227</v>
      </c>
    </row>
    <row r="25" spans="2:55" x14ac:dyDescent="0.25">
      <c r="B25" t="s">
        <v>251</v>
      </c>
      <c r="V25" s="8"/>
      <c r="Y25" s="2"/>
      <c r="AE25" s="4"/>
      <c r="AF25" s="4"/>
      <c r="AG25" s="4"/>
      <c r="AH25" s="4"/>
      <c r="AI25" s="4"/>
      <c r="AJ25" s="4"/>
      <c r="AK25" s="4"/>
      <c r="AL25" s="4"/>
      <c r="AM25" s="4"/>
      <c r="AN25" s="4"/>
      <c r="AU25">
        <v>6645772</v>
      </c>
      <c r="AV25">
        <v>1850909</v>
      </c>
    </row>
    <row r="26" spans="2:55" x14ac:dyDescent="0.25">
      <c r="B26" t="s">
        <v>16</v>
      </c>
      <c r="V26" s="8"/>
      <c r="Y26" s="2"/>
      <c r="AA26">
        <v>2162023</v>
      </c>
      <c r="AB26">
        <v>3324910</v>
      </c>
      <c r="AC26">
        <v>6145152</v>
      </c>
      <c r="AD26">
        <v>5344081</v>
      </c>
      <c r="AE26" s="4">
        <v>4553110</v>
      </c>
      <c r="AF26" s="4">
        <v>8356581</v>
      </c>
      <c r="AG26" s="4">
        <v>10224348</v>
      </c>
      <c r="AH26" s="4">
        <v>10332625</v>
      </c>
      <c r="AI26" s="4">
        <v>8895585</v>
      </c>
      <c r="AJ26" s="4">
        <v>3598956</v>
      </c>
      <c r="AK26" s="4">
        <v>1380420</v>
      </c>
      <c r="AL26" s="4">
        <v>1603042</v>
      </c>
      <c r="AM26" s="4">
        <v>2362603</v>
      </c>
      <c r="AN26" s="4">
        <v>1951466</v>
      </c>
      <c r="AO26">
        <v>2204846</v>
      </c>
      <c r="AP26">
        <v>5061830</v>
      </c>
      <c r="AQ26">
        <v>3505058</v>
      </c>
      <c r="AR26">
        <v>4835893</v>
      </c>
      <c r="AU26">
        <v>1259</v>
      </c>
      <c r="AV26">
        <v>2835</v>
      </c>
    </row>
    <row r="27" spans="2:55" x14ac:dyDescent="0.25">
      <c r="B27" t="s">
        <v>221</v>
      </c>
      <c r="C27" s="9" t="s">
        <v>220</v>
      </c>
      <c r="V27" s="8"/>
      <c r="Y27" s="2"/>
      <c r="AA27">
        <v>1127273</v>
      </c>
      <c r="AB27">
        <v>871753</v>
      </c>
      <c r="AC27">
        <v>1500052</v>
      </c>
      <c r="AD27">
        <v>1425625</v>
      </c>
      <c r="AE27" s="4">
        <v>362208</v>
      </c>
      <c r="AF27" s="4">
        <v>1151289</v>
      </c>
      <c r="AG27" s="4">
        <v>1343668</v>
      </c>
      <c r="AH27" s="4">
        <v>2105319</v>
      </c>
      <c r="AI27" s="4">
        <v>1791563</v>
      </c>
      <c r="AJ27" s="4">
        <v>1643293</v>
      </c>
      <c r="AK27" s="4">
        <v>1123227</v>
      </c>
      <c r="AL27" s="4">
        <v>1378631</v>
      </c>
      <c r="AM27" s="4">
        <v>1627103</v>
      </c>
      <c r="AN27" s="4">
        <v>2252503</v>
      </c>
      <c r="AO27">
        <v>1695294</v>
      </c>
      <c r="AP27">
        <v>2381753</v>
      </c>
      <c r="AQ27">
        <v>2561371</v>
      </c>
      <c r="AR27">
        <v>905588</v>
      </c>
      <c r="AU27">
        <v>6836</v>
      </c>
    </row>
    <row r="28" spans="2:55" x14ac:dyDescent="0.25">
      <c r="B28" t="s">
        <v>210</v>
      </c>
      <c r="O28">
        <v>1986688</v>
      </c>
      <c r="P28">
        <v>2429205</v>
      </c>
      <c r="V28" s="8"/>
      <c r="Y28" s="2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2:55" x14ac:dyDescent="0.25">
      <c r="B29" t="s">
        <v>125</v>
      </c>
      <c r="V29" s="8"/>
      <c r="Y29" s="2">
        <v>6947011</v>
      </c>
      <c r="Z29">
        <v>2647766</v>
      </c>
      <c r="AA29">
        <v>3094565</v>
      </c>
      <c r="AB29">
        <v>4660117</v>
      </c>
      <c r="AC29">
        <v>4517826</v>
      </c>
      <c r="AD29">
        <v>2283701</v>
      </c>
      <c r="AE29" s="4">
        <v>2024231</v>
      </c>
      <c r="AF29" s="4">
        <v>2999349</v>
      </c>
      <c r="AG29" s="4">
        <v>2145457</v>
      </c>
      <c r="AH29" s="4">
        <v>1883861</v>
      </c>
      <c r="AI29" s="4">
        <v>1442096</v>
      </c>
      <c r="AJ29" s="4">
        <v>1336775</v>
      </c>
    </row>
    <row r="30" spans="2:55" x14ac:dyDescent="0.25">
      <c r="B30" t="s">
        <v>174</v>
      </c>
      <c r="O30">
        <v>196841</v>
      </c>
      <c r="P30">
        <v>239578</v>
      </c>
      <c r="U30">
        <v>7715</v>
      </c>
      <c r="V30" s="8"/>
      <c r="Y30" s="2"/>
      <c r="AE30" s="4"/>
      <c r="AF30" s="4"/>
      <c r="AG30" s="4"/>
      <c r="AH30" s="4"/>
      <c r="AI30" s="4"/>
      <c r="AJ30" s="4"/>
    </row>
    <row r="31" spans="2:55" x14ac:dyDescent="0.25">
      <c r="B31" t="s">
        <v>211</v>
      </c>
      <c r="O31">
        <v>3503736</v>
      </c>
      <c r="P31">
        <v>3787967</v>
      </c>
      <c r="V31" s="8"/>
      <c r="Y31" s="2"/>
      <c r="AE31" s="4"/>
      <c r="AF31" s="4"/>
      <c r="AG31" s="4"/>
      <c r="AH31" s="4"/>
      <c r="AI31" s="4"/>
      <c r="AJ31" s="4"/>
    </row>
    <row r="32" spans="2:55" x14ac:dyDescent="0.25">
      <c r="B32" t="s">
        <v>184</v>
      </c>
      <c r="V32" s="8"/>
      <c r="W32">
        <v>302</v>
      </c>
      <c r="X32" s="1">
        <v>3029</v>
      </c>
      <c r="Y32" s="2"/>
      <c r="AE32" s="4"/>
      <c r="AF32" s="4"/>
      <c r="AG32" s="4"/>
      <c r="AH32" s="4"/>
      <c r="AI32" s="4"/>
      <c r="AJ32" s="4"/>
    </row>
    <row r="33" spans="2:55" x14ac:dyDescent="0.25">
      <c r="B33" t="s">
        <v>17</v>
      </c>
      <c r="O33">
        <v>32826826</v>
      </c>
      <c r="P33">
        <v>39325849</v>
      </c>
      <c r="U33">
        <v>14307196</v>
      </c>
      <c r="V33" s="8">
        <v>8122198</v>
      </c>
      <c r="W33">
        <v>22135068</v>
      </c>
      <c r="X33" s="1">
        <v>10239431</v>
      </c>
      <c r="Y33" s="2">
        <v>12983518</v>
      </c>
      <c r="Z33">
        <v>6218504</v>
      </c>
      <c r="AA33">
        <v>7000314</v>
      </c>
      <c r="AB33">
        <v>5216103</v>
      </c>
      <c r="AC33">
        <v>6686464</v>
      </c>
      <c r="AD33">
        <v>9205573</v>
      </c>
      <c r="AE33" s="4">
        <v>7206172</v>
      </c>
      <c r="AF33" s="4">
        <v>9724096</v>
      </c>
      <c r="AG33" s="4">
        <v>9807425</v>
      </c>
      <c r="AH33" s="4">
        <v>12132538</v>
      </c>
      <c r="AI33" s="4">
        <v>16958534</v>
      </c>
      <c r="AJ33" s="4">
        <v>12232283</v>
      </c>
      <c r="AK33" s="4">
        <v>8160722</v>
      </c>
      <c r="AL33" s="4">
        <v>10063551</v>
      </c>
      <c r="AM33" s="4">
        <v>9260290</v>
      </c>
      <c r="AN33" s="4">
        <v>5698279</v>
      </c>
      <c r="AO33">
        <v>7016271</v>
      </c>
      <c r="AP33">
        <v>10233294</v>
      </c>
      <c r="AQ33">
        <v>12299532</v>
      </c>
      <c r="AR33">
        <v>14316834</v>
      </c>
      <c r="AU33">
        <v>5609242</v>
      </c>
      <c r="AV33">
        <v>3552287</v>
      </c>
    </row>
    <row r="34" spans="2:55" x14ac:dyDescent="0.25">
      <c r="B34" t="s">
        <v>212</v>
      </c>
      <c r="O34">
        <v>522558</v>
      </c>
      <c r="V34" s="8"/>
      <c r="Y34" s="2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2:55" x14ac:dyDescent="0.25">
      <c r="B35" t="s">
        <v>117</v>
      </c>
      <c r="V35" s="8"/>
      <c r="Y35" s="2">
        <v>13743948</v>
      </c>
      <c r="Z35">
        <v>7337810</v>
      </c>
      <c r="AA35">
        <v>6972325</v>
      </c>
      <c r="AB35">
        <v>5500426</v>
      </c>
      <c r="AC35">
        <v>4785998</v>
      </c>
      <c r="AD35">
        <v>5550808</v>
      </c>
      <c r="AE35" s="4">
        <v>6266171</v>
      </c>
      <c r="AF35" s="4">
        <v>6875119</v>
      </c>
      <c r="AG35" s="4">
        <v>6896762</v>
      </c>
      <c r="AH35" s="4">
        <v>6334523</v>
      </c>
      <c r="AI35" s="4">
        <v>6144981</v>
      </c>
      <c r="AJ35" s="4">
        <v>6349372</v>
      </c>
      <c r="AK35" s="4">
        <v>5034071</v>
      </c>
      <c r="AL35" s="4">
        <v>3914979</v>
      </c>
      <c r="AM35" s="4">
        <v>3574666</v>
      </c>
      <c r="AN35" s="4">
        <v>3566981</v>
      </c>
    </row>
    <row r="36" spans="2:55" x14ac:dyDescent="0.25">
      <c r="B36" t="s">
        <v>176</v>
      </c>
      <c r="O36">
        <v>4316874</v>
      </c>
      <c r="P36">
        <v>3985453</v>
      </c>
      <c r="U36">
        <v>6404</v>
      </c>
      <c r="V36" s="8">
        <v>6527388</v>
      </c>
      <c r="W36">
        <v>16408199</v>
      </c>
      <c r="X36" s="1">
        <v>5663673</v>
      </c>
      <c r="Y36" s="2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2:55" x14ac:dyDescent="0.25">
      <c r="B37" t="s">
        <v>18</v>
      </c>
      <c r="V37" s="8"/>
      <c r="Y37" s="2">
        <v>1455016</v>
      </c>
      <c r="Z37">
        <v>4275256</v>
      </c>
      <c r="AA37">
        <v>7117991</v>
      </c>
      <c r="AB37">
        <v>9397980</v>
      </c>
      <c r="AC37">
        <v>20659904</v>
      </c>
      <c r="AD37">
        <v>16325689</v>
      </c>
      <c r="AE37" s="4">
        <v>31443566</v>
      </c>
      <c r="AF37" s="4">
        <v>31995465</v>
      </c>
      <c r="AG37" s="4">
        <v>27313432</v>
      </c>
      <c r="AH37" s="4">
        <v>24100173</v>
      </c>
      <c r="AI37" s="4">
        <v>27455079</v>
      </c>
      <c r="AJ37" s="4">
        <v>21998161</v>
      </c>
      <c r="AK37" s="4">
        <v>15637284</v>
      </c>
      <c r="AL37" s="4">
        <v>16182106</v>
      </c>
      <c r="AM37" s="4">
        <v>13809505</v>
      </c>
      <c r="AN37" s="4">
        <v>12111441</v>
      </c>
      <c r="AO37">
        <v>16670228</v>
      </c>
      <c r="AP37">
        <v>24959535</v>
      </c>
      <c r="AQ37">
        <v>21151692</v>
      </c>
      <c r="AR37">
        <v>21466871</v>
      </c>
    </row>
    <row r="38" spans="2:55" x14ac:dyDescent="0.25">
      <c r="B38" t="s">
        <v>3</v>
      </c>
      <c r="O38">
        <v>10679283</v>
      </c>
      <c r="P38">
        <v>11399489</v>
      </c>
      <c r="U38">
        <v>8076719</v>
      </c>
      <c r="V38" s="8">
        <v>4161888</v>
      </c>
      <c r="W38">
        <v>3086653</v>
      </c>
      <c r="X38" s="1">
        <v>16955763</v>
      </c>
      <c r="Y38" s="2">
        <v>5749113</v>
      </c>
      <c r="Z38">
        <v>4568917</v>
      </c>
      <c r="AA38">
        <v>4763785</v>
      </c>
      <c r="AB38">
        <v>4517687</v>
      </c>
      <c r="AC38">
        <v>6095911</v>
      </c>
      <c r="AD38">
        <v>9202855</v>
      </c>
      <c r="AE38" s="4">
        <v>6181052</v>
      </c>
      <c r="AF38" s="4">
        <v>5219523</v>
      </c>
      <c r="AG38" s="4">
        <v>6583943</v>
      </c>
      <c r="AH38" s="4">
        <v>5534098</v>
      </c>
      <c r="AI38" s="4">
        <v>5194331</v>
      </c>
      <c r="AJ38" s="4">
        <v>4918507</v>
      </c>
      <c r="AK38" s="4">
        <v>2672594</v>
      </c>
      <c r="AL38" s="4">
        <v>2571521</v>
      </c>
      <c r="AM38" s="4">
        <v>2016913</v>
      </c>
      <c r="AN38" s="4">
        <v>1519850</v>
      </c>
      <c r="AO38">
        <v>2023537</v>
      </c>
      <c r="AP38">
        <v>2565053</v>
      </c>
      <c r="AQ38">
        <v>2523211</v>
      </c>
      <c r="AR38">
        <v>4576543</v>
      </c>
      <c r="AU38">
        <v>250513</v>
      </c>
      <c r="AV38">
        <v>197011</v>
      </c>
    </row>
    <row r="39" spans="2:55" x14ac:dyDescent="0.25">
      <c r="B39" t="s">
        <v>177</v>
      </c>
      <c r="O39">
        <v>760380011</v>
      </c>
      <c r="P39">
        <v>841426484</v>
      </c>
      <c r="U39">
        <v>565667338</v>
      </c>
      <c r="V39" s="8"/>
      <c r="Y39" s="2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2:55" x14ac:dyDescent="0.25">
      <c r="B40" t="s">
        <v>244</v>
      </c>
      <c r="C40" s="9" t="s">
        <v>217</v>
      </c>
      <c r="O40">
        <v>68904098</v>
      </c>
      <c r="P40">
        <v>82595941</v>
      </c>
      <c r="V40" s="8"/>
      <c r="W40">
        <v>9240</v>
      </c>
      <c r="Y40" s="2">
        <v>7923736</v>
      </c>
      <c r="Z40">
        <v>15762818</v>
      </c>
      <c r="AA40">
        <v>4814225</v>
      </c>
      <c r="AB40">
        <v>15404505</v>
      </c>
      <c r="AC40">
        <v>27939062</v>
      </c>
      <c r="AD40">
        <v>28992787</v>
      </c>
      <c r="AE40" s="4">
        <v>27839919</v>
      </c>
      <c r="AF40" s="4">
        <v>15324077</v>
      </c>
      <c r="AG40" s="4">
        <v>6759104</v>
      </c>
      <c r="AH40" s="4">
        <v>13809557</v>
      </c>
      <c r="AI40" s="4">
        <v>45201033</v>
      </c>
      <c r="AJ40" s="4">
        <v>15166429</v>
      </c>
      <c r="AK40" s="4">
        <v>18993341</v>
      </c>
      <c r="AL40" s="4">
        <v>28623823</v>
      </c>
      <c r="AM40" s="4">
        <v>10122958</v>
      </c>
      <c r="AN40" s="4">
        <v>2410712</v>
      </c>
      <c r="AO40">
        <v>4018353</v>
      </c>
      <c r="AP40">
        <v>10277930</v>
      </c>
      <c r="AQ40">
        <v>4012808</v>
      </c>
      <c r="AR40">
        <v>6305781</v>
      </c>
      <c r="AU40">
        <v>1092339</v>
      </c>
      <c r="AV40">
        <v>103750</v>
      </c>
    </row>
    <row r="41" spans="2:55" x14ac:dyDescent="0.25">
      <c r="B41" t="s">
        <v>19</v>
      </c>
      <c r="O41">
        <v>433319976</v>
      </c>
      <c r="P41">
        <v>366564344</v>
      </c>
      <c r="U41">
        <v>1922439</v>
      </c>
      <c r="V41" s="8"/>
      <c r="Y41" s="2"/>
      <c r="AE41" s="4"/>
      <c r="AF41" s="4"/>
      <c r="AG41" s="4"/>
      <c r="AH41" s="4"/>
      <c r="AI41" s="4"/>
      <c r="AJ41" s="4"/>
      <c r="AK41" s="4">
        <v>36267598</v>
      </c>
      <c r="AL41" s="4">
        <v>35491721</v>
      </c>
      <c r="AM41" s="4">
        <v>26743971</v>
      </c>
      <c r="AN41" s="4">
        <v>22499507</v>
      </c>
      <c r="AO41">
        <v>22030034</v>
      </c>
      <c r="AP41">
        <v>40433504</v>
      </c>
      <c r="AQ41">
        <v>31756628</v>
      </c>
      <c r="AR41">
        <v>14306372</v>
      </c>
      <c r="AU41">
        <v>385708</v>
      </c>
      <c r="AV41">
        <v>2981415</v>
      </c>
    </row>
    <row r="42" spans="2:55" x14ac:dyDescent="0.25">
      <c r="B42" t="s">
        <v>113</v>
      </c>
      <c r="V42" s="8">
        <v>225228</v>
      </c>
      <c r="W42">
        <v>3568519</v>
      </c>
      <c r="X42" s="1">
        <v>21436325</v>
      </c>
      <c r="Y42" s="2">
        <v>5109098</v>
      </c>
      <c r="Z42">
        <v>3041771</v>
      </c>
      <c r="AA42">
        <v>5435555</v>
      </c>
      <c r="AB42">
        <v>21656100</v>
      </c>
      <c r="AC42">
        <v>44079357</v>
      </c>
      <c r="AD42">
        <v>33259248</v>
      </c>
      <c r="AE42" s="4">
        <v>37235494</v>
      </c>
      <c r="AF42" s="4">
        <v>29139064</v>
      </c>
      <c r="AG42" s="4">
        <v>21043135</v>
      </c>
      <c r="AH42" s="4">
        <v>37557182</v>
      </c>
      <c r="AI42" s="4">
        <v>58886553</v>
      </c>
      <c r="AJ42" s="4">
        <v>70145404</v>
      </c>
    </row>
    <row r="43" spans="2:55" x14ac:dyDescent="0.25">
      <c r="B43" t="s">
        <v>114</v>
      </c>
      <c r="V43" s="8">
        <v>1080</v>
      </c>
      <c r="X43" s="1">
        <v>110</v>
      </c>
      <c r="Y43" s="2">
        <v>3654</v>
      </c>
      <c r="Z43">
        <v>2376</v>
      </c>
      <c r="AA43">
        <v>203172</v>
      </c>
      <c r="AB43">
        <v>318517</v>
      </c>
      <c r="AC43">
        <v>1532937</v>
      </c>
      <c r="AD43">
        <v>1296229</v>
      </c>
      <c r="AE43" s="4">
        <v>1793655</v>
      </c>
      <c r="AF43" s="4">
        <v>2268983</v>
      </c>
      <c r="AG43" s="4">
        <v>1860998</v>
      </c>
      <c r="AH43" s="4">
        <v>2996085</v>
      </c>
      <c r="AI43" s="4">
        <v>1664296</v>
      </c>
      <c r="AJ43" s="4">
        <v>1902374</v>
      </c>
    </row>
    <row r="44" spans="2:55" x14ac:dyDescent="0.25">
      <c r="B44" t="s">
        <v>118</v>
      </c>
      <c r="U44">
        <v>2836</v>
      </c>
      <c r="V44" s="8"/>
      <c r="Y44" s="2">
        <v>234119</v>
      </c>
      <c r="Z44">
        <v>527256</v>
      </c>
      <c r="AA44">
        <v>606995</v>
      </c>
      <c r="AE44" s="4"/>
      <c r="AF44" s="4"/>
      <c r="AG44" s="4"/>
      <c r="AH44" s="4"/>
      <c r="AI44" s="4"/>
      <c r="AJ44" s="4"/>
      <c r="AU44">
        <v>6174</v>
      </c>
      <c r="AV44">
        <v>40329</v>
      </c>
    </row>
    <row r="45" spans="2:55" x14ac:dyDescent="0.25">
      <c r="B45" t="s">
        <v>243</v>
      </c>
      <c r="C45" s="9" t="s">
        <v>217</v>
      </c>
      <c r="V45" s="8"/>
      <c r="Y45" s="2"/>
      <c r="AE45" s="4"/>
      <c r="AF45" s="4"/>
      <c r="AG45" s="4"/>
      <c r="AH45" s="4"/>
      <c r="AI45" s="4"/>
      <c r="AJ45" s="4"/>
      <c r="AR45">
        <v>2418749</v>
      </c>
      <c r="AU45">
        <v>730201</v>
      </c>
      <c r="AV45">
        <v>120680</v>
      </c>
    </row>
    <row r="46" spans="2:55" x14ac:dyDescent="0.25">
      <c r="B46" t="s">
        <v>20</v>
      </c>
      <c r="O46">
        <v>83298166</v>
      </c>
      <c r="P46">
        <v>88575533</v>
      </c>
      <c r="U46">
        <v>9930751</v>
      </c>
      <c r="V46" s="8">
        <v>3314670</v>
      </c>
      <c r="W46">
        <v>3294903</v>
      </c>
      <c r="X46" s="1">
        <v>24753868</v>
      </c>
      <c r="Y46" s="2">
        <v>15994867</v>
      </c>
      <c r="Z46">
        <v>18950396</v>
      </c>
      <c r="AA46">
        <v>17281090</v>
      </c>
      <c r="AB46">
        <v>14483912</v>
      </c>
      <c r="AC46">
        <v>20680805</v>
      </c>
      <c r="AD46">
        <v>17946627</v>
      </c>
      <c r="AE46" s="4">
        <v>17354206</v>
      </c>
      <c r="AF46" s="4">
        <v>17744058</v>
      </c>
      <c r="AG46" s="4">
        <v>19225920</v>
      </c>
      <c r="AH46" s="4">
        <v>21249562</v>
      </c>
      <c r="AI46" s="4">
        <v>20112863</v>
      </c>
      <c r="AJ46" s="4">
        <v>18789476</v>
      </c>
      <c r="AK46" s="4">
        <v>14295446</v>
      </c>
      <c r="AL46" s="4">
        <v>12568024</v>
      </c>
      <c r="AM46" s="4">
        <v>9039280</v>
      </c>
      <c r="AN46" s="4">
        <v>9112706</v>
      </c>
      <c r="AO46">
        <v>10334956</v>
      </c>
      <c r="AP46">
        <v>8097734</v>
      </c>
      <c r="AQ46">
        <v>4029946</v>
      </c>
      <c r="AR46">
        <v>4482348</v>
      </c>
      <c r="AU46">
        <v>2626561</v>
      </c>
      <c r="AV46">
        <v>4346664</v>
      </c>
    </row>
    <row r="47" spans="2:55" x14ac:dyDescent="0.25">
      <c r="B47" t="s">
        <v>242</v>
      </c>
      <c r="C47" s="9" t="s">
        <v>217</v>
      </c>
      <c r="V47" s="8"/>
      <c r="Y47" s="2">
        <v>6202358</v>
      </c>
      <c r="Z47">
        <v>6977864</v>
      </c>
      <c r="AA47">
        <v>10822821</v>
      </c>
      <c r="AB47">
        <v>14615411</v>
      </c>
      <c r="AC47">
        <v>14998096</v>
      </c>
      <c r="AD47">
        <v>16072284</v>
      </c>
      <c r="AE47" s="4">
        <v>16946706</v>
      </c>
      <c r="AF47" s="4">
        <v>18534331</v>
      </c>
      <c r="AG47" s="4">
        <v>23452656</v>
      </c>
      <c r="AH47" s="4">
        <v>27016415</v>
      </c>
      <c r="AI47" s="4">
        <v>25820333</v>
      </c>
      <c r="AJ47" s="4">
        <v>23338292</v>
      </c>
      <c r="AK47" s="4">
        <v>16099140</v>
      </c>
      <c r="AL47" s="4">
        <v>15254221</v>
      </c>
      <c r="AM47" s="4">
        <v>15729386</v>
      </c>
      <c r="AN47" s="4">
        <v>16659831</v>
      </c>
      <c r="AR47">
        <v>8990558</v>
      </c>
      <c r="AY47">
        <v>35065</v>
      </c>
      <c r="AZ47">
        <v>122615</v>
      </c>
      <c r="BA47">
        <v>133266</v>
      </c>
      <c r="BB47">
        <v>116107</v>
      </c>
      <c r="BC47">
        <v>87501</v>
      </c>
    </row>
    <row r="48" spans="2:55" x14ac:dyDescent="0.25">
      <c r="B48" t="s">
        <v>21</v>
      </c>
      <c r="O48">
        <v>15039344</v>
      </c>
      <c r="P48">
        <v>11116374</v>
      </c>
      <c r="U48">
        <v>89032</v>
      </c>
      <c r="V48" s="8"/>
      <c r="Y48" s="2"/>
      <c r="AE48" s="4"/>
      <c r="AF48" s="4"/>
      <c r="AG48" s="4"/>
      <c r="AH48" s="4"/>
      <c r="AI48" s="4"/>
      <c r="AJ48" s="4"/>
      <c r="AK48">
        <v>2559200</v>
      </c>
      <c r="AL48">
        <v>2911113</v>
      </c>
      <c r="AM48">
        <v>2160174</v>
      </c>
      <c r="AN48">
        <v>1918232</v>
      </c>
      <c r="AO48">
        <v>1585257</v>
      </c>
      <c r="AP48">
        <v>1820459</v>
      </c>
      <c r="AQ48">
        <v>2684350</v>
      </c>
      <c r="AR48">
        <v>1961200</v>
      </c>
      <c r="AU48">
        <v>3695109</v>
      </c>
      <c r="AV48">
        <v>1014077</v>
      </c>
    </row>
    <row r="49" spans="2:55" x14ac:dyDescent="0.25">
      <c r="B49" t="s">
        <v>143</v>
      </c>
      <c r="V49" s="8">
        <v>1215</v>
      </c>
      <c r="W49">
        <v>75000</v>
      </c>
      <c r="X49" s="1">
        <v>2635630</v>
      </c>
      <c r="Y49" s="2">
        <v>1391114</v>
      </c>
      <c r="Z49">
        <v>1253248</v>
      </c>
      <c r="AA49">
        <v>1187981</v>
      </c>
      <c r="AB49">
        <v>1169120</v>
      </c>
      <c r="AC49">
        <v>914851</v>
      </c>
      <c r="AD49">
        <v>872233</v>
      </c>
      <c r="AE49" s="4">
        <v>1264107</v>
      </c>
      <c r="AF49" s="4">
        <v>1899672</v>
      </c>
      <c r="AG49" s="4">
        <v>1742915</v>
      </c>
      <c r="AH49" s="4">
        <v>1563495</v>
      </c>
      <c r="AI49" s="4">
        <v>453370</v>
      </c>
      <c r="AJ49" s="4">
        <v>499455</v>
      </c>
    </row>
    <row r="50" spans="2:55" x14ac:dyDescent="0.25">
      <c r="B50" t="s">
        <v>144</v>
      </c>
      <c r="V50" s="8">
        <v>3303</v>
      </c>
      <c r="W50">
        <v>380</v>
      </c>
      <c r="X50" s="1">
        <v>20989793</v>
      </c>
      <c r="Y50" s="2">
        <v>3478957</v>
      </c>
      <c r="Z50">
        <v>3263302</v>
      </c>
      <c r="AA50">
        <v>352934</v>
      </c>
      <c r="AB50">
        <v>2188615</v>
      </c>
      <c r="AC50">
        <v>2849807</v>
      </c>
      <c r="AD50">
        <v>2995474</v>
      </c>
      <c r="AE50" s="4">
        <v>2057315</v>
      </c>
      <c r="AF50" s="4">
        <v>3168776</v>
      </c>
      <c r="AG50" s="4">
        <v>2625110</v>
      </c>
      <c r="AH50" s="4">
        <v>3332503</v>
      </c>
      <c r="AI50" s="4">
        <v>2911041</v>
      </c>
      <c r="AJ50" s="4">
        <v>2009457</v>
      </c>
    </row>
    <row r="51" spans="2:55" x14ac:dyDescent="0.25">
      <c r="B51" t="s">
        <v>22</v>
      </c>
      <c r="V51" s="8"/>
      <c r="Y51" s="2"/>
      <c r="AE51" s="4"/>
      <c r="AF51" s="4">
        <v>49971</v>
      </c>
      <c r="AG51" s="4">
        <v>34174</v>
      </c>
      <c r="AH51" s="4">
        <v>13186</v>
      </c>
      <c r="AI51" s="4">
        <v>8130</v>
      </c>
      <c r="AJ51" s="4">
        <v>3028</v>
      </c>
      <c r="AK51" s="4">
        <v>44595</v>
      </c>
      <c r="AL51" s="4">
        <v>54909</v>
      </c>
      <c r="AM51" s="4">
        <v>28334</v>
      </c>
      <c r="AN51" s="4">
        <v>9759</v>
      </c>
      <c r="AO51">
        <v>221494</v>
      </c>
      <c r="AP51">
        <v>656178</v>
      </c>
      <c r="AQ51">
        <v>887165</v>
      </c>
      <c r="AR51">
        <v>978998</v>
      </c>
    </row>
    <row r="52" spans="2:55" x14ac:dyDescent="0.25">
      <c r="B52" t="s">
        <v>23</v>
      </c>
      <c r="C52" t="s">
        <v>26</v>
      </c>
      <c r="V52" s="8"/>
      <c r="Y52" s="2"/>
      <c r="AB52">
        <v>610933</v>
      </c>
      <c r="AC52">
        <v>941839</v>
      </c>
      <c r="AD52">
        <v>818079</v>
      </c>
      <c r="AE52" s="4">
        <v>808588</v>
      </c>
      <c r="AF52" s="4">
        <v>821185</v>
      </c>
      <c r="AG52" s="4">
        <v>2118368</v>
      </c>
      <c r="AH52" s="4">
        <v>3088917</v>
      </c>
      <c r="AI52" s="4">
        <v>2688630</v>
      </c>
      <c r="AJ52" s="4">
        <v>1556656</v>
      </c>
      <c r="AK52" s="4">
        <v>745836</v>
      </c>
      <c r="AL52" s="4">
        <v>744690</v>
      </c>
      <c r="AM52" s="4">
        <v>816975</v>
      </c>
      <c r="AN52" s="4">
        <v>844318</v>
      </c>
      <c r="AO52">
        <v>1906992</v>
      </c>
      <c r="AP52">
        <v>5384545</v>
      </c>
      <c r="AQ52">
        <v>4123263</v>
      </c>
      <c r="AR52">
        <v>3838411</v>
      </c>
    </row>
    <row r="53" spans="2:55" x14ac:dyDescent="0.25">
      <c r="B53" t="s">
        <v>24</v>
      </c>
      <c r="O53">
        <v>52639878</v>
      </c>
      <c r="P53">
        <v>45782466</v>
      </c>
      <c r="U53">
        <v>64377187</v>
      </c>
      <c r="V53" s="8">
        <v>73551389</v>
      </c>
      <c r="W53">
        <v>110794618</v>
      </c>
      <c r="X53" s="1">
        <v>55204335</v>
      </c>
      <c r="Y53" s="2">
        <v>76792831</v>
      </c>
      <c r="Z53">
        <v>26756231</v>
      </c>
      <c r="AA53">
        <v>32463594</v>
      </c>
      <c r="AB53">
        <v>24498591</v>
      </c>
      <c r="AC53">
        <v>29356392</v>
      </c>
      <c r="AD53">
        <v>33467598</v>
      </c>
      <c r="AE53" s="4">
        <v>25019130</v>
      </c>
      <c r="AF53" s="4">
        <v>35742799</v>
      </c>
      <c r="AG53" s="4">
        <v>41421841</v>
      </c>
      <c r="AH53" s="4">
        <v>43949964</v>
      </c>
      <c r="AI53" s="4">
        <v>39782453</v>
      </c>
      <c r="AJ53" s="4">
        <v>24649999</v>
      </c>
      <c r="AK53" s="4">
        <v>16044378</v>
      </c>
      <c r="AL53" s="4">
        <v>18548894</v>
      </c>
      <c r="AM53" s="4">
        <v>18867444</v>
      </c>
      <c r="AN53" s="6">
        <v>14346151</v>
      </c>
      <c r="AO53">
        <v>16182928</v>
      </c>
      <c r="AP53">
        <v>27796264</v>
      </c>
      <c r="AQ53">
        <v>29934159</v>
      </c>
      <c r="AR53">
        <v>43663687</v>
      </c>
      <c r="AU53">
        <v>17100499</v>
      </c>
      <c r="AV53">
        <v>12910892</v>
      </c>
      <c r="AY53">
        <v>136161</v>
      </c>
      <c r="AZ53">
        <v>159797</v>
      </c>
      <c r="BA53">
        <v>196000</v>
      </c>
      <c r="BB53">
        <v>174489</v>
      </c>
      <c r="BC53">
        <v>260746</v>
      </c>
    </row>
    <row r="54" spans="2:55" x14ac:dyDescent="0.25">
      <c r="B54" t="s">
        <v>25</v>
      </c>
      <c r="V54" s="8">
        <v>10297012</v>
      </c>
      <c r="W54">
        <v>21639451</v>
      </c>
      <c r="X54" s="1">
        <v>48196663</v>
      </c>
      <c r="Y54" s="2">
        <v>33165470</v>
      </c>
      <c r="Z54">
        <v>20098676</v>
      </c>
      <c r="AA54">
        <v>17344824</v>
      </c>
      <c r="AB54">
        <v>12763400</v>
      </c>
      <c r="AC54">
        <v>17754493</v>
      </c>
      <c r="AD54">
        <v>15993897</v>
      </c>
      <c r="AE54" s="4">
        <v>17927200</v>
      </c>
      <c r="AF54" s="4">
        <v>18967034</v>
      </c>
      <c r="AG54" s="4">
        <v>23732112</v>
      </c>
      <c r="AH54" s="4">
        <v>29245297</v>
      </c>
      <c r="AI54" s="4">
        <v>25049495</v>
      </c>
      <c r="AJ54" s="4">
        <v>20829536</v>
      </c>
      <c r="AK54" s="4">
        <v>12961031</v>
      </c>
      <c r="AL54" s="4">
        <v>13761130</v>
      </c>
      <c r="AM54" s="4">
        <v>12027505</v>
      </c>
      <c r="AN54" s="6">
        <v>10895450</v>
      </c>
      <c r="AO54">
        <v>10753793</v>
      </c>
      <c r="AP54">
        <v>16791213</v>
      </c>
      <c r="AQ54">
        <v>20782759</v>
      </c>
      <c r="AR54">
        <v>28027398</v>
      </c>
      <c r="AS54">
        <f>SUM(AN4:AN54)</f>
        <v>610316847</v>
      </c>
      <c r="AU54">
        <v>9340337</v>
      </c>
      <c r="AV54">
        <v>2989625</v>
      </c>
      <c r="AY54">
        <v>61794</v>
      </c>
      <c r="AZ54">
        <v>102559</v>
      </c>
      <c r="BA54">
        <v>128721</v>
      </c>
      <c r="BB54">
        <v>121318</v>
      </c>
      <c r="BC54">
        <v>103019</v>
      </c>
    </row>
    <row r="55" spans="2:55" x14ac:dyDescent="0.25">
      <c r="B55" t="s">
        <v>115</v>
      </c>
      <c r="V55" s="8"/>
      <c r="X55" s="1">
        <v>35303</v>
      </c>
      <c r="Y55" s="2">
        <v>238480</v>
      </c>
      <c r="Z55">
        <v>1188516</v>
      </c>
      <c r="AA55">
        <v>1800623</v>
      </c>
      <c r="AB55">
        <v>1439803</v>
      </c>
      <c r="AC55">
        <v>1290732</v>
      </c>
      <c r="AD55">
        <v>1224853</v>
      </c>
      <c r="AE55" s="4">
        <v>1357596</v>
      </c>
      <c r="AF55" s="4">
        <v>1499401</v>
      </c>
      <c r="AG55" s="4">
        <v>1583116</v>
      </c>
      <c r="AH55" s="4">
        <v>1150135</v>
      </c>
      <c r="AI55" s="4">
        <v>988497</v>
      </c>
      <c r="AJ55" s="4">
        <v>1268287</v>
      </c>
      <c r="AN55" s="1"/>
    </row>
    <row r="56" spans="2:55" x14ac:dyDescent="0.25">
      <c r="B56" t="s">
        <v>161</v>
      </c>
      <c r="O56">
        <v>285874</v>
      </c>
      <c r="P56">
        <v>288547</v>
      </c>
      <c r="U56">
        <v>84780</v>
      </c>
      <c r="V56" s="8"/>
      <c r="Y56" s="2"/>
      <c r="AE56" s="4"/>
      <c r="AF56" s="4"/>
      <c r="AG56" s="4"/>
      <c r="AH56" s="4"/>
      <c r="AI56" s="4"/>
      <c r="AJ56" s="4"/>
      <c r="AN56" s="1"/>
    </row>
    <row r="57" spans="2:55" x14ac:dyDescent="0.25">
      <c r="B57" t="s">
        <v>162</v>
      </c>
      <c r="O57">
        <v>10596918</v>
      </c>
      <c r="P57">
        <v>8223213</v>
      </c>
      <c r="U57">
        <v>3942558</v>
      </c>
      <c r="V57" s="8"/>
      <c r="Y57" s="2"/>
      <c r="AE57" s="4"/>
      <c r="AF57" s="4"/>
      <c r="AG57" s="4"/>
      <c r="AH57" s="4"/>
      <c r="AI57" s="4"/>
      <c r="AJ57" s="4"/>
      <c r="AN57" s="1"/>
    </row>
    <row r="58" spans="2:55" x14ac:dyDescent="0.25">
      <c r="B58" t="s">
        <v>27</v>
      </c>
      <c r="V58" s="8"/>
      <c r="X58" s="1">
        <v>760677</v>
      </c>
      <c r="Y58" s="2">
        <v>913023</v>
      </c>
      <c r="Z58">
        <v>1159116</v>
      </c>
      <c r="AA58">
        <v>822549</v>
      </c>
      <c r="AB58">
        <v>1772408</v>
      </c>
      <c r="AC58">
        <v>3350423</v>
      </c>
      <c r="AD58">
        <v>3074575</v>
      </c>
      <c r="AE58" s="4">
        <v>2282436</v>
      </c>
      <c r="AF58" s="4">
        <v>3670996</v>
      </c>
      <c r="AG58" s="4">
        <v>3477637</v>
      </c>
      <c r="AH58" s="4">
        <v>2534829</v>
      </c>
      <c r="AI58" s="4">
        <v>1407508</v>
      </c>
      <c r="AJ58" s="4">
        <v>863741</v>
      </c>
      <c r="AK58" s="4">
        <v>838559</v>
      </c>
      <c r="AL58" s="4">
        <v>843339</v>
      </c>
      <c r="AM58" s="4">
        <v>1225865</v>
      </c>
      <c r="AN58" s="6">
        <v>1694740</v>
      </c>
      <c r="AO58">
        <v>1963340</v>
      </c>
      <c r="AP58">
        <v>3348485</v>
      </c>
      <c r="AQ58">
        <v>3668118</v>
      </c>
      <c r="AR58">
        <v>2121381</v>
      </c>
    </row>
    <row r="59" spans="2:55" x14ac:dyDescent="0.25">
      <c r="B59" t="s">
        <v>28</v>
      </c>
      <c r="V59" s="8">
        <v>3568014</v>
      </c>
      <c r="W59">
        <v>335010</v>
      </c>
      <c r="X59" s="1">
        <v>5636929</v>
      </c>
      <c r="Y59" s="2">
        <v>9869981</v>
      </c>
      <c r="Z59">
        <v>6213601</v>
      </c>
      <c r="AA59">
        <v>10620044</v>
      </c>
      <c r="AB59">
        <v>11496866</v>
      </c>
      <c r="AC59">
        <v>18051299</v>
      </c>
      <c r="AD59">
        <v>18047129</v>
      </c>
      <c r="AE59" s="4">
        <v>21511483</v>
      </c>
      <c r="AF59" s="4">
        <v>29560949</v>
      </c>
      <c r="AG59" s="4">
        <v>32110775</v>
      </c>
      <c r="AH59" s="4">
        <v>29199486</v>
      </c>
      <c r="AI59" s="4">
        <v>26290583</v>
      </c>
      <c r="AJ59" s="4">
        <v>21174139</v>
      </c>
      <c r="AK59" s="4">
        <v>12066400</v>
      </c>
      <c r="AL59" s="4">
        <v>10771825</v>
      </c>
      <c r="AM59" s="4">
        <v>9696464</v>
      </c>
      <c r="AN59" s="6">
        <v>11347047</v>
      </c>
      <c r="AO59">
        <v>13588111</v>
      </c>
      <c r="AP59">
        <v>19131308</v>
      </c>
      <c r="AQ59">
        <v>17568889</v>
      </c>
      <c r="AR59">
        <v>13666726</v>
      </c>
      <c r="AU59">
        <v>54</v>
      </c>
    </row>
    <row r="60" spans="2:55" x14ac:dyDescent="0.25">
      <c r="B60" t="s">
        <v>186</v>
      </c>
      <c r="V60" s="8"/>
      <c r="W60">
        <v>729</v>
      </c>
      <c r="X60" s="1">
        <v>40057</v>
      </c>
      <c r="Y60" s="2"/>
      <c r="AE60" s="4"/>
      <c r="AF60" s="4"/>
      <c r="AG60" s="4"/>
      <c r="AH60" s="4"/>
      <c r="AI60" s="4"/>
      <c r="AJ60" s="4"/>
      <c r="AK60" s="4"/>
      <c r="AL60" s="4"/>
      <c r="AM60" s="4"/>
      <c r="AN60" s="6"/>
    </row>
    <row r="61" spans="2:55" x14ac:dyDescent="0.25">
      <c r="B61" t="s">
        <v>187</v>
      </c>
      <c r="V61" s="8">
        <v>1045</v>
      </c>
      <c r="W61">
        <v>625</v>
      </c>
      <c r="X61" s="1">
        <v>9889</v>
      </c>
      <c r="Y61" s="2"/>
      <c r="AE61" s="4"/>
      <c r="AF61" s="4"/>
      <c r="AG61" s="4"/>
      <c r="AH61" s="4"/>
      <c r="AI61" s="4"/>
      <c r="AJ61" s="4"/>
      <c r="AK61" s="4"/>
      <c r="AL61" s="4"/>
      <c r="AM61" s="4"/>
      <c r="AN61" s="6"/>
    </row>
    <row r="62" spans="2:55" x14ac:dyDescent="0.25">
      <c r="B62" t="s">
        <v>29</v>
      </c>
      <c r="V62" s="8"/>
      <c r="Y62" s="2"/>
      <c r="AE62" s="4"/>
      <c r="AF62" s="4"/>
      <c r="AG62" s="4"/>
      <c r="AH62" s="4"/>
      <c r="AI62" s="4"/>
      <c r="AJ62" s="4"/>
      <c r="AK62" s="4">
        <v>2349614</v>
      </c>
      <c r="AL62" s="4">
        <v>2296984</v>
      </c>
      <c r="AM62" s="4">
        <v>1721224</v>
      </c>
      <c r="AN62" s="6">
        <v>2156069</v>
      </c>
      <c r="AO62">
        <v>813852</v>
      </c>
      <c r="AP62">
        <v>2043179</v>
      </c>
      <c r="AQ62">
        <v>1507154</v>
      </c>
      <c r="AR62">
        <v>2620320</v>
      </c>
    </row>
    <row r="63" spans="2:55" x14ac:dyDescent="0.25">
      <c r="B63" t="s">
        <v>122</v>
      </c>
      <c r="V63" s="8">
        <v>1062</v>
      </c>
      <c r="X63" s="1">
        <v>23808</v>
      </c>
      <c r="Y63" s="2">
        <v>81888</v>
      </c>
      <c r="Z63">
        <v>18679</v>
      </c>
      <c r="AA63">
        <v>9760</v>
      </c>
      <c r="AB63">
        <v>69514</v>
      </c>
      <c r="AC63">
        <v>78867</v>
      </c>
      <c r="AD63">
        <v>51515</v>
      </c>
      <c r="AE63" s="4">
        <v>109289</v>
      </c>
      <c r="AF63" s="4"/>
      <c r="AG63" s="4"/>
      <c r="AH63" s="4"/>
      <c r="AI63" s="4"/>
      <c r="AJ63" s="4"/>
      <c r="AN63" s="1"/>
    </row>
    <row r="64" spans="2:55" x14ac:dyDescent="0.25">
      <c r="B64" t="s">
        <v>30</v>
      </c>
      <c r="V64" s="8">
        <v>3003640</v>
      </c>
      <c r="X64" s="1">
        <v>5796377</v>
      </c>
      <c r="Y64" s="2">
        <v>2444379</v>
      </c>
      <c r="Z64">
        <v>2037498</v>
      </c>
      <c r="AA64">
        <v>4376496</v>
      </c>
      <c r="AB64">
        <v>4977280</v>
      </c>
      <c r="AC64">
        <v>8903828</v>
      </c>
      <c r="AD64">
        <v>667497</v>
      </c>
      <c r="AE64" s="4">
        <v>7763415</v>
      </c>
      <c r="AF64" s="4">
        <v>6614284</v>
      </c>
      <c r="AG64" s="4">
        <v>4901516</v>
      </c>
      <c r="AH64" s="4">
        <v>7080205</v>
      </c>
      <c r="AI64" s="4">
        <v>7267554</v>
      </c>
      <c r="AJ64" s="4">
        <v>3883324</v>
      </c>
      <c r="AN64" s="1"/>
      <c r="AO64">
        <v>1412767</v>
      </c>
      <c r="AP64">
        <v>2090969</v>
      </c>
      <c r="AQ64">
        <v>900161</v>
      </c>
      <c r="AR64">
        <v>768609</v>
      </c>
    </row>
    <row r="65" spans="2:48" x14ac:dyDescent="0.25">
      <c r="B65" t="s">
        <v>31</v>
      </c>
      <c r="V65" s="8"/>
      <c r="W65">
        <v>96355</v>
      </c>
      <c r="X65" s="1">
        <v>122306</v>
      </c>
      <c r="Y65" s="2">
        <v>20862</v>
      </c>
      <c r="Z65">
        <v>292086</v>
      </c>
      <c r="AA65">
        <v>1479540</v>
      </c>
      <c r="AB65">
        <v>1355615</v>
      </c>
      <c r="AC65">
        <v>2399559</v>
      </c>
      <c r="AD65">
        <v>534504</v>
      </c>
      <c r="AE65" s="4">
        <v>791121</v>
      </c>
      <c r="AF65" s="4">
        <v>1361512</v>
      </c>
      <c r="AG65" s="4">
        <v>3545349</v>
      </c>
      <c r="AH65" s="4">
        <v>2801535</v>
      </c>
      <c r="AI65" s="4">
        <v>2483447</v>
      </c>
      <c r="AJ65" s="4">
        <v>684977</v>
      </c>
      <c r="AN65" s="1"/>
      <c r="AO65">
        <v>771767</v>
      </c>
      <c r="AP65">
        <v>1416431</v>
      </c>
      <c r="AQ65">
        <v>1026283</v>
      </c>
      <c r="AR65">
        <v>411208</v>
      </c>
    </row>
    <row r="66" spans="2:48" x14ac:dyDescent="0.25">
      <c r="B66" t="s">
        <v>126</v>
      </c>
      <c r="V66" s="8">
        <v>234300</v>
      </c>
      <c r="W66">
        <v>1938846</v>
      </c>
      <c r="X66" s="1">
        <v>4707859</v>
      </c>
      <c r="Y66" s="2">
        <v>2489580</v>
      </c>
      <c r="Z66">
        <v>996148</v>
      </c>
      <c r="AA66">
        <v>1223896</v>
      </c>
      <c r="AB66">
        <v>1587784</v>
      </c>
      <c r="AC66">
        <v>555544</v>
      </c>
      <c r="AD66">
        <v>346452</v>
      </c>
      <c r="AE66" s="4">
        <v>229569</v>
      </c>
      <c r="AF66" s="4">
        <v>880066</v>
      </c>
      <c r="AG66" s="4"/>
      <c r="AH66" s="4"/>
      <c r="AI66" s="4"/>
      <c r="AJ66" s="4"/>
      <c r="AN66" s="1"/>
    </row>
    <row r="67" spans="2:48" x14ac:dyDescent="0.25">
      <c r="B67" t="s">
        <v>32</v>
      </c>
      <c r="V67" s="8"/>
      <c r="X67" s="1">
        <v>5250</v>
      </c>
      <c r="Y67" s="2">
        <v>12150</v>
      </c>
      <c r="Z67">
        <v>5400</v>
      </c>
      <c r="AA67">
        <v>59</v>
      </c>
      <c r="AB67">
        <v>6495</v>
      </c>
      <c r="AC67">
        <v>700</v>
      </c>
      <c r="AE67" s="4"/>
      <c r="AF67" s="4"/>
      <c r="AG67" s="4"/>
      <c r="AH67" s="4">
        <v>10622</v>
      </c>
      <c r="AI67" s="4"/>
      <c r="AJ67" s="4">
        <v>11860</v>
      </c>
      <c r="AK67">
        <v>136174</v>
      </c>
      <c r="AL67" s="4">
        <v>141739</v>
      </c>
      <c r="AM67" s="4">
        <v>131111</v>
      </c>
      <c r="AN67" s="6">
        <v>391360</v>
      </c>
      <c r="AO67">
        <v>184041</v>
      </c>
      <c r="AP67">
        <v>317872</v>
      </c>
      <c r="AQ67">
        <v>269241</v>
      </c>
      <c r="AR67">
        <v>184906</v>
      </c>
    </row>
    <row r="68" spans="2:48" x14ac:dyDescent="0.25">
      <c r="B68" t="s">
        <v>33</v>
      </c>
      <c r="C68" t="s">
        <v>34</v>
      </c>
      <c r="V68" s="8">
        <v>750700</v>
      </c>
      <c r="W68">
        <v>578</v>
      </c>
      <c r="X68" s="1">
        <v>2611218</v>
      </c>
      <c r="Y68" s="2">
        <v>4219670</v>
      </c>
      <c r="Z68">
        <v>4456429</v>
      </c>
      <c r="AA68">
        <v>1840865</v>
      </c>
      <c r="AB68">
        <v>8623416</v>
      </c>
      <c r="AC68">
        <v>3211582</v>
      </c>
      <c r="AD68">
        <v>16692981</v>
      </c>
      <c r="AE68" s="4">
        <v>7825777</v>
      </c>
      <c r="AF68" s="4">
        <v>4640921</v>
      </c>
      <c r="AG68" s="4">
        <v>12255552</v>
      </c>
      <c r="AH68" s="4">
        <v>8233952</v>
      </c>
      <c r="AI68" s="4">
        <v>8942480</v>
      </c>
      <c r="AJ68" s="4">
        <v>3644192</v>
      </c>
      <c r="AK68" s="4">
        <v>1233106</v>
      </c>
      <c r="AL68" s="4">
        <v>1366935</v>
      </c>
      <c r="AM68" s="4">
        <v>1261206</v>
      </c>
      <c r="AN68" s="6">
        <v>2400535</v>
      </c>
      <c r="AO68">
        <v>1091350</v>
      </c>
      <c r="AP68">
        <v>5001158</v>
      </c>
      <c r="AQ68">
        <v>3357657</v>
      </c>
      <c r="AR68">
        <v>3022724</v>
      </c>
      <c r="AV68">
        <v>12798</v>
      </c>
    </row>
    <row r="69" spans="2:48" x14ac:dyDescent="0.25">
      <c r="B69" t="s">
        <v>35</v>
      </c>
      <c r="O69">
        <v>5490738</v>
      </c>
      <c r="P69">
        <v>6529987</v>
      </c>
      <c r="U69">
        <v>564263</v>
      </c>
      <c r="V69" s="8"/>
      <c r="Y69" s="2"/>
      <c r="AE69" s="4"/>
      <c r="AF69" s="4"/>
      <c r="AG69" s="4"/>
      <c r="AH69" s="4"/>
      <c r="AI69" s="4"/>
      <c r="AJ69" s="4"/>
      <c r="AM69">
        <v>505484</v>
      </c>
      <c r="AN69" s="1">
        <v>475521</v>
      </c>
      <c r="AO69">
        <v>645196</v>
      </c>
      <c r="AP69">
        <v>658689</v>
      </c>
      <c r="AQ69">
        <v>916282</v>
      </c>
      <c r="AR69">
        <v>1238361</v>
      </c>
      <c r="AU69">
        <v>522200</v>
      </c>
      <c r="AV69">
        <v>199088</v>
      </c>
    </row>
    <row r="70" spans="2:48" x14ac:dyDescent="0.25">
      <c r="B70" t="s">
        <v>119</v>
      </c>
      <c r="V70" s="8"/>
      <c r="W70">
        <v>372</v>
      </c>
      <c r="X70" s="1">
        <v>352297</v>
      </c>
      <c r="Y70" s="2">
        <v>1421543</v>
      </c>
      <c r="Z70">
        <v>2259646</v>
      </c>
      <c r="AA70">
        <v>1651923</v>
      </c>
      <c r="AB70">
        <v>3864225</v>
      </c>
      <c r="AC70">
        <v>4152727</v>
      </c>
      <c r="AD70">
        <v>3177862</v>
      </c>
      <c r="AE70" s="4">
        <v>3351808</v>
      </c>
      <c r="AF70" s="4">
        <v>3550266</v>
      </c>
      <c r="AG70" s="4">
        <v>4712362</v>
      </c>
      <c r="AH70" s="4">
        <v>3828768</v>
      </c>
      <c r="AI70" s="4">
        <v>3161734</v>
      </c>
      <c r="AJ70" s="4">
        <v>2237286</v>
      </c>
      <c r="AK70" s="4">
        <v>4109298</v>
      </c>
      <c r="AL70" s="4">
        <v>3696384</v>
      </c>
      <c r="AN70" s="1"/>
    </row>
    <row r="71" spans="2:48" x14ac:dyDescent="0.25">
      <c r="B71" t="s">
        <v>139</v>
      </c>
      <c r="V71" s="8"/>
      <c r="Y71" s="2">
        <v>60</v>
      </c>
      <c r="Z71">
        <v>1000</v>
      </c>
      <c r="AB71">
        <v>71920</v>
      </c>
      <c r="AC71">
        <v>15289</v>
      </c>
      <c r="AD71">
        <v>2350</v>
      </c>
      <c r="AE71" s="4">
        <v>11172</v>
      </c>
      <c r="AF71" s="4"/>
      <c r="AG71" s="4"/>
      <c r="AH71" s="4"/>
      <c r="AI71" s="4"/>
      <c r="AJ71" s="4"/>
      <c r="AN71" s="1"/>
    </row>
    <row r="72" spans="2:48" x14ac:dyDescent="0.25">
      <c r="B72" t="s">
        <v>36</v>
      </c>
      <c r="V72" s="8"/>
      <c r="Y72" s="2"/>
      <c r="AE72" s="4"/>
      <c r="AF72" s="4"/>
      <c r="AG72" s="4"/>
      <c r="AH72" s="4"/>
      <c r="AI72" s="4"/>
      <c r="AJ72" s="4"/>
      <c r="AN72" s="1"/>
      <c r="AO72">
        <v>708540</v>
      </c>
      <c r="AP72">
        <v>1492670</v>
      </c>
      <c r="AQ72">
        <v>1481968</v>
      </c>
      <c r="AR72">
        <v>2243304</v>
      </c>
    </row>
    <row r="73" spans="2:48" x14ac:dyDescent="0.25">
      <c r="B73" t="s">
        <v>120</v>
      </c>
      <c r="V73" s="8">
        <v>2158512</v>
      </c>
      <c r="W73">
        <v>690079</v>
      </c>
      <c r="X73" s="1">
        <v>2993511</v>
      </c>
      <c r="Y73" s="2">
        <v>897660</v>
      </c>
      <c r="Z73">
        <v>1039807</v>
      </c>
      <c r="AA73">
        <v>462250</v>
      </c>
      <c r="AB73">
        <v>550182</v>
      </c>
      <c r="AC73">
        <v>171135</v>
      </c>
      <c r="AD73">
        <v>253096</v>
      </c>
      <c r="AE73" s="4">
        <v>460133</v>
      </c>
      <c r="AF73" s="4">
        <v>296194</v>
      </c>
      <c r="AG73" s="4">
        <v>781595</v>
      </c>
      <c r="AH73" s="4">
        <v>786677</v>
      </c>
      <c r="AI73" s="4">
        <v>323307</v>
      </c>
      <c r="AJ73" s="4">
        <v>584486</v>
      </c>
      <c r="AN73" s="1"/>
    </row>
    <row r="74" spans="2:48" x14ac:dyDescent="0.25">
      <c r="B74" t="s">
        <v>164</v>
      </c>
      <c r="O74">
        <v>2251</v>
      </c>
      <c r="P74">
        <v>841</v>
      </c>
      <c r="U74">
        <v>12580</v>
      </c>
      <c r="V74" s="8"/>
      <c r="Y74" s="2"/>
      <c r="AE74" s="4"/>
      <c r="AF74" s="4"/>
      <c r="AG74" s="4"/>
      <c r="AH74" s="4"/>
      <c r="AI74" s="4"/>
      <c r="AJ74" s="4"/>
      <c r="AN74" s="1"/>
    </row>
    <row r="75" spans="2:48" x14ac:dyDescent="0.25">
      <c r="B75" t="s">
        <v>165</v>
      </c>
      <c r="O75">
        <v>9124386</v>
      </c>
      <c r="P75">
        <v>1957479</v>
      </c>
      <c r="U75">
        <v>985725</v>
      </c>
      <c r="V75" s="8"/>
      <c r="Y75" s="2"/>
      <c r="AE75" s="4"/>
      <c r="AF75" s="4"/>
      <c r="AG75" s="4"/>
      <c r="AH75" s="4"/>
      <c r="AI75" s="4"/>
      <c r="AJ75" s="4"/>
      <c r="AN75" s="1"/>
    </row>
    <row r="76" spans="2:48" x14ac:dyDescent="0.25">
      <c r="B76" t="s">
        <v>37</v>
      </c>
      <c r="O76">
        <v>3492855</v>
      </c>
      <c r="P76">
        <v>4785973</v>
      </c>
      <c r="U76">
        <v>159907</v>
      </c>
      <c r="V76" s="8">
        <v>659863</v>
      </c>
      <c r="X76" s="1">
        <v>1176099</v>
      </c>
      <c r="Y76" s="2">
        <v>2514778</v>
      </c>
      <c r="Z76">
        <v>1431743</v>
      </c>
      <c r="AA76">
        <v>1804557</v>
      </c>
      <c r="AB76">
        <v>1531906</v>
      </c>
      <c r="AC76">
        <v>2698894</v>
      </c>
      <c r="AD76">
        <v>3042066</v>
      </c>
      <c r="AE76" s="4">
        <v>2825603</v>
      </c>
      <c r="AF76" s="4">
        <v>2795880</v>
      </c>
      <c r="AG76" s="4">
        <v>4105789</v>
      </c>
      <c r="AH76" s="4">
        <v>2894125</v>
      </c>
      <c r="AI76" s="4">
        <v>2044537</v>
      </c>
      <c r="AJ76" s="4">
        <v>2295198</v>
      </c>
      <c r="AK76" s="4">
        <v>2131187</v>
      </c>
      <c r="AL76" s="4">
        <v>1899776</v>
      </c>
      <c r="AM76" s="4">
        <v>1449311</v>
      </c>
      <c r="AN76" s="6">
        <v>1686410</v>
      </c>
      <c r="AO76">
        <v>3358767</v>
      </c>
      <c r="AP76">
        <v>4498191</v>
      </c>
      <c r="AQ76">
        <v>2573884</v>
      </c>
      <c r="AR76">
        <v>3274889</v>
      </c>
      <c r="AU76">
        <v>909</v>
      </c>
    </row>
    <row r="77" spans="2:48" x14ac:dyDescent="0.25">
      <c r="B77" t="s">
        <v>241</v>
      </c>
      <c r="C77" s="9" t="s">
        <v>234</v>
      </c>
      <c r="V77" s="8"/>
      <c r="Y77" s="2"/>
      <c r="AE77" s="4"/>
      <c r="AF77" s="4"/>
      <c r="AG77" s="4">
        <v>129109</v>
      </c>
      <c r="AH77" s="4">
        <v>118451</v>
      </c>
      <c r="AI77" s="4">
        <v>94476</v>
      </c>
      <c r="AJ77" s="4">
        <v>64961</v>
      </c>
      <c r="AN77" s="1"/>
      <c r="AR77">
        <v>2705</v>
      </c>
    </row>
    <row r="78" spans="2:48" x14ac:dyDescent="0.25">
      <c r="B78" t="s">
        <v>124</v>
      </c>
      <c r="V78" s="8"/>
      <c r="Y78" s="2">
        <v>776</v>
      </c>
      <c r="AA78">
        <v>2300</v>
      </c>
      <c r="AC78">
        <v>31025</v>
      </c>
      <c r="AD78">
        <v>9230</v>
      </c>
      <c r="AE78" s="4">
        <v>84607</v>
      </c>
      <c r="AF78" s="4">
        <v>160885</v>
      </c>
      <c r="AG78" s="4"/>
      <c r="AH78" s="4"/>
      <c r="AI78" s="4"/>
      <c r="AJ78" s="4"/>
      <c r="AN78" s="1"/>
    </row>
    <row r="79" spans="2:48" x14ac:dyDescent="0.25">
      <c r="B79" t="s">
        <v>239</v>
      </c>
      <c r="C79" s="9" t="s">
        <v>240</v>
      </c>
      <c r="V79" s="8"/>
      <c r="Y79" s="2">
        <v>23625</v>
      </c>
      <c r="Z79">
        <v>4923</v>
      </c>
      <c r="AA79">
        <v>39140</v>
      </c>
      <c r="AB79">
        <v>9525</v>
      </c>
      <c r="AC79">
        <v>62160</v>
      </c>
      <c r="AD79">
        <v>29110</v>
      </c>
      <c r="AE79" s="4">
        <v>56763</v>
      </c>
      <c r="AF79" s="4">
        <v>9449</v>
      </c>
      <c r="AG79" s="4">
        <v>24971</v>
      </c>
      <c r="AH79" s="4">
        <v>20208</v>
      </c>
      <c r="AI79" s="4">
        <v>4558</v>
      </c>
      <c r="AJ79" s="4">
        <v>16502</v>
      </c>
      <c r="AK79" s="4">
        <v>8657</v>
      </c>
      <c r="AL79" s="4">
        <v>27616</v>
      </c>
      <c r="AM79" s="4">
        <v>40782</v>
      </c>
      <c r="AN79" s="6">
        <v>32702</v>
      </c>
      <c r="AO79">
        <v>26476</v>
      </c>
      <c r="AP79">
        <v>4282</v>
      </c>
      <c r="AQ79">
        <v>5349</v>
      </c>
      <c r="AR79">
        <v>30687</v>
      </c>
      <c r="AU79">
        <v>4425</v>
      </c>
    </row>
    <row r="80" spans="2:48" x14ac:dyDescent="0.25">
      <c r="B80" t="s">
        <v>38</v>
      </c>
      <c r="V80" s="8"/>
      <c r="Y80" s="2"/>
      <c r="AE80" s="4"/>
      <c r="AF80" s="4"/>
      <c r="AG80" s="4">
        <v>1400</v>
      </c>
      <c r="AH80" s="4">
        <v>361063</v>
      </c>
      <c r="AI80" s="4">
        <v>172551</v>
      </c>
      <c r="AJ80" s="4">
        <v>2200</v>
      </c>
      <c r="AK80" s="4">
        <v>98307</v>
      </c>
      <c r="AL80" s="4">
        <v>102859</v>
      </c>
      <c r="AM80" s="4">
        <v>64299</v>
      </c>
      <c r="AN80" s="6">
        <v>103670</v>
      </c>
      <c r="AO80">
        <v>195196</v>
      </c>
      <c r="AP80">
        <v>254003</v>
      </c>
      <c r="AQ80">
        <v>344946</v>
      </c>
      <c r="AR80">
        <v>716237</v>
      </c>
    </row>
    <row r="81" spans="2:48" x14ac:dyDescent="0.25">
      <c r="B81" t="s">
        <v>173</v>
      </c>
      <c r="U81">
        <v>13808</v>
      </c>
      <c r="V81" s="8"/>
      <c r="Y81" s="2"/>
      <c r="AE81" s="4"/>
      <c r="AF81" s="4"/>
      <c r="AG81" s="4"/>
      <c r="AH81" s="4"/>
      <c r="AI81" s="4"/>
      <c r="AJ81" s="4"/>
      <c r="AK81" s="4"/>
      <c r="AL81" s="4"/>
      <c r="AM81" s="4"/>
      <c r="AN81" s="6"/>
    </row>
    <row r="82" spans="2:48" x14ac:dyDescent="0.25">
      <c r="B82" t="s">
        <v>188</v>
      </c>
      <c r="V82" s="8"/>
      <c r="X82" s="1">
        <v>5350</v>
      </c>
      <c r="Y82" s="2"/>
      <c r="AE82" s="4"/>
      <c r="AF82" s="4"/>
      <c r="AG82" s="4"/>
      <c r="AH82" s="4"/>
      <c r="AI82" s="4"/>
      <c r="AJ82" s="4"/>
      <c r="AK82" s="4"/>
      <c r="AL82" s="4"/>
      <c r="AM82" s="4"/>
      <c r="AN82" s="6"/>
    </row>
    <row r="83" spans="2:48" x14ac:dyDescent="0.25">
      <c r="B83" t="s">
        <v>39</v>
      </c>
      <c r="V83" s="8"/>
      <c r="X83" s="1">
        <v>2872754</v>
      </c>
      <c r="Y83" s="2">
        <v>955147</v>
      </c>
      <c r="Z83">
        <v>402018</v>
      </c>
      <c r="AA83">
        <v>375284</v>
      </c>
      <c r="AB83">
        <v>1405569</v>
      </c>
      <c r="AC83">
        <v>2320545</v>
      </c>
      <c r="AD83">
        <v>1688096</v>
      </c>
      <c r="AE83" s="4">
        <v>4314399</v>
      </c>
      <c r="AF83" s="4">
        <v>3241526</v>
      </c>
      <c r="AG83" s="4">
        <v>1487777</v>
      </c>
      <c r="AH83" s="4">
        <v>1678082</v>
      </c>
      <c r="AI83" s="4">
        <v>2659345</v>
      </c>
      <c r="AJ83" s="4">
        <v>1209795</v>
      </c>
      <c r="AK83" s="4">
        <v>723969</v>
      </c>
      <c r="AL83" s="4">
        <v>1029821</v>
      </c>
      <c r="AM83" s="4">
        <v>890274</v>
      </c>
      <c r="AN83" s="6">
        <v>1453405</v>
      </c>
      <c r="AO83">
        <v>2564261</v>
      </c>
      <c r="AP83">
        <v>4233179</v>
      </c>
      <c r="AQ83">
        <v>3111829</v>
      </c>
      <c r="AR83">
        <v>3200391</v>
      </c>
      <c r="AV83">
        <v>44955</v>
      </c>
    </row>
    <row r="84" spans="2:48" x14ac:dyDescent="0.25">
      <c r="B84" t="s">
        <v>123</v>
      </c>
      <c r="V84" s="8">
        <v>725</v>
      </c>
      <c r="X84" s="1">
        <v>358971</v>
      </c>
      <c r="Y84" s="2">
        <v>64910</v>
      </c>
      <c r="Z84">
        <v>4189</v>
      </c>
      <c r="AA84">
        <v>34401</v>
      </c>
      <c r="AB84">
        <v>118377</v>
      </c>
      <c r="AC84">
        <v>111306</v>
      </c>
      <c r="AD84">
        <v>935556</v>
      </c>
      <c r="AE84" s="4">
        <v>748629</v>
      </c>
      <c r="AF84" s="4">
        <v>1736533</v>
      </c>
      <c r="AG84" s="4">
        <v>1779604</v>
      </c>
      <c r="AH84" s="4">
        <v>1700744</v>
      </c>
      <c r="AI84" s="4">
        <v>1118256</v>
      </c>
      <c r="AJ84" s="4">
        <v>877269</v>
      </c>
      <c r="AN84" s="1"/>
    </row>
    <row r="85" spans="2:48" x14ac:dyDescent="0.25">
      <c r="B85" t="s">
        <v>40</v>
      </c>
      <c r="V85" s="8">
        <v>29361</v>
      </c>
      <c r="X85" s="1">
        <v>82795</v>
      </c>
      <c r="Y85" s="2">
        <v>177250</v>
      </c>
      <c r="Z85">
        <v>218713</v>
      </c>
      <c r="AA85">
        <v>85149</v>
      </c>
      <c r="AB85">
        <v>57848</v>
      </c>
      <c r="AC85">
        <v>53395</v>
      </c>
      <c r="AD85">
        <v>40738</v>
      </c>
      <c r="AE85" s="4">
        <v>66061</v>
      </c>
      <c r="AF85" s="4">
        <v>77450</v>
      </c>
      <c r="AG85" s="4">
        <v>138883</v>
      </c>
      <c r="AH85" s="4">
        <v>284458</v>
      </c>
      <c r="AI85" s="4">
        <v>237648</v>
      </c>
      <c r="AJ85" s="4">
        <v>93700</v>
      </c>
      <c r="AK85" s="4">
        <v>49319</v>
      </c>
      <c r="AL85" s="4">
        <v>59327</v>
      </c>
      <c r="AM85" s="4">
        <v>63960</v>
      </c>
      <c r="AN85" s="6">
        <v>82523</v>
      </c>
      <c r="AO85">
        <v>62935</v>
      </c>
      <c r="AP85">
        <v>138299</v>
      </c>
      <c r="AQ85">
        <v>125905</v>
      </c>
      <c r="AR85">
        <v>79606</v>
      </c>
      <c r="AU85">
        <v>7212</v>
      </c>
    </row>
    <row r="86" spans="2:48" x14ac:dyDescent="0.25">
      <c r="B86" t="s">
        <v>41</v>
      </c>
      <c r="C86" t="s">
        <v>159</v>
      </c>
      <c r="V86" s="8"/>
      <c r="Y86" s="2"/>
      <c r="Z86">
        <v>9310</v>
      </c>
      <c r="AE86" s="4">
        <v>3660</v>
      </c>
      <c r="AF86" s="4"/>
      <c r="AG86" s="4">
        <v>76924</v>
      </c>
      <c r="AH86" s="4">
        <v>12842</v>
      </c>
      <c r="AI86" s="4">
        <v>33573</v>
      </c>
      <c r="AJ86" s="4">
        <v>600</v>
      </c>
      <c r="AM86" s="4">
        <v>5260</v>
      </c>
      <c r="AN86" s="1"/>
      <c r="AO86">
        <v>1212</v>
      </c>
      <c r="AP86">
        <v>12561</v>
      </c>
      <c r="AQ86">
        <v>2250</v>
      </c>
    </row>
    <row r="87" spans="2:48" x14ac:dyDescent="0.25">
      <c r="B87" t="s">
        <v>42</v>
      </c>
      <c r="C87" t="s">
        <v>158</v>
      </c>
      <c r="V87" s="8"/>
      <c r="Y87" s="2"/>
      <c r="AE87" s="4"/>
      <c r="AF87" s="4">
        <v>146693</v>
      </c>
      <c r="AG87" s="4">
        <v>55328</v>
      </c>
      <c r="AH87" s="4">
        <v>126424</v>
      </c>
      <c r="AI87" s="4">
        <v>48480</v>
      </c>
      <c r="AJ87" s="4">
        <v>26429</v>
      </c>
      <c r="AK87" s="4">
        <v>6605</v>
      </c>
      <c r="AL87" s="4">
        <v>30863</v>
      </c>
      <c r="AM87" s="4">
        <v>48214</v>
      </c>
      <c r="AN87" s="6">
        <v>82999</v>
      </c>
      <c r="AO87">
        <v>97922</v>
      </c>
      <c r="AP87">
        <v>182861</v>
      </c>
      <c r="AQ87">
        <v>310201</v>
      </c>
      <c r="AR87">
        <v>153114</v>
      </c>
    </row>
    <row r="88" spans="2:48" x14ac:dyDescent="0.25">
      <c r="B88" t="s">
        <v>121</v>
      </c>
      <c r="P88">
        <v>153359</v>
      </c>
      <c r="V88" s="8"/>
      <c r="X88" s="1">
        <v>17207</v>
      </c>
      <c r="Y88" s="2">
        <v>10608</v>
      </c>
      <c r="Z88">
        <v>200884</v>
      </c>
      <c r="AA88">
        <v>336964</v>
      </c>
      <c r="AE88" s="4"/>
      <c r="AF88" s="4"/>
      <c r="AG88" s="4"/>
      <c r="AH88" s="4"/>
      <c r="AI88" s="4"/>
      <c r="AJ88" s="4"/>
      <c r="AN88" s="1"/>
    </row>
    <row r="89" spans="2:48" x14ac:dyDescent="0.25">
      <c r="B89" t="s">
        <v>246</v>
      </c>
      <c r="C89" s="9" t="s">
        <v>238</v>
      </c>
      <c r="V89" s="8"/>
      <c r="Y89" s="2"/>
      <c r="AE89" s="4"/>
      <c r="AF89" s="4"/>
      <c r="AM89" s="4">
        <v>1261515</v>
      </c>
      <c r="AN89" s="1">
        <v>1611736</v>
      </c>
      <c r="AO89">
        <v>1971987</v>
      </c>
      <c r="AP89">
        <v>3818368</v>
      </c>
      <c r="AQ89">
        <v>4066249</v>
      </c>
      <c r="AR89">
        <v>4569673</v>
      </c>
      <c r="AU89">
        <v>79786</v>
      </c>
      <c r="AV89">
        <v>7234</v>
      </c>
    </row>
    <row r="90" spans="2:48" x14ac:dyDescent="0.25">
      <c r="B90" t="s">
        <v>150</v>
      </c>
      <c r="V90" s="8"/>
      <c r="Y90" s="2"/>
      <c r="AB90">
        <v>1195967</v>
      </c>
      <c r="AC90">
        <v>2234489</v>
      </c>
      <c r="AD90">
        <v>2263320</v>
      </c>
      <c r="AE90" s="4">
        <v>2821208</v>
      </c>
      <c r="AF90" s="4">
        <v>4223831</v>
      </c>
      <c r="AG90" s="4">
        <v>4724474</v>
      </c>
      <c r="AH90" s="4">
        <v>4106964</v>
      </c>
      <c r="AI90" s="4">
        <v>4414961</v>
      </c>
      <c r="AJ90" s="4">
        <v>2520197</v>
      </c>
      <c r="AN90" s="1"/>
    </row>
    <row r="91" spans="2:48" x14ac:dyDescent="0.25">
      <c r="B91" t="s">
        <v>43</v>
      </c>
      <c r="V91" s="8"/>
      <c r="Y91" s="2"/>
      <c r="AE91" s="4"/>
      <c r="AF91" s="4">
        <v>578609</v>
      </c>
      <c r="AG91" s="4">
        <v>422091</v>
      </c>
      <c r="AH91" s="4">
        <v>246531</v>
      </c>
      <c r="AI91" s="4">
        <v>102544</v>
      </c>
      <c r="AJ91" s="4">
        <v>259074</v>
      </c>
      <c r="AM91" s="4">
        <v>119969</v>
      </c>
      <c r="AN91" s="6">
        <v>141300</v>
      </c>
      <c r="AO91">
        <v>94436</v>
      </c>
      <c r="AP91">
        <v>230065</v>
      </c>
      <c r="AQ91">
        <v>77833</v>
      </c>
      <c r="AR91">
        <v>180266</v>
      </c>
    </row>
    <row r="92" spans="2:48" x14ac:dyDescent="0.25">
      <c r="B92" t="s">
        <v>148</v>
      </c>
      <c r="C92" t="s">
        <v>157</v>
      </c>
      <c r="O92">
        <v>13247</v>
      </c>
      <c r="P92">
        <v>25518</v>
      </c>
      <c r="V92" s="8"/>
      <c r="Y92" s="2"/>
      <c r="AE92" s="4"/>
      <c r="AF92" s="4">
        <v>166121</v>
      </c>
      <c r="AG92" s="4">
        <v>4024</v>
      </c>
      <c r="AH92" s="4"/>
      <c r="AI92" s="4">
        <v>164</v>
      </c>
      <c r="AJ92" s="4">
        <v>14338</v>
      </c>
      <c r="AN92" s="5"/>
    </row>
    <row r="93" spans="2:48" x14ac:dyDescent="0.25">
      <c r="B93" t="s">
        <v>153</v>
      </c>
      <c r="V93" s="8"/>
      <c r="Y93" s="2"/>
      <c r="AE93" s="4"/>
      <c r="AF93" s="4"/>
      <c r="AG93" s="4"/>
      <c r="AH93" s="4"/>
      <c r="AI93" s="4"/>
      <c r="AJ93" s="4"/>
      <c r="AK93">
        <v>1267223</v>
      </c>
      <c r="AL93">
        <v>770499</v>
      </c>
      <c r="AM93">
        <v>631349</v>
      </c>
      <c r="AN93" s="1">
        <v>311073</v>
      </c>
    </row>
    <row r="94" spans="2:48" x14ac:dyDescent="0.25">
      <c r="B94" t="s">
        <v>44</v>
      </c>
      <c r="V94" s="8"/>
      <c r="Y94" s="2"/>
      <c r="AE94" s="4"/>
      <c r="AF94" s="4"/>
      <c r="AG94" s="4"/>
      <c r="AH94" s="4"/>
      <c r="AI94" s="4"/>
      <c r="AJ94" s="4"/>
      <c r="AK94">
        <v>34514</v>
      </c>
      <c r="AL94">
        <v>12385</v>
      </c>
      <c r="AM94">
        <v>112071</v>
      </c>
      <c r="AN94" s="1">
        <v>60380</v>
      </c>
      <c r="AO94">
        <v>55776</v>
      </c>
      <c r="AP94">
        <v>72674</v>
      </c>
      <c r="AQ94">
        <v>74033</v>
      </c>
      <c r="AR94">
        <v>55919</v>
      </c>
    </row>
    <row r="95" spans="2:48" x14ac:dyDescent="0.25">
      <c r="B95" t="s">
        <v>235</v>
      </c>
      <c r="C95" s="9" t="s">
        <v>236</v>
      </c>
      <c r="V95" s="8"/>
      <c r="Y95" s="2"/>
      <c r="AE95" s="4"/>
      <c r="AF95" s="4">
        <v>270183</v>
      </c>
      <c r="AG95" s="4">
        <v>265945</v>
      </c>
      <c r="AH95" s="4">
        <v>193274</v>
      </c>
      <c r="AI95" s="4">
        <v>294889</v>
      </c>
      <c r="AJ95" s="4">
        <v>275262</v>
      </c>
      <c r="AK95" s="4">
        <v>189402</v>
      </c>
      <c r="AL95" s="4">
        <v>171998</v>
      </c>
      <c r="AM95" s="4">
        <v>178407</v>
      </c>
      <c r="AN95" s="6">
        <v>292132</v>
      </c>
      <c r="AO95">
        <v>437904</v>
      </c>
      <c r="AP95">
        <v>670784</v>
      </c>
      <c r="AQ95">
        <v>656540</v>
      </c>
      <c r="AR95">
        <v>444457</v>
      </c>
      <c r="AU95">
        <v>3636</v>
      </c>
      <c r="AV95">
        <v>478</v>
      </c>
    </row>
    <row r="96" spans="2:48" x14ac:dyDescent="0.25">
      <c r="B96" t="s">
        <v>233</v>
      </c>
      <c r="C96" s="9" t="s">
        <v>234</v>
      </c>
      <c r="V96" s="8"/>
      <c r="Y96" s="2"/>
      <c r="AE96" s="4"/>
      <c r="AF96" s="4"/>
      <c r="AG96" s="4"/>
      <c r="AH96" s="4"/>
      <c r="AI96" s="4"/>
      <c r="AJ96" s="4"/>
      <c r="AN96" s="5"/>
      <c r="AP96">
        <v>20306</v>
      </c>
      <c r="AQ96">
        <v>9870</v>
      </c>
      <c r="AR96">
        <v>5506</v>
      </c>
    </row>
    <row r="97" spans="2:55" x14ac:dyDescent="0.25">
      <c r="B97" t="s">
        <v>231</v>
      </c>
      <c r="C97" s="9" t="s">
        <v>232</v>
      </c>
      <c r="V97" s="8"/>
      <c r="Y97" s="2"/>
      <c r="AE97" s="4"/>
      <c r="AF97" s="4"/>
      <c r="AG97" s="4"/>
      <c r="AH97" s="4"/>
      <c r="AI97" s="4"/>
      <c r="AJ97" s="4"/>
      <c r="AN97" s="5"/>
      <c r="AR97">
        <v>1480</v>
      </c>
    </row>
    <row r="98" spans="2:55" x14ac:dyDescent="0.25">
      <c r="B98" t="s">
        <v>45</v>
      </c>
      <c r="V98" s="8"/>
      <c r="Y98" s="2"/>
      <c r="AE98" s="4"/>
      <c r="AF98" s="4"/>
      <c r="AG98" s="4"/>
      <c r="AH98" s="4"/>
      <c r="AI98" s="4"/>
      <c r="AJ98" s="4"/>
      <c r="AM98">
        <v>1812238</v>
      </c>
      <c r="AN98" s="1">
        <v>1918827</v>
      </c>
      <c r="AO98">
        <v>1860927</v>
      </c>
      <c r="AP98">
        <v>2596063</v>
      </c>
      <c r="AQ98">
        <v>2059429</v>
      </c>
      <c r="AR98">
        <v>1570170</v>
      </c>
      <c r="AS98" s="4">
        <f>SUM(AN58:AN98)</f>
        <v>26242429</v>
      </c>
      <c r="AU98">
        <v>11710</v>
      </c>
    </row>
    <row r="99" spans="2:55" x14ac:dyDescent="0.25">
      <c r="B99" t="s">
        <v>127</v>
      </c>
      <c r="V99" s="8"/>
      <c r="Y99" s="2">
        <v>4296</v>
      </c>
      <c r="Z99">
        <v>60150</v>
      </c>
      <c r="AA99">
        <v>3312</v>
      </c>
      <c r="AB99">
        <v>250</v>
      </c>
      <c r="AC99">
        <v>14400</v>
      </c>
      <c r="AD99">
        <v>174</v>
      </c>
      <c r="AE99" s="4">
        <v>2544</v>
      </c>
      <c r="AF99" s="4"/>
      <c r="AG99" s="4"/>
      <c r="AH99" s="4"/>
      <c r="AI99" s="4"/>
      <c r="AJ99" s="4"/>
      <c r="AS99" s="4"/>
    </row>
    <row r="100" spans="2:55" x14ac:dyDescent="0.25">
      <c r="B100" t="s">
        <v>229</v>
      </c>
      <c r="C100" s="9" t="s">
        <v>230</v>
      </c>
      <c r="V100" s="8"/>
      <c r="Y100" s="2"/>
      <c r="AE100" s="4"/>
      <c r="AF100" s="4"/>
      <c r="AG100" s="4"/>
      <c r="AH100" s="4"/>
      <c r="AI100" s="4"/>
      <c r="AJ100" s="4"/>
      <c r="AP100">
        <v>15680</v>
      </c>
      <c r="AQ100">
        <v>62500</v>
      </c>
      <c r="AR100">
        <v>89825</v>
      </c>
    </row>
    <row r="101" spans="2:55" x14ac:dyDescent="0.25">
      <c r="B101" t="s">
        <v>46</v>
      </c>
      <c r="O101">
        <v>17811</v>
      </c>
      <c r="V101" s="8"/>
      <c r="X101" s="1">
        <v>3380</v>
      </c>
      <c r="Y101" s="2">
        <v>266350</v>
      </c>
      <c r="Z101">
        <v>94520</v>
      </c>
      <c r="AA101">
        <v>13537</v>
      </c>
      <c r="AB101">
        <v>29277</v>
      </c>
      <c r="AC101">
        <v>42029</v>
      </c>
      <c r="AD101">
        <v>16496</v>
      </c>
      <c r="AE101" s="4">
        <v>38818</v>
      </c>
      <c r="AF101" s="4">
        <v>30395</v>
      </c>
      <c r="AG101" s="4">
        <v>34163</v>
      </c>
      <c r="AH101" s="4">
        <v>17264</v>
      </c>
      <c r="AI101" s="4">
        <v>8755</v>
      </c>
      <c r="AJ101" s="4">
        <v>10185</v>
      </c>
      <c r="AK101" s="4">
        <v>25446</v>
      </c>
      <c r="AL101" s="4">
        <v>20250</v>
      </c>
      <c r="AM101" s="4">
        <v>7046</v>
      </c>
      <c r="AN101" s="4">
        <v>3817</v>
      </c>
      <c r="AO101">
        <v>11508</v>
      </c>
      <c r="AP101">
        <v>78047</v>
      </c>
      <c r="AQ101">
        <v>250681</v>
      </c>
      <c r="AR101">
        <v>55308</v>
      </c>
      <c r="AY101">
        <v>644</v>
      </c>
      <c r="AZ101">
        <v>7693</v>
      </c>
      <c r="BA101">
        <v>41511</v>
      </c>
      <c r="BB101">
        <v>99310</v>
      </c>
      <c r="BC101">
        <v>293741</v>
      </c>
    </row>
    <row r="102" spans="2:55" x14ac:dyDescent="0.25">
      <c r="B102" t="s">
        <v>128</v>
      </c>
      <c r="V102" s="8">
        <v>22000</v>
      </c>
      <c r="W102">
        <v>57</v>
      </c>
      <c r="X102" s="1">
        <v>220554</v>
      </c>
      <c r="Y102" s="2">
        <v>151884</v>
      </c>
      <c r="Z102">
        <v>13064</v>
      </c>
      <c r="AA102">
        <v>5480</v>
      </c>
      <c r="AB102">
        <v>16663</v>
      </c>
      <c r="AC102">
        <v>690</v>
      </c>
      <c r="AE102" s="4"/>
      <c r="AF102" s="4"/>
      <c r="AG102" s="4"/>
      <c r="AH102" s="4"/>
      <c r="AI102" s="4"/>
      <c r="AJ102" s="4"/>
      <c r="AK102">
        <v>61723</v>
      </c>
      <c r="AL102">
        <v>88163</v>
      </c>
      <c r="AM102">
        <v>212582</v>
      </c>
      <c r="AN102">
        <v>32374</v>
      </c>
    </row>
    <row r="103" spans="2:55" x14ac:dyDescent="0.25">
      <c r="B103" t="s">
        <v>227</v>
      </c>
      <c r="C103" s="9" t="s">
        <v>247</v>
      </c>
      <c r="V103" s="8"/>
      <c r="Y103" s="2"/>
      <c r="AE103" s="4"/>
      <c r="AF103" s="4"/>
      <c r="AG103" s="4"/>
      <c r="AH103" s="4"/>
      <c r="AI103" s="4"/>
      <c r="AJ103" s="4"/>
      <c r="AQ103">
        <v>6698773</v>
      </c>
      <c r="AR103">
        <v>7415462</v>
      </c>
      <c r="AU103">
        <v>27</v>
      </c>
    </row>
    <row r="104" spans="2:55" x14ac:dyDescent="0.25">
      <c r="B104" t="s">
        <v>248</v>
      </c>
      <c r="C104" s="9" t="s">
        <v>249</v>
      </c>
      <c r="V104" s="8"/>
      <c r="Y104" s="2"/>
      <c r="AE104" s="4"/>
      <c r="AF104" s="4"/>
      <c r="AG104" s="4"/>
      <c r="AH104" s="4"/>
      <c r="AI104" s="4"/>
      <c r="AJ104" s="4"/>
      <c r="AO104">
        <v>33520</v>
      </c>
      <c r="AP104">
        <v>52055</v>
      </c>
      <c r="AQ104">
        <v>49328</v>
      </c>
      <c r="AR104">
        <v>45876</v>
      </c>
      <c r="AU104">
        <v>450</v>
      </c>
    </row>
    <row r="105" spans="2:55" x14ac:dyDescent="0.25">
      <c r="B105" t="s">
        <v>47</v>
      </c>
      <c r="V105" s="8">
        <v>2623818</v>
      </c>
      <c r="W105">
        <v>388917</v>
      </c>
      <c r="X105" s="1">
        <v>5815942</v>
      </c>
      <c r="Y105" s="2">
        <v>5591096</v>
      </c>
      <c r="Z105">
        <v>9492897</v>
      </c>
      <c r="AA105">
        <v>1671711</v>
      </c>
      <c r="AB105">
        <v>930226</v>
      </c>
      <c r="AC105">
        <v>1168063</v>
      </c>
      <c r="AD105">
        <v>598487</v>
      </c>
      <c r="AE105" s="4">
        <v>962902</v>
      </c>
      <c r="AF105" s="4">
        <v>1669002</v>
      </c>
      <c r="AG105" s="4">
        <v>937743</v>
      </c>
      <c r="AH105" s="4">
        <v>843091</v>
      </c>
      <c r="AI105" s="4">
        <v>762163</v>
      </c>
      <c r="AJ105" s="4">
        <v>1084068</v>
      </c>
      <c r="AK105" s="4">
        <v>578869</v>
      </c>
      <c r="AL105" s="4">
        <v>416783</v>
      </c>
      <c r="AM105" s="4">
        <v>592562</v>
      </c>
      <c r="AN105" s="4">
        <v>540141</v>
      </c>
      <c r="AO105">
        <v>619094</v>
      </c>
      <c r="AP105">
        <v>766460</v>
      </c>
      <c r="AQ105">
        <v>705103</v>
      </c>
      <c r="AR105">
        <v>656458</v>
      </c>
      <c r="AU105">
        <v>2250</v>
      </c>
      <c r="AV105">
        <v>106</v>
      </c>
    </row>
    <row r="106" spans="2:55" x14ac:dyDescent="0.25">
      <c r="B106" t="s">
        <v>48</v>
      </c>
      <c r="O106">
        <v>13001683</v>
      </c>
      <c r="P106">
        <v>11045292</v>
      </c>
      <c r="U106">
        <v>2724771</v>
      </c>
      <c r="V106" s="8">
        <v>2413824</v>
      </c>
      <c r="W106">
        <v>100994</v>
      </c>
      <c r="X106" s="1">
        <v>24956965</v>
      </c>
      <c r="Y106" s="2">
        <v>16545521</v>
      </c>
      <c r="Z106">
        <v>11038110</v>
      </c>
      <c r="AA106">
        <v>8965148</v>
      </c>
      <c r="AB106">
        <v>13443683</v>
      </c>
      <c r="AC106">
        <v>14162918</v>
      </c>
      <c r="AD106">
        <v>9904358</v>
      </c>
      <c r="AE106" s="4">
        <v>13431199</v>
      </c>
      <c r="AF106" s="4">
        <v>14326513</v>
      </c>
      <c r="AG106" s="4">
        <v>13010972</v>
      </c>
      <c r="AH106" s="4">
        <v>13080674</v>
      </c>
      <c r="AI106" s="4">
        <v>9385088</v>
      </c>
      <c r="AJ106" s="4">
        <v>7906827</v>
      </c>
      <c r="AK106" s="4">
        <v>12472071</v>
      </c>
      <c r="AL106" s="4">
        <v>10631764</v>
      </c>
      <c r="AM106" s="4">
        <v>15319563</v>
      </c>
      <c r="AN106" s="4">
        <v>8293684</v>
      </c>
      <c r="AO106">
        <v>8162494</v>
      </c>
      <c r="AP106">
        <v>10898450</v>
      </c>
      <c r="AQ106">
        <v>5482256</v>
      </c>
      <c r="AR106">
        <v>4795944</v>
      </c>
      <c r="AU106">
        <v>23681</v>
      </c>
      <c r="AV106">
        <v>667</v>
      </c>
    </row>
    <row r="107" spans="2:55" x14ac:dyDescent="0.25">
      <c r="B107" t="s">
        <v>49</v>
      </c>
      <c r="V107" s="8"/>
      <c r="Y107" s="2"/>
      <c r="AE107" s="4"/>
      <c r="AF107" s="4"/>
      <c r="AG107" s="4"/>
      <c r="AH107" s="4"/>
      <c r="AI107" s="4"/>
      <c r="AJ107" s="4"/>
      <c r="AO107">
        <v>33698</v>
      </c>
      <c r="AP107">
        <v>384515</v>
      </c>
      <c r="AQ107">
        <v>418254</v>
      </c>
      <c r="AR107">
        <v>19643</v>
      </c>
      <c r="AV107">
        <v>221</v>
      </c>
    </row>
    <row r="108" spans="2:55" x14ac:dyDescent="0.25">
      <c r="B108" t="s">
        <v>129</v>
      </c>
      <c r="V108" s="8"/>
      <c r="X108" s="1">
        <v>105</v>
      </c>
      <c r="Y108" s="2"/>
      <c r="AA108">
        <v>7082</v>
      </c>
      <c r="AE108" s="4"/>
      <c r="AF108" s="4"/>
      <c r="AG108" s="4"/>
      <c r="AH108" s="4"/>
      <c r="AI108" s="4"/>
      <c r="AJ108" s="4"/>
    </row>
    <row r="109" spans="2:55" x14ac:dyDescent="0.25">
      <c r="B109" t="s">
        <v>252</v>
      </c>
      <c r="V109" s="8"/>
      <c r="Y109" s="2"/>
      <c r="AE109" s="4"/>
      <c r="AF109" s="4"/>
      <c r="AG109" s="4"/>
      <c r="AH109" s="4"/>
      <c r="AI109" s="4"/>
      <c r="AJ109" s="4"/>
      <c r="AU109">
        <v>1434</v>
      </c>
    </row>
    <row r="110" spans="2:55" x14ac:dyDescent="0.25">
      <c r="B110" t="s">
        <v>50</v>
      </c>
      <c r="V110" s="8">
        <v>57653</v>
      </c>
      <c r="X110" s="1">
        <v>23000</v>
      </c>
      <c r="Y110" s="2">
        <v>45803</v>
      </c>
      <c r="Z110">
        <v>213425</v>
      </c>
      <c r="AA110">
        <v>487267</v>
      </c>
      <c r="AB110">
        <v>437525</v>
      </c>
      <c r="AC110">
        <v>309763</v>
      </c>
      <c r="AD110">
        <v>257492</v>
      </c>
      <c r="AE110" s="4">
        <v>213379</v>
      </c>
      <c r="AF110" s="4">
        <v>507232</v>
      </c>
      <c r="AG110" s="4">
        <v>504385</v>
      </c>
      <c r="AH110" s="4">
        <v>588641</v>
      </c>
      <c r="AI110" s="4">
        <v>550412</v>
      </c>
      <c r="AJ110" s="4">
        <v>434554</v>
      </c>
      <c r="AK110" s="4">
        <v>305436</v>
      </c>
      <c r="AL110" s="4">
        <v>328797</v>
      </c>
      <c r="AM110" s="4">
        <v>315948</v>
      </c>
      <c r="AN110" s="4">
        <v>233863</v>
      </c>
      <c r="AO110">
        <v>347438</v>
      </c>
      <c r="AP110">
        <v>1001717</v>
      </c>
      <c r="AQ110">
        <v>2240655</v>
      </c>
      <c r="AR110">
        <v>1330928</v>
      </c>
      <c r="AU110">
        <v>1827</v>
      </c>
    </row>
    <row r="111" spans="2:55" x14ac:dyDescent="0.25">
      <c r="B111" t="s">
        <v>51</v>
      </c>
      <c r="O111">
        <v>81013534</v>
      </c>
      <c r="P111">
        <v>88120603</v>
      </c>
      <c r="U111">
        <v>5767209</v>
      </c>
      <c r="V111" s="8"/>
      <c r="Y111" s="2"/>
      <c r="AE111" s="4"/>
      <c r="AF111" s="4"/>
      <c r="AG111" s="4"/>
      <c r="AH111" s="4"/>
      <c r="AI111" s="4"/>
      <c r="AJ111" s="4"/>
      <c r="AK111" s="4">
        <v>16915025</v>
      </c>
      <c r="AL111" s="4">
        <v>17229600</v>
      </c>
      <c r="AM111" s="4">
        <v>16154685</v>
      </c>
      <c r="AN111" s="4">
        <v>12621407</v>
      </c>
      <c r="AO111">
        <v>16571862</v>
      </c>
      <c r="AP111">
        <v>34372811</v>
      </c>
      <c r="AQ111">
        <v>20187887</v>
      </c>
      <c r="AR111">
        <v>18800279</v>
      </c>
      <c r="AU111">
        <v>7700</v>
      </c>
      <c r="AV111">
        <v>4911</v>
      </c>
    </row>
    <row r="112" spans="2:55" x14ac:dyDescent="0.25">
      <c r="B112" t="s">
        <v>149</v>
      </c>
      <c r="V112" s="8"/>
      <c r="Y112" s="2"/>
      <c r="AB112">
        <v>170413</v>
      </c>
      <c r="AC112">
        <v>148049</v>
      </c>
      <c r="AD112">
        <v>672143</v>
      </c>
      <c r="AE112" s="4">
        <v>1445045</v>
      </c>
      <c r="AF112" s="4">
        <v>1415360</v>
      </c>
      <c r="AG112" s="4">
        <v>2754221</v>
      </c>
      <c r="AH112" s="4">
        <v>1132628</v>
      </c>
      <c r="AI112" s="4">
        <v>524819</v>
      </c>
      <c r="AJ112" s="4">
        <v>348811</v>
      </c>
    </row>
    <row r="113" spans="2:55" x14ac:dyDescent="0.25">
      <c r="B113" t="s">
        <v>52</v>
      </c>
      <c r="V113" s="8"/>
      <c r="Y113" s="2"/>
      <c r="AE113" s="4"/>
      <c r="AF113" s="4"/>
      <c r="AG113" s="4"/>
      <c r="AH113" s="4"/>
      <c r="AI113" s="4"/>
      <c r="AJ113" s="4"/>
      <c r="AK113">
        <v>1656659</v>
      </c>
      <c r="AL113">
        <v>1849743</v>
      </c>
      <c r="AM113">
        <v>1379612</v>
      </c>
      <c r="AN113">
        <v>1192050</v>
      </c>
      <c r="AO113">
        <v>2105050</v>
      </c>
      <c r="AP113">
        <v>3367250</v>
      </c>
      <c r="AQ113">
        <v>5075614</v>
      </c>
      <c r="AR113">
        <v>6197684</v>
      </c>
    </row>
    <row r="114" spans="2:55" x14ac:dyDescent="0.25">
      <c r="B114" t="s">
        <v>130</v>
      </c>
      <c r="V114" s="8"/>
      <c r="Y114" s="2">
        <v>611697</v>
      </c>
      <c r="Z114">
        <v>534240</v>
      </c>
      <c r="AA114">
        <v>570432</v>
      </c>
      <c r="AE114" s="4"/>
      <c r="AF114" s="4"/>
      <c r="AG114" s="4"/>
      <c r="AH114" s="4"/>
      <c r="AI114" s="4"/>
      <c r="AJ114" s="4"/>
    </row>
    <row r="115" spans="2:55" x14ac:dyDescent="0.25">
      <c r="B115" t="s">
        <v>53</v>
      </c>
      <c r="V115" s="8">
        <v>100886814</v>
      </c>
      <c r="W115">
        <v>4703380</v>
      </c>
      <c r="X115" s="1">
        <v>328935029</v>
      </c>
      <c r="Y115" s="2">
        <v>239608862</v>
      </c>
      <c r="Z115">
        <v>128687370</v>
      </c>
      <c r="AA115">
        <v>102372768</v>
      </c>
      <c r="AB115">
        <v>114183731</v>
      </c>
      <c r="AC115">
        <v>134857472</v>
      </c>
      <c r="AD115">
        <v>137061608</v>
      </c>
      <c r="AE115" s="4">
        <v>144416505</v>
      </c>
      <c r="AF115" s="4">
        <v>116514887</v>
      </c>
      <c r="AG115" s="4">
        <v>140002593</v>
      </c>
      <c r="AH115" s="4">
        <v>137976119</v>
      </c>
      <c r="AI115" s="4">
        <v>92024023</v>
      </c>
      <c r="AJ115" s="4">
        <v>71860960</v>
      </c>
      <c r="AK115" s="4">
        <v>59633043</v>
      </c>
      <c r="AL115" s="4">
        <v>50607914</v>
      </c>
      <c r="AM115" s="4">
        <v>58438283</v>
      </c>
      <c r="AN115" s="4">
        <v>57134680</v>
      </c>
      <c r="AO115">
        <v>79119004</v>
      </c>
      <c r="AP115">
        <v>126258771</v>
      </c>
      <c r="AQ115">
        <v>101720236</v>
      </c>
      <c r="AR115">
        <v>91349900</v>
      </c>
      <c r="AU115">
        <v>436369</v>
      </c>
      <c r="AV115">
        <v>249375</v>
      </c>
      <c r="AY115">
        <v>19898</v>
      </c>
      <c r="AZ115">
        <v>195913</v>
      </c>
      <c r="BA115">
        <v>334419</v>
      </c>
      <c r="BB115">
        <v>403263</v>
      </c>
      <c r="BC115">
        <v>509833</v>
      </c>
    </row>
    <row r="116" spans="2:55" x14ac:dyDescent="0.25">
      <c r="B116" t="s">
        <v>209</v>
      </c>
      <c r="O116">
        <v>493880357</v>
      </c>
      <c r="P116">
        <v>455748770</v>
      </c>
      <c r="V116" s="8"/>
      <c r="Y116" s="2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2:55" x14ac:dyDescent="0.25">
      <c r="B117" t="s">
        <v>175</v>
      </c>
      <c r="U117">
        <v>387627579</v>
      </c>
      <c r="V117" s="8"/>
      <c r="Y117" s="2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2:55" x14ac:dyDescent="0.25">
      <c r="B118" t="s">
        <v>54</v>
      </c>
      <c r="V118" s="8"/>
      <c r="Y118" s="2"/>
      <c r="AE118" s="4"/>
      <c r="AF118" s="4">
        <v>171506</v>
      </c>
      <c r="AG118" s="4">
        <v>94112</v>
      </c>
      <c r="AH118" s="4">
        <v>217644</v>
      </c>
      <c r="AI118" s="4">
        <v>116162</v>
      </c>
      <c r="AJ118" s="4">
        <v>324966</v>
      </c>
      <c r="AK118" s="4">
        <v>444227</v>
      </c>
      <c r="AL118" s="4">
        <v>174565</v>
      </c>
      <c r="AM118" s="4">
        <v>842766</v>
      </c>
      <c r="AN118" s="4">
        <v>288454</v>
      </c>
      <c r="AO118">
        <v>335726</v>
      </c>
      <c r="AP118">
        <v>561722</v>
      </c>
      <c r="AQ118">
        <v>260453</v>
      </c>
      <c r="AR118">
        <v>105005</v>
      </c>
    </row>
    <row r="119" spans="2:55" x14ac:dyDescent="0.25">
      <c r="B119" t="s">
        <v>55</v>
      </c>
      <c r="V119" s="8"/>
      <c r="Y119" s="2"/>
      <c r="AE119" s="4"/>
      <c r="AF119" s="4"/>
      <c r="AG119" s="4"/>
      <c r="AH119" s="4"/>
      <c r="AI119" s="4"/>
      <c r="AJ119" s="4"/>
      <c r="AO119">
        <v>2219049</v>
      </c>
      <c r="AP119">
        <v>2580155</v>
      </c>
      <c r="AQ119">
        <v>1597588</v>
      </c>
      <c r="AR119">
        <v>1642385</v>
      </c>
      <c r="AU119">
        <v>390</v>
      </c>
      <c r="AV119">
        <v>1757</v>
      </c>
    </row>
    <row r="120" spans="2:55" x14ac:dyDescent="0.25">
      <c r="B120" t="s">
        <v>56</v>
      </c>
      <c r="O120">
        <v>3007440</v>
      </c>
      <c r="P120">
        <v>1112801</v>
      </c>
      <c r="U120">
        <v>417140</v>
      </c>
      <c r="V120" s="8">
        <v>311359</v>
      </c>
      <c r="W120">
        <v>75021</v>
      </c>
      <c r="X120" s="1">
        <v>17054617</v>
      </c>
      <c r="Y120" s="2">
        <v>28768940</v>
      </c>
      <c r="Z120">
        <v>18669524</v>
      </c>
      <c r="AA120">
        <v>15532302</v>
      </c>
      <c r="AB120">
        <v>15584161</v>
      </c>
      <c r="AC120">
        <v>16434032</v>
      </c>
      <c r="AD120">
        <v>19647985</v>
      </c>
      <c r="AE120" s="4">
        <v>24101780</v>
      </c>
      <c r="AF120" s="4">
        <v>33243539</v>
      </c>
      <c r="AG120" s="4">
        <v>18980690</v>
      </c>
      <c r="AH120" s="4">
        <v>19592484</v>
      </c>
      <c r="AI120" s="4">
        <v>24312325</v>
      </c>
      <c r="AJ120" s="4">
        <v>18528865</v>
      </c>
      <c r="AK120" s="4">
        <v>8885249</v>
      </c>
      <c r="AL120" s="4">
        <v>9031091</v>
      </c>
      <c r="AM120" s="4">
        <v>8280708</v>
      </c>
      <c r="AN120" s="4">
        <v>7480795</v>
      </c>
      <c r="AO120">
        <v>7256729</v>
      </c>
      <c r="AP120">
        <v>9273134</v>
      </c>
      <c r="AQ120">
        <v>7306484</v>
      </c>
      <c r="AR120">
        <v>6214204</v>
      </c>
      <c r="AU120">
        <v>33231</v>
      </c>
      <c r="AV120">
        <v>4038</v>
      </c>
    </row>
    <row r="121" spans="2:55" x14ac:dyDescent="0.25">
      <c r="B121" t="s">
        <v>131</v>
      </c>
      <c r="C121" t="s">
        <v>132</v>
      </c>
      <c r="V121" s="8">
        <v>5550610</v>
      </c>
      <c r="W121">
        <v>2323565</v>
      </c>
      <c r="X121" s="1">
        <v>23296458</v>
      </c>
      <c r="Y121" s="2">
        <v>18166623</v>
      </c>
      <c r="Z121">
        <v>19678301</v>
      </c>
      <c r="AA121">
        <v>26246594</v>
      </c>
      <c r="AB121">
        <v>40674521</v>
      </c>
      <c r="AC121">
        <v>44591683</v>
      </c>
      <c r="AD121">
        <v>41129029</v>
      </c>
      <c r="AE121" s="4">
        <v>51385520</v>
      </c>
      <c r="AF121" s="4">
        <v>42469003</v>
      </c>
      <c r="AG121" s="4">
        <v>50381119</v>
      </c>
      <c r="AH121" s="4">
        <v>54125038</v>
      </c>
      <c r="AI121" s="4">
        <v>47420265</v>
      </c>
      <c r="AJ121" s="4">
        <v>29553392</v>
      </c>
    </row>
    <row r="122" spans="2:55" x14ac:dyDescent="0.25">
      <c r="B122" t="s">
        <v>57</v>
      </c>
      <c r="V122" s="8">
        <v>311783</v>
      </c>
      <c r="X122" s="1">
        <v>2841874</v>
      </c>
      <c r="Y122" s="2">
        <v>5299277</v>
      </c>
      <c r="Z122">
        <v>7093999</v>
      </c>
      <c r="AA122">
        <v>7221053</v>
      </c>
      <c r="AE122" s="4"/>
      <c r="AF122" s="4"/>
      <c r="AK122" s="4">
        <v>3422307</v>
      </c>
      <c r="AL122" s="4">
        <v>1578135</v>
      </c>
      <c r="AM122" s="4">
        <v>1358720</v>
      </c>
      <c r="AN122" s="4">
        <v>914036</v>
      </c>
      <c r="AO122">
        <v>435425</v>
      </c>
      <c r="AP122">
        <v>848216</v>
      </c>
      <c r="AQ122">
        <v>1158469</v>
      </c>
      <c r="AR122">
        <v>1101527</v>
      </c>
    </row>
    <row r="123" spans="2:55" x14ac:dyDescent="0.25">
      <c r="B123" t="s">
        <v>151</v>
      </c>
      <c r="V123" s="8"/>
      <c r="Y123" s="2"/>
      <c r="AB123">
        <v>9150124</v>
      </c>
      <c r="AC123">
        <v>11217839</v>
      </c>
      <c r="AD123">
        <v>3281231</v>
      </c>
      <c r="AE123" s="4">
        <v>9651657</v>
      </c>
      <c r="AF123" s="4">
        <v>9363142</v>
      </c>
      <c r="AG123" s="4">
        <v>8961680</v>
      </c>
      <c r="AH123" s="4">
        <v>10152698</v>
      </c>
      <c r="AI123" s="4">
        <v>8253100</v>
      </c>
      <c r="AJ123" s="4">
        <v>5053204</v>
      </c>
    </row>
    <row r="124" spans="2:55" x14ac:dyDescent="0.25">
      <c r="B124" t="s">
        <v>58</v>
      </c>
      <c r="V124" s="8"/>
      <c r="Y124" s="2"/>
      <c r="AE124" s="4"/>
      <c r="AF124" s="4"/>
      <c r="AG124" s="4"/>
      <c r="AH124" s="4"/>
      <c r="AI124" s="4"/>
      <c r="AJ124" s="4"/>
      <c r="AN124" s="4">
        <v>7408402</v>
      </c>
      <c r="AO124">
        <v>8326809</v>
      </c>
      <c r="AP124">
        <v>13310841</v>
      </c>
      <c r="AQ124">
        <v>10970406</v>
      </c>
      <c r="AR124">
        <v>4587676</v>
      </c>
      <c r="AU124">
        <v>632</v>
      </c>
    </row>
    <row r="125" spans="2:55" x14ac:dyDescent="0.25">
      <c r="B125" t="s">
        <v>154</v>
      </c>
      <c r="V125" s="8"/>
      <c r="Y125" s="2"/>
      <c r="AE125" s="4"/>
      <c r="AF125" s="4"/>
      <c r="AG125" s="4"/>
      <c r="AH125" s="4"/>
      <c r="AI125" s="4"/>
      <c r="AJ125" s="4"/>
      <c r="AK125">
        <v>294282</v>
      </c>
      <c r="AL125">
        <v>384741</v>
      </c>
      <c r="AM125">
        <v>606083</v>
      </c>
      <c r="AN125">
        <v>1252146</v>
      </c>
    </row>
    <row r="126" spans="2:55" x14ac:dyDescent="0.25">
      <c r="B126" t="s">
        <v>59</v>
      </c>
      <c r="V126" s="8"/>
      <c r="Y126" s="2"/>
      <c r="AA126">
        <v>132286</v>
      </c>
      <c r="AB126">
        <v>73793</v>
      </c>
      <c r="AC126">
        <v>76916</v>
      </c>
      <c r="AD126">
        <v>63722</v>
      </c>
      <c r="AE126" s="4">
        <v>31053</v>
      </c>
      <c r="AF126" s="4">
        <v>169997</v>
      </c>
      <c r="AG126" s="4">
        <v>242271</v>
      </c>
      <c r="AH126" s="4">
        <v>348694</v>
      </c>
      <c r="AI126" s="4">
        <v>229647</v>
      </c>
      <c r="AJ126" s="4">
        <v>125950</v>
      </c>
      <c r="AO126">
        <v>1341494</v>
      </c>
      <c r="AP126">
        <v>2357452</v>
      </c>
      <c r="AQ126">
        <v>3881030</v>
      </c>
      <c r="AR126">
        <v>5151202</v>
      </c>
    </row>
    <row r="127" spans="2:55" x14ac:dyDescent="0.25">
      <c r="B127" t="s">
        <v>141</v>
      </c>
      <c r="V127" s="8">
        <v>14628</v>
      </c>
      <c r="W127">
        <v>17832</v>
      </c>
      <c r="Y127" s="2">
        <v>78594</v>
      </c>
      <c r="Z127">
        <v>5838478</v>
      </c>
      <c r="AA127">
        <v>35335</v>
      </c>
      <c r="AB127">
        <v>170920</v>
      </c>
      <c r="AC127">
        <v>4410</v>
      </c>
      <c r="AD127">
        <v>3197093</v>
      </c>
      <c r="AE127" s="4">
        <v>1032148</v>
      </c>
      <c r="AF127" s="4">
        <v>640540</v>
      </c>
      <c r="AG127" s="4">
        <v>462162</v>
      </c>
      <c r="AH127" s="4">
        <v>789829</v>
      </c>
      <c r="AI127" s="4">
        <v>877756</v>
      </c>
      <c r="AJ127" s="4">
        <v>1128750</v>
      </c>
      <c r="AK127" s="4">
        <v>1133600</v>
      </c>
      <c r="AL127" s="4">
        <v>1937247</v>
      </c>
      <c r="AM127" s="4">
        <v>1314207</v>
      </c>
      <c r="AN127" s="4">
        <v>2063858</v>
      </c>
    </row>
    <row r="128" spans="2:55" x14ac:dyDescent="0.25">
      <c r="B128" t="s">
        <v>60</v>
      </c>
      <c r="O128">
        <v>41289</v>
      </c>
      <c r="P128">
        <v>6876</v>
      </c>
      <c r="U128">
        <v>51437</v>
      </c>
      <c r="V128" s="8">
        <v>255553</v>
      </c>
      <c r="X128" s="1">
        <v>26543098</v>
      </c>
      <c r="Y128" s="2">
        <v>13690095</v>
      </c>
      <c r="Z128">
        <v>6177620</v>
      </c>
      <c r="AA128">
        <v>5408432</v>
      </c>
      <c r="AB128">
        <v>5575117</v>
      </c>
      <c r="AC128">
        <v>4477951</v>
      </c>
      <c r="AD128">
        <v>714228</v>
      </c>
      <c r="AE128" s="4">
        <v>3351709</v>
      </c>
      <c r="AF128" s="4">
        <v>4724462</v>
      </c>
      <c r="AG128" s="4">
        <v>3776506</v>
      </c>
      <c r="AH128" s="4">
        <v>4247802</v>
      </c>
      <c r="AI128" s="4">
        <v>2150562</v>
      </c>
      <c r="AJ128" s="4">
        <v>2051871</v>
      </c>
      <c r="AK128" s="4">
        <v>767768</v>
      </c>
      <c r="AL128" s="4">
        <v>973551</v>
      </c>
      <c r="AM128" s="4">
        <v>1503028</v>
      </c>
      <c r="AN128" s="4">
        <v>644512</v>
      </c>
      <c r="AO128">
        <v>1382098</v>
      </c>
      <c r="AP128">
        <v>1008397</v>
      </c>
      <c r="AQ128">
        <v>1596444</v>
      </c>
      <c r="AR128">
        <v>1806106</v>
      </c>
      <c r="AU128">
        <v>310</v>
      </c>
    </row>
    <row r="129" spans="2:55" x14ac:dyDescent="0.25">
      <c r="B129" t="s">
        <v>213</v>
      </c>
      <c r="O129">
        <v>4072725</v>
      </c>
      <c r="P129">
        <v>4944449</v>
      </c>
      <c r="V129" s="8"/>
      <c r="Y129" s="2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2:55" x14ac:dyDescent="0.25">
      <c r="B130" t="s">
        <v>61</v>
      </c>
      <c r="O130">
        <v>13594105</v>
      </c>
      <c r="P130">
        <v>4389300</v>
      </c>
      <c r="V130" s="8"/>
      <c r="X130" s="1">
        <v>371665</v>
      </c>
      <c r="Y130" s="2">
        <v>111350</v>
      </c>
      <c r="Z130">
        <v>259568</v>
      </c>
      <c r="AA130">
        <v>91833</v>
      </c>
      <c r="AB130">
        <v>90758</v>
      </c>
      <c r="AC130">
        <v>181512</v>
      </c>
      <c r="AD130">
        <v>318013</v>
      </c>
      <c r="AE130" s="4">
        <v>6760196</v>
      </c>
      <c r="AF130" s="4">
        <v>2921792</v>
      </c>
      <c r="AG130" s="4">
        <v>4024262</v>
      </c>
      <c r="AH130" s="4">
        <v>1936181</v>
      </c>
      <c r="AI130" s="4">
        <v>1237336</v>
      </c>
      <c r="AJ130" s="4">
        <v>1663390</v>
      </c>
      <c r="AK130" s="4">
        <v>562182</v>
      </c>
      <c r="AL130" s="4">
        <v>779788</v>
      </c>
      <c r="AM130" s="4">
        <v>982613</v>
      </c>
      <c r="AN130" s="4">
        <v>918119</v>
      </c>
      <c r="AO130">
        <v>2238215</v>
      </c>
      <c r="AP130">
        <v>2488213</v>
      </c>
      <c r="AQ130">
        <v>3283782</v>
      </c>
      <c r="AR130">
        <v>4519504</v>
      </c>
      <c r="AU130">
        <v>747</v>
      </c>
      <c r="AV130">
        <v>8175</v>
      </c>
    </row>
    <row r="131" spans="2:55" x14ac:dyDescent="0.25">
      <c r="B131" t="s">
        <v>194</v>
      </c>
      <c r="P131">
        <v>2149530</v>
      </c>
      <c r="V131" s="8"/>
      <c r="Y131" s="2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2:55" x14ac:dyDescent="0.25">
      <c r="B132" t="s">
        <v>62</v>
      </c>
      <c r="V132" s="8"/>
      <c r="Y132" s="2"/>
      <c r="AA132">
        <v>36545</v>
      </c>
      <c r="AB132">
        <v>39086</v>
      </c>
      <c r="AC132">
        <v>5456</v>
      </c>
      <c r="AD132">
        <v>16407</v>
      </c>
      <c r="AE132" s="4">
        <v>22387</v>
      </c>
      <c r="AF132" s="4">
        <v>156845</v>
      </c>
      <c r="AG132" s="4">
        <v>20682</v>
      </c>
      <c r="AH132" s="4">
        <v>62853</v>
      </c>
      <c r="AI132" s="4">
        <v>142799</v>
      </c>
      <c r="AJ132" s="4">
        <v>48265</v>
      </c>
      <c r="AK132" s="4">
        <v>38123</v>
      </c>
      <c r="AL132" s="4">
        <v>12192</v>
      </c>
      <c r="AM132" s="4">
        <v>43224</v>
      </c>
      <c r="AN132" s="4">
        <v>50588</v>
      </c>
      <c r="AO132">
        <v>77664</v>
      </c>
      <c r="AP132">
        <v>114488</v>
      </c>
      <c r="AQ132">
        <v>223775</v>
      </c>
      <c r="AR132">
        <v>326201</v>
      </c>
      <c r="AS132">
        <f>SUM(AN100:AN132)</f>
        <v>101072926</v>
      </c>
      <c r="AU132">
        <v>125</v>
      </c>
    </row>
    <row r="133" spans="2:55" x14ac:dyDescent="0.25">
      <c r="B133" t="s">
        <v>63</v>
      </c>
      <c r="V133" s="8"/>
      <c r="Y133" s="2"/>
      <c r="AE133" s="4"/>
      <c r="AF133" s="4"/>
      <c r="AG133" s="4"/>
      <c r="AH133" s="4"/>
      <c r="AI133" s="4"/>
      <c r="AJ133" s="4"/>
      <c r="AK133" s="4">
        <v>1899029</v>
      </c>
      <c r="AL133" s="4">
        <v>997914</v>
      </c>
      <c r="AM133" s="4">
        <v>1076144</v>
      </c>
      <c r="AN133" s="4">
        <v>932908</v>
      </c>
      <c r="AO133">
        <v>857607</v>
      </c>
      <c r="AP133">
        <v>2625540</v>
      </c>
      <c r="AQ133">
        <v>1625835</v>
      </c>
      <c r="AR133">
        <v>1220714</v>
      </c>
    </row>
    <row r="134" spans="2:55" x14ac:dyDescent="0.25">
      <c r="B134" t="s">
        <v>64</v>
      </c>
      <c r="V134" s="8"/>
      <c r="Y134" s="2"/>
      <c r="AE134" s="4"/>
      <c r="AF134" s="4"/>
      <c r="AG134" s="4"/>
      <c r="AH134" s="4"/>
      <c r="AI134" s="4"/>
      <c r="AJ134" s="4"/>
      <c r="AK134" s="4">
        <v>1137268</v>
      </c>
      <c r="AL134" s="4">
        <v>794534</v>
      </c>
      <c r="AM134" s="4">
        <v>315561</v>
      </c>
      <c r="AN134" s="4">
        <v>382195</v>
      </c>
      <c r="AO134">
        <v>1811442</v>
      </c>
      <c r="AP134">
        <v>4637827</v>
      </c>
      <c r="AQ134">
        <v>1087919</v>
      </c>
      <c r="AR134">
        <v>1749985</v>
      </c>
    </row>
    <row r="135" spans="2:55" x14ac:dyDescent="0.25">
      <c r="B135" t="s">
        <v>65</v>
      </c>
      <c r="C135" t="s">
        <v>66</v>
      </c>
      <c r="O135">
        <v>295240242</v>
      </c>
      <c r="P135">
        <v>330609621</v>
      </c>
      <c r="U135">
        <v>273233180</v>
      </c>
      <c r="V135" s="8">
        <v>198547501</v>
      </c>
      <c r="W135">
        <v>23572157</v>
      </c>
      <c r="X135" s="1">
        <v>549429233</v>
      </c>
      <c r="Y135" s="2">
        <v>526088447</v>
      </c>
      <c r="Z135">
        <v>392289473</v>
      </c>
      <c r="AA135">
        <v>270798837</v>
      </c>
      <c r="AB135">
        <v>256017070</v>
      </c>
      <c r="AC135">
        <v>270627648</v>
      </c>
      <c r="AD135">
        <v>276035020</v>
      </c>
      <c r="AE135" s="4">
        <v>257967801</v>
      </c>
      <c r="AF135" s="4">
        <v>268444367</v>
      </c>
      <c r="AG135" s="4">
        <v>265662211</v>
      </c>
      <c r="AH135" s="4">
        <v>272160887</v>
      </c>
      <c r="AI135" s="4">
        <v>211300941</v>
      </c>
      <c r="AJ135" s="4">
        <v>148128127</v>
      </c>
      <c r="AK135" s="4">
        <v>85719963</v>
      </c>
      <c r="AL135" s="4">
        <v>77697107</v>
      </c>
      <c r="AM135" s="4">
        <v>69205051</v>
      </c>
      <c r="AN135" s="4">
        <v>64805537</v>
      </c>
      <c r="AO135">
        <v>72251644</v>
      </c>
      <c r="AP135">
        <v>136345769</v>
      </c>
      <c r="AQ135">
        <v>153370350</v>
      </c>
      <c r="AR135">
        <v>146126849</v>
      </c>
      <c r="AU135">
        <v>118123</v>
      </c>
      <c r="AV135">
        <v>33536</v>
      </c>
      <c r="AY135">
        <v>534682</v>
      </c>
      <c r="AZ135">
        <v>1194691</v>
      </c>
      <c r="BA135">
        <v>860669</v>
      </c>
      <c r="BB135">
        <v>877913</v>
      </c>
      <c r="BC135">
        <v>898877</v>
      </c>
    </row>
    <row r="136" spans="2:55" x14ac:dyDescent="0.25">
      <c r="B136" t="s">
        <v>214</v>
      </c>
      <c r="O136">
        <v>2604894</v>
      </c>
      <c r="P136">
        <v>2179765</v>
      </c>
      <c r="V136" s="8"/>
      <c r="Y136" s="2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2:55" x14ac:dyDescent="0.25">
      <c r="B137" t="s">
        <v>67</v>
      </c>
      <c r="V137" s="8">
        <v>47945098</v>
      </c>
      <c r="W137">
        <v>4664159</v>
      </c>
      <c r="X137" s="1">
        <v>163019145</v>
      </c>
      <c r="Y137" s="2">
        <v>204148373</v>
      </c>
      <c r="Z137">
        <v>104044310</v>
      </c>
      <c r="AA137">
        <v>76065316</v>
      </c>
      <c r="AB137">
        <v>100062738</v>
      </c>
      <c r="AC137">
        <v>148925427</v>
      </c>
      <c r="AD137">
        <v>124292780</v>
      </c>
      <c r="AE137" s="4">
        <v>142219649</v>
      </c>
      <c r="AF137" s="4">
        <v>212959622</v>
      </c>
      <c r="AG137" s="4">
        <v>207902366</v>
      </c>
      <c r="AH137" s="4">
        <v>177630078</v>
      </c>
      <c r="AI137" s="4">
        <v>114432329</v>
      </c>
      <c r="AJ137" s="4">
        <v>115702710</v>
      </c>
      <c r="AK137" s="4">
        <v>98709632</v>
      </c>
      <c r="AL137" s="4">
        <v>62444338</v>
      </c>
      <c r="AM137" s="4">
        <v>72160979</v>
      </c>
      <c r="AN137" s="4">
        <v>73993460</v>
      </c>
      <c r="AO137">
        <v>67182389</v>
      </c>
      <c r="AP137">
        <v>104290870</v>
      </c>
      <c r="AQ137">
        <v>64142189</v>
      </c>
      <c r="AR137">
        <v>75124002</v>
      </c>
      <c r="AU137">
        <v>51771</v>
      </c>
      <c r="AV137">
        <v>5866</v>
      </c>
      <c r="AY137">
        <v>79935</v>
      </c>
      <c r="AZ137">
        <v>173429</v>
      </c>
      <c r="BA137">
        <v>263174</v>
      </c>
      <c r="BB137">
        <v>174357</v>
      </c>
      <c r="BC137">
        <v>170889</v>
      </c>
    </row>
    <row r="138" spans="2:55" x14ac:dyDescent="0.25">
      <c r="B138" t="s">
        <v>68</v>
      </c>
      <c r="V138" s="8"/>
      <c r="X138" s="1">
        <v>6250</v>
      </c>
      <c r="Y138" s="2">
        <v>1610</v>
      </c>
      <c r="Z138">
        <v>11145</v>
      </c>
      <c r="AB138">
        <v>52778</v>
      </c>
      <c r="AC138">
        <v>26442</v>
      </c>
      <c r="AD138">
        <v>65249</v>
      </c>
      <c r="AE138" s="4">
        <v>91779</v>
      </c>
      <c r="AF138" s="4">
        <v>19660</v>
      </c>
      <c r="AG138" s="4">
        <v>7486</v>
      </c>
      <c r="AH138" s="4">
        <v>2207233</v>
      </c>
      <c r="AI138" s="4">
        <v>2949749</v>
      </c>
      <c r="AJ138" s="4">
        <v>2940063</v>
      </c>
      <c r="AK138" s="4">
        <v>3316818</v>
      </c>
      <c r="AL138" s="4">
        <v>2427573</v>
      </c>
      <c r="AM138" s="4">
        <v>5678823</v>
      </c>
      <c r="AN138" s="4">
        <v>5818064</v>
      </c>
      <c r="AO138">
        <v>6155904</v>
      </c>
      <c r="AP138">
        <v>6461824</v>
      </c>
      <c r="AQ138">
        <v>10360492</v>
      </c>
      <c r="AR138">
        <v>5627195</v>
      </c>
    </row>
    <row r="139" spans="2:55" x14ac:dyDescent="0.25">
      <c r="B139" t="s">
        <v>69</v>
      </c>
      <c r="O139">
        <v>29986348</v>
      </c>
      <c r="P139">
        <v>36318426</v>
      </c>
      <c r="U139">
        <v>12520342</v>
      </c>
      <c r="V139" s="8">
        <v>6443317</v>
      </c>
      <c r="W139">
        <v>1889425</v>
      </c>
      <c r="X139" s="1">
        <v>35549637</v>
      </c>
      <c r="Y139" s="2">
        <v>28425839</v>
      </c>
      <c r="Z139">
        <v>25211816</v>
      </c>
      <c r="AA139">
        <v>22104958</v>
      </c>
      <c r="AB139">
        <v>25919242</v>
      </c>
      <c r="AC139">
        <v>32265652</v>
      </c>
      <c r="AD139">
        <v>31389416</v>
      </c>
      <c r="AE139" s="4">
        <v>27166523</v>
      </c>
      <c r="AF139" s="4">
        <v>29489998</v>
      </c>
      <c r="AG139" s="4">
        <v>26427785</v>
      </c>
      <c r="AH139" s="4">
        <v>21956541</v>
      </c>
      <c r="AI139" s="4">
        <v>18656413</v>
      </c>
      <c r="AJ139" s="4">
        <v>16199154</v>
      </c>
      <c r="AK139" s="4">
        <v>10429340</v>
      </c>
      <c r="AL139" s="4">
        <v>12553496</v>
      </c>
      <c r="AM139" s="4">
        <v>11207349</v>
      </c>
      <c r="AN139" s="4">
        <v>9969961</v>
      </c>
      <c r="AO139">
        <v>9451503</v>
      </c>
      <c r="AP139">
        <v>11499096</v>
      </c>
      <c r="AQ139">
        <v>15865296</v>
      </c>
      <c r="AR139">
        <v>17302758</v>
      </c>
      <c r="AU139">
        <v>26969</v>
      </c>
      <c r="AV139">
        <v>21218</v>
      </c>
      <c r="AY139">
        <v>38571</v>
      </c>
      <c r="AZ139">
        <v>86890</v>
      </c>
      <c r="BA139">
        <v>68470</v>
      </c>
      <c r="BB139">
        <v>52234</v>
      </c>
      <c r="BC139">
        <v>71516</v>
      </c>
    </row>
    <row r="140" spans="2:55" x14ac:dyDescent="0.25">
      <c r="B140" t="s">
        <v>135</v>
      </c>
      <c r="V140" s="8">
        <v>62215</v>
      </c>
      <c r="X140" s="1">
        <v>1283842</v>
      </c>
      <c r="Y140" s="2">
        <v>3959829</v>
      </c>
      <c r="Z140">
        <v>2166135</v>
      </c>
      <c r="AA140">
        <v>5172958</v>
      </c>
      <c r="AB140">
        <v>10412537</v>
      </c>
      <c r="AC140">
        <v>6610886</v>
      </c>
      <c r="AD140">
        <v>6489822</v>
      </c>
      <c r="AE140" s="4">
        <v>12207220</v>
      </c>
      <c r="AF140" s="4">
        <v>20755981</v>
      </c>
      <c r="AG140" s="4">
        <v>19290943</v>
      </c>
      <c r="AH140" s="4">
        <v>19650266</v>
      </c>
      <c r="AI140" s="4">
        <v>15080881</v>
      </c>
      <c r="AJ140" s="4">
        <v>6873311</v>
      </c>
    </row>
    <row r="141" spans="2:55" x14ac:dyDescent="0.25">
      <c r="B141" t="s">
        <v>168</v>
      </c>
      <c r="O141">
        <v>4703393</v>
      </c>
      <c r="P141">
        <v>6529943</v>
      </c>
      <c r="U141">
        <v>9865</v>
      </c>
      <c r="V141" s="8"/>
      <c r="Y141" s="2"/>
      <c r="AE141" s="4"/>
      <c r="AF141" s="4"/>
      <c r="AG141" s="4"/>
      <c r="AH141" s="4"/>
      <c r="AI141" s="4"/>
      <c r="AJ141" s="4"/>
    </row>
    <row r="142" spans="2:55" x14ac:dyDescent="0.25">
      <c r="B142" t="s">
        <v>70</v>
      </c>
      <c r="V142" s="8">
        <v>179</v>
      </c>
      <c r="W142">
        <v>101</v>
      </c>
      <c r="X142" s="1">
        <v>6616340</v>
      </c>
      <c r="Y142" s="2">
        <v>13023691</v>
      </c>
      <c r="Z142">
        <v>28823370</v>
      </c>
      <c r="AA142">
        <v>25509530</v>
      </c>
      <c r="AB142">
        <v>14640602</v>
      </c>
      <c r="AC142">
        <v>23513438</v>
      </c>
      <c r="AD142">
        <v>35904357</v>
      </c>
      <c r="AE142" s="4">
        <v>30541761</v>
      </c>
      <c r="AF142" s="4">
        <v>36595475</v>
      </c>
      <c r="AG142" s="4">
        <v>49338370</v>
      </c>
      <c r="AH142" s="4">
        <v>32864066</v>
      </c>
      <c r="AI142" s="4">
        <v>10624181</v>
      </c>
      <c r="AJ142" s="4">
        <v>18038344</v>
      </c>
      <c r="AK142" s="4">
        <v>23454119</v>
      </c>
      <c r="AL142" s="4">
        <v>15414668</v>
      </c>
      <c r="AM142" s="4">
        <v>7701780</v>
      </c>
      <c r="AN142" s="4">
        <v>8875081</v>
      </c>
      <c r="AO142">
        <v>19119295</v>
      </c>
      <c r="AP142">
        <v>20001366</v>
      </c>
      <c r="AQ142">
        <v>22639469</v>
      </c>
      <c r="AR142">
        <v>9265756</v>
      </c>
    </row>
    <row r="143" spans="2:55" x14ac:dyDescent="0.25">
      <c r="B143" t="s">
        <v>71</v>
      </c>
      <c r="O143">
        <v>18599536</v>
      </c>
      <c r="P143">
        <v>22127543</v>
      </c>
      <c r="U143">
        <v>9923337</v>
      </c>
      <c r="V143" s="8">
        <v>10289167</v>
      </c>
      <c r="W143">
        <v>251016</v>
      </c>
      <c r="X143" s="1">
        <v>27808533</v>
      </c>
      <c r="Y143" s="2">
        <v>32905104</v>
      </c>
      <c r="Z143">
        <v>21303205</v>
      </c>
      <c r="AA143">
        <v>15108126</v>
      </c>
      <c r="AB143">
        <v>21019716</v>
      </c>
      <c r="AC143">
        <v>19642176</v>
      </c>
      <c r="AD143">
        <v>17909802</v>
      </c>
      <c r="AE143" s="4">
        <v>16416828</v>
      </c>
      <c r="AF143" s="4">
        <v>12347215</v>
      </c>
      <c r="AG143" s="4">
        <v>22774465</v>
      </c>
      <c r="AH143" s="4">
        <v>22853788</v>
      </c>
      <c r="AI143" s="4">
        <v>7698119</v>
      </c>
      <c r="AJ143" s="4">
        <v>5347215</v>
      </c>
      <c r="AK143" s="4">
        <v>2601604</v>
      </c>
      <c r="AL143" s="4">
        <v>2728572</v>
      </c>
      <c r="AM143" s="4">
        <v>3142254</v>
      </c>
      <c r="AN143" s="4">
        <v>2598222</v>
      </c>
      <c r="AO143">
        <v>2654891</v>
      </c>
      <c r="AP143">
        <v>3743413</v>
      </c>
      <c r="AQ143">
        <v>4081117</v>
      </c>
      <c r="AR143">
        <v>4992029</v>
      </c>
      <c r="AU143">
        <v>200</v>
      </c>
    </row>
    <row r="144" spans="2:55" x14ac:dyDescent="0.25">
      <c r="B144" t="s">
        <v>72</v>
      </c>
      <c r="V144" s="8">
        <v>90112</v>
      </c>
      <c r="X144" s="1">
        <v>1792298</v>
      </c>
      <c r="Y144" s="2">
        <v>1447907</v>
      </c>
      <c r="Z144">
        <v>676029</v>
      </c>
      <c r="AA144">
        <v>3623972</v>
      </c>
      <c r="AB144">
        <v>5206734</v>
      </c>
      <c r="AC144">
        <v>6012908</v>
      </c>
      <c r="AD144">
        <v>6446497</v>
      </c>
      <c r="AE144" s="4">
        <v>6590640</v>
      </c>
      <c r="AF144" s="4">
        <v>9740029</v>
      </c>
      <c r="AG144" s="4">
        <v>8398370</v>
      </c>
      <c r="AH144" s="4">
        <v>7930031</v>
      </c>
      <c r="AI144" s="4">
        <v>8167198</v>
      </c>
      <c r="AJ144" s="4">
        <v>4139306</v>
      </c>
      <c r="AK144" s="4">
        <v>3254248</v>
      </c>
      <c r="AL144" s="4">
        <v>3215676</v>
      </c>
      <c r="AM144" s="4">
        <v>2088042</v>
      </c>
      <c r="AN144" s="4">
        <v>2460677</v>
      </c>
      <c r="AO144">
        <v>2100629</v>
      </c>
      <c r="AP144">
        <v>2087252</v>
      </c>
      <c r="AQ144">
        <v>1667062</v>
      </c>
      <c r="AR144">
        <v>2513827</v>
      </c>
      <c r="AU144">
        <v>163</v>
      </c>
    </row>
    <row r="145" spans="2:55" x14ac:dyDescent="0.25">
      <c r="B145" t="s">
        <v>167</v>
      </c>
      <c r="O145">
        <v>2476790</v>
      </c>
      <c r="P145">
        <v>3413334</v>
      </c>
      <c r="U145">
        <v>4635609</v>
      </c>
      <c r="V145" s="8"/>
      <c r="Y145" s="2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2:55" x14ac:dyDescent="0.25">
      <c r="B146" t="s">
        <v>133</v>
      </c>
      <c r="O146">
        <v>9191</v>
      </c>
      <c r="P146">
        <v>14276</v>
      </c>
      <c r="U146">
        <v>499601</v>
      </c>
      <c r="V146" s="8"/>
      <c r="Y146" s="2">
        <v>8055218</v>
      </c>
      <c r="Z146">
        <v>5872197</v>
      </c>
      <c r="AA146">
        <v>7711473</v>
      </c>
      <c r="AB146">
        <v>4295323</v>
      </c>
      <c r="AC146">
        <v>7585912</v>
      </c>
      <c r="AD146">
        <v>12142055</v>
      </c>
      <c r="AE146" s="4">
        <v>9089026</v>
      </c>
      <c r="AF146" s="4"/>
      <c r="AG146" s="4"/>
      <c r="AH146" s="4"/>
      <c r="AI146" s="4"/>
      <c r="AJ146" s="4"/>
    </row>
    <row r="147" spans="2:55" x14ac:dyDescent="0.25">
      <c r="B147" t="s">
        <v>73</v>
      </c>
      <c r="C147" t="s">
        <v>160</v>
      </c>
      <c r="V147" s="8">
        <v>2965</v>
      </c>
      <c r="X147" s="1">
        <v>160724</v>
      </c>
      <c r="Y147" s="2"/>
      <c r="AE147" s="4"/>
      <c r="AF147" s="4">
        <v>255610</v>
      </c>
      <c r="AG147" s="4">
        <v>338543</v>
      </c>
      <c r="AH147" s="4">
        <v>313851</v>
      </c>
      <c r="AI147" s="4">
        <v>287840</v>
      </c>
      <c r="AJ147" s="4">
        <v>229771</v>
      </c>
      <c r="AK147" s="4">
        <v>216061</v>
      </c>
      <c r="AL147" s="4">
        <v>122828</v>
      </c>
      <c r="AM147" s="4">
        <v>64090</v>
      </c>
      <c r="AN147" s="4">
        <v>125292</v>
      </c>
      <c r="AO147">
        <v>206195</v>
      </c>
      <c r="AP147">
        <v>315343</v>
      </c>
      <c r="AQ147">
        <v>758373</v>
      </c>
      <c r="AR147">
        <v>194549</v>
      </c>
      <c r="AU147">
        <v>14701</v>
      </c>
      <c r="AV147">
        <v>713</v>
      </c>
    </row>
    <row r="148" spans="2:55" x14ac:dyDescent="0.25">
      <c r="B148" t="s">
        <v>74</v>
      </c>
      <c r="O148">
        <v>3936245</v>
      </c>
      <c r="P148">
        <v>738325</v>
      </c>
      <c r="U148">
        <v>472583</v>
      </c>
      <c r="V148" s="8">
        <v>158709</v>
      </c>
      <c r="X148" s="1">
        <v>10968998</v>
      </c>
      <c r="Y148" s="2">
        <v>14994601</v>
      </c>
      <c r="Z148">
        <v>1565157</v>
      </c>
      <c r="AA148">
        <v>10568535</v>
      </c>
      <c r="AB148">
        <v>17474816</v>
      </c>
      <c r="AC148">
        <v>19442114</v>
      </c>
      <c r="AD148">
        <v>5264990</v>
      </c>
      <c r="AE148" s="4">
        <v>22498539</v>
      </c>
      <c r="AF148" s="4">
        <v>24332133</v>
      </c>
      <c r="AG148" s="4">
        <v>25084330</v>
      </c>
      <c r="AH148" s="4">
        <v>9294061</v>
      </c>
      <c r="AI148" s="4">
        <v>3985710</v>
      </c>
      <c r="AJ148" s="4">
        <v>1836783</v>
      </c>
      <c r="AK148" s="4">
        <v>1991442</v>
      </c>
      <c r="AL148" s="4">
        <v>1630406</v>
      </c>
      <c r="AM148" s="4">
        <v>1904444</v>
      </c>
      <c r="AN148" s="4">
        <v>1962092</v>
      </c>
      <c r="AO148">
        <v>2729220</v>
      </c>
      <c r="AP148">
        <v>2363745</v>
      </c>
      <c r="AQ148">
        <v>2232186</v>
      </c>
      <c r="AR148">
        <v>2826412</v>
      </c>
      <c r="AU148">
        <v>469</v>
      </c>
      <c r="AY148">
        <v>20472</v>
      </c>
      <c r="AZ148">
        <v>27319</v>
      </c>
      <c r="BA148">
        <v>52683</v>
      </c>
      <c r="BB148">
        <v>62830</v>
      </c>
      <c r="BC148">
        <v>100684</v>
      </c>
    </row>
    <row r="149" spans="2:55" x14ac:dyDescent="0.25">
      <c r="B149" t="s">
        <v>75</v>
      </c>
      <c r="O149">
        <v>343851</v>
      </c>
      <c r="P149">
        <v>722098</v>
      </c>
      <c r="U149">
        <v>2214090</v>
      </c>
      <c r="V149" s="8"/>
      <c r="Y149" s="2">
        <v>1838098</v>
      </c>
      <c r="Z149">
        <v>406552</v>
      </c>
      <c r="AA149">
        <v>954699</v>
      </c>
      <c r="AB149">
        <v>741517</v>
      </c>
      <c r="AC149">
        <v>461583</v>
      </c>
      <c r="AD149">
        <v>697954</v>
      </c>
      <c r="AE149" s="4">
        <v>6096728</v>
      </c>
      <c r="AF149" s="4">
        <v>7264122</v>
      </c>
      <c r="AG149" s="4">
        <v>11742328</v>
      </c>
      <c r="AH149" s="4">
        <v>11812297</v>
      </c>
      <c r="AI149" s="4">
        <v>4997359</v>
      </c>
      <c r="AJ149" s="4">
        <v>5434912</v>
      </c>
      <c r="AK149" s="4">
        <v>4067585</v>
      </c>
      <c r="AL149" s="4">
        <v>9466064</v>
      </c>
      <c r="AM149" s="4">
        <v>6133557</v>
      </c>
      <c r="AN149" s="4">
        <v>9755122</v>
      </c>
      <c r="AO149">
        <v>17110229</v>
      </c>
      <c r="AP149">
        <v>22913159</v>
      </c>
      <c r="AQ149">
        <v>22716195</v>
      </c>
      <c r="AR149">
        <v>21797686</v>
      </c>
      <c r="AU149">
        <v>665902</v>
      </c>
    </row>
    <row r="150" spans="2:55" x14ac:dyDescent="0.25">
      <c r="B150" t="s">
        <v>189</v>
      </c>
      <c r="V150" s="8">
        <v>1411975</v>
      </c>
      <c r="X150" s="1">
        <v>6965166</v>
      </c>
      <c r="Y150" s="2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2:55" x14ac:dyDescent="0.25">
      <c r="B151" t="s">
        <v>76</v>
      </c>
      <c r="V151" s="8"/>
      <c r="Y151" s="2">
        <v>587658</v>
      </c>
      <c r="Z151">
        <v>68666</v>
      </c>
      <c r="AA151">
        <v>143435</v>
      </c>
      <c r="AB151">
        <v>195463</v>
      </c>
      <c r="AC151">
        <v>5049767</v>
      </c>
      <c r="AD151">
        <v>679240</v>
      </c>
      <c r="AE151" s="4">
        <v>9811455</v>
      </c>
      <c r="AF151" s="4">
        <v>5370563</v>
      </c>
      <c r="AG151" s="4">
        <v>2016929</v>
      </c>
      <c r="AH151" s="4">
        <v>1072485</v>
      </c>
      <c r="AI151" s="4">
        <v>1108129</v>
      </c>
      <c r="AJ151" s="4">
        <v>912981</v>
      </c>
      <c r="AK151" s="4">
        <v>1668595</v>
      </c>
      <c r="AL151" s="4">
        <v>893922</v>
      </c>
      <c r="AM151" s="4">
        <v>533873</v>
      </c>
      <c r="AN151" s="4">
        <v>1179529</v>
      </c>
      <c r="AO151">
        <v>1067489</v>
      </c>
      <c r="AP151">
        <v>910915</v>
      </c>
      <c r="AQ151">
        <v>359118</v>
      </c>
      <c r="AR151">
        <v>838036</v>
      </c>
      <c r="AU151">
        <v>18598</v>
      </c>
    </row>
    <row r="152" spans="2:55" x14ac:dyDescent="0.25">
      <c r="B152" t="s">
        <v>77</v>
      </c>
      <c r="V152" s="8">
        <v>45200</v>
      </c>
      <c r="X152" s="1">
        <v>161599</v>
      </c>
      <c r="Y152" s="2">
        <v>2903369</v>
      </c>
      <c r="Z152">
        <v>1014207</v>
      </c>
      <c r="AA152">
        <v>2983852</v>
      </c>
      <c r="AB152">
        <v>1308412</v>
      </c>
      <c r="AC152">
        <v>2044827</v>
      </c>
      <c r="AD152">
        <v>1289693</v>
      </c>
      <c r="AE152" s="4">
        <v>1316545</v>
      </c>
      <c r="AF152" s="4">
        <v>1359541</v>
      </c>
      <c r="AG152" s="4">
        <v>953661</v>
      </c>
      <c r="AH152" s="4">
        <v>256167</v>
      </c>
      <c r="AI152" s="4">
        <v>521248</v>
      </c>
      <c r="AJ152" s="4">
        <v>286748</v>
      </c>
      <c r="AK152" s="4">
        <v>222514</v>
      </c>
      <c r="AL152" s="4">
        <v>164611</v>
      </c>
      <c r="AM152" s="4">
        <v>170256</v>
      </c>
      <c r="AN152" s="4">
        <v>173464</v>
      </c>
      <c r="AO152">
        <v>197597</v>
      </c>
      <c r="AP152">
        <v>213078</v>
      </c>
      <c r="AQ152">
        <v>183876</v>
      </c>
      <c r="AR152">
        <v>251768</v>
      </c>
    </row>
    <row r="153" spans="2:55" x14ac:dyDescent="0.25">
      <c r="B153" t="s">
        <v>78</v>
      </c>
      <c r="V153" s="8">
        <v>584</v>
      </c>
      <c r="Y153" s="2"/>
      <c r="AE153" s="4"/>
      <c r="AF153" s="4"/>
      <c r="AG153" s="4"/>
      <c r="AH153" s="4"/>
      <c r="AI153" s="4"/>
      <c r="AJ153" s="4"/>
      <c r="AK153" s="4">
        <v>7052</v>
      </c>
      <c r="AL153" s="4">
        <v>8309</v>
      </c>
      <c r="AM153" s="4">
        <v>45002</v>
      </c>
      <c r="AN153" s="4">
        <v>973</v>
      </c>
      <c r="AO153">
        <v>22684</v>
      </c>
      <c r="AP153">
        <v>6092</v>
      </c>
      <c r="AQ153">
        <v>22175</v>
      </c>
      <c r="AR153">
        <v>498890</v>
      </c>
    </row>
    <row r="154" spans="2:55" x14ac:dyDescent="0.25">
      <c r="B154" t="s">
        <v>134</v>
      </c>
      <c r="V154" s="8">
        <v>29800</v>
      </c>
      <c r="Y154" s="2">
        <v>97010</v>
      </c>
      <c r="Z154">
        <v>223300</v>
      </c>
      <c r="AA154">
        <v>73434</v>
      </c>
      <c r="AB154">
        <v>31684</v>
      </c>
      <c r="AC154">
        <v>114250</v>
      </c>
      <c r="AD154">
        <v>112150</v>
      </c>
      <c r="AE154" s="4">
        <v>3620</v>
      </c>
      <c r="AF154" s="4">
        <v>5416</v>
      </c>
      <c r="AG154" s="4">
        <v>305</v>
      </c>
      <c r="AH154" s="4"/>
      <c r="AI154" s="4">
        <v>8500</v>
      </c>
      <c r="AJ154" s="4">
        <v>965</v>
      </c>
    </row>
    <row r="155" spans="2:55" x14ac:dyDescent="0.25">
      <c r="B155" t="s">
        <v>79</v>
      </c>
      <c r="C155" t="s">
        <v>160</v>
      </c>
      <c r="V155" s="8">
        <v>529798</v>
      </c>
      <c r="W155">
        <v>48511</v>
      </c>
      <c r="X155" s="1">
        <v>3209875</v>
      </c>
      <c r="Y155" s="2"/>
      <c r="AE155" s="4"/>
      <c r="AF155" s="4">
        <v>5576664</v>
      </c>
      <c r="AG155" s="4">
        <v>4672030</v>
      </c>
      <c r="AH155" s="4">
        <v>5297914</v>
      </c>
      <c r="AI155" s="4">
        <v>4673417</v>
      </c>
      <c r="AJ155" s="4">
        <v>3636307</v>
      </c>
      <c r="AK155" s="4">
        <v>5093227</v>
      </c>
      <c r="AL155" s="4">
        <v>2981938</v>
      </c>
      <c r="AM155" s="4">
        <v>1820603</v>
      </c>
      <c r="AN155" s="4">
        <v>1202536</v>
      </c>
      <c r="AO155">
        <v>1084930</v>
      </c>
      <c r="AP155">
        <v>1330423</v>
      </c>
      <c r="AQ155">
        <v>1357271</v>
      </c>
      <c r="AR155">
        <v>1147464</v>
      </c>
      <c r="AU155">
        <v>1227</v>
      </c>
      <c r="AV155">
        <v>92</v>
      </c>
    </row>
    <row r="156" spans="2:55" x14ac:dyDescent="0.25">
      <c r="B156" t="s">
        <v>169</v>
      </c>
      <c r="C156" t="s">
        <v>87</v>
      </c>
      <c r="O156">
        <v>1094728</v>
      </c>
      <c r="P156">
        <v>1125172</v>
      </c>
      <c r="U156">
        <v>1640633</v>
      </c>
      <c r="V156" s="8"/>
      <c r="Y156" s="2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2:55" x14ac:dyDescent="0.25">
      <c r="B157" t="s">
        <v>170</v>
      </c>
      <c r="O157">
        <v>15837</v>
      </c>
      <c r="P157">
        <v>3273</v>
      </c>
      <c r="V157" s="8"/>
      <c r="Y157" s="2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2:55" x14ac:dyDescent="0.25">
      <c r="B158" t="s">
        <v>171</v>
      </c>
      <c r="O158">
        <v>173271</v>
      </c>
      <c r="P158">
        <v>139433</v>
      </c>
      <c r="U158">
        <v>34198</v>
      </c>
      <c r="V158" s="8"/>
      <c r="Y158" s="2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2:55" x14ac:dyDescent="0.25">
      <c r="B159" t="s">
        <v>80</v>
      </c>
      <c r="O159">
        <v>867573</v>
      </c>
      <c r="P159">
        <v>566227</v>
      </c>
      <c r="U159">
        <v>1216925</v>
      </c>
      <c r="V159" s="8">
        <v>728383</v>
      </c>
      <c r="X159" s="1">
        <v>1351481</v>
      </c>
      <c r="Y159" s="2">
        <v>178118</v>
      </c>
      <c r="Z159">
        <v>164842</v>
      </c>
      <c r="AA159">
        <v>315300</v>
      </c>
      <c r="AB159">
        <v>253699</v>
      </c>
      <c r="AC159">
        <v>439660</v>
      </c>
      <c r="AD159">
        <v>1470562</v>
      </c>
      <c r="AE159" s="4">
        <v>1210287</v>
      </c>
      <c r="AF159" s="4">
        <v>484940</v>
      </c>
      <c r="AG159" s="4">
        <v>1213844</v>
      </c>
      <c r="AH159" s="4">
        <v>371980</v>
      </c>
      <c r="AI159" s="4">
        <v>172118</v>
      </c>
      <c r="AJ159" s="4">
        <v>88621</v>
      </c>
      <c r="AK159" s="4">
        <v>31686</v>
      </c>
      <c r="AL159" s="4">
        <v>209818</v>
      </c>
      <c r="AM159" s="4">
        <v>52187</v>
      </c>
      <c r="AN159" s="4">
        <v>28903</v>
      </c>
      <c r="AO159">
        <v>232292</v>
      </c>
      <c r="AP159">
        <v>174623</v>
      </c>
      <c r="AQ159">
        <v>240222</v>
      </c>
      <c r="AR159">
        <v>196505</v>
      </c>
      <c r="AU159">
        <v>1234</v>
      </c>
    </row>
    <row r="160" spans="2:55" x14ac:dyDescent="0.25">
      <c r="B160" t="s">
        <v>224</v>
      </c>
      <c r="C160" s="9" t="s">
        <v>223</v>
      </c>
      <c r="V160" s="8"/>
      <c r="Y160" s="2"/>
      <c r="AE160" s="4"/>
      <c r="AF160" s="4"/>
      <c r="AG160" s="4"/>
      <c r="AH160" s="4"/>
      <c r="AI160" s="4"/>
      <c r="AJ160" s="4"/>
      <c r="AP160">
        <v>17100</v>
      </c>
      <c r="AQ160">
        <v>97025</v>
      </c>
      <c r="AR160">
        <v>1605</v>
      </c>
    </row>
    <row r="161" spans="2:48" x14ac:dyDescent="0.25">
      <c r="B161" t="s">
        <v>81</v>
      </c>
      <c r="C161" t="s">
        <v>160</v>
      </c>
      <c r="V161" s="8"/>
      <c r="Y161" s="2"/>
      <c r="AE161" s="4"/>
      <c r="AF161" s="4">
        <v>111631</v>
      </c>
      <c r="AG161" s="4">
        <v>283467</v>
      </c>
      <c r="AH161" s="4">
        <v>314771</v>
      </c>
      <c r="AI161" s="4">
        <v>432528</v>
      </c>
      <c r="AJ161" s="4">
        <v>2594244</v>
      </c>
      <c r="AO161">
        <v>1026879</v>
      </c>
      <c r="AP161">
        <v>697112</v>
      </c>
      <c r="AQ161">
        <v>674740</v>
      </c>
      <c r="AR161">
        <v>215834</v>
      </c>
    </row>
    <row r="162" spans="2:48" x14ac:dyDescent="0.25">
      <c r="B162" t="s">
        <v>253</v>
      </c>
      <c r="V162" s="8"/>
      <c r="Y162" s="2"/>
      <c r="AE162" s="4"/>
      <c r="AF162" s="4"/>
      <c r="AG162" s="4"/>
      <c r="AH162" s="4"/>
      <c r="AI162" s="4"/>
      <c r="AJ162" s="4"/>
      <c r="AU162">
        <v>16321</v>
      </c>
      <c r="AV162">
        <v>149</v>
      </c>
    </row>
    <row r="163" spans="2:48" x14ac:dyDescent="0.25">
      <c r="B163" t="s">
        <v>82</v>
      </c>
      <c r="O163">
        <v>58845</v>
      </c>
      <c r="P163">
        <v>203283</v>
      </c>
      <c r="U163">
        <v>343545</v>
      </c>
      <c r="V163" s="8">
        <v>737137</v>
      </c>
      <c r="W163">
        <v>1767</v>
      </c>
      <c r="X163" s="1">
        <v>2393764</v>
      </c>
      <c r="Y163" s="2">
        <v>14078681</v>
      </c>
      <c r="Z163">
        <v>14519244</v>
      </c>
      <c r="AA163">
        <v>9396088</v>
      </c>
      <c r="AB163">
        <v>8910921</v>
      </c>
      <c r="AC163">
        <v>10587643</v>
      </c>
      <c r="AD163">
        <v>8509469</v>
      </c>
      <c r="AE163" s="4">
        <v>9259401</v>
      </c>
      <c r="AF163" s="4">
        <v>13472742</v>
      </c>
      <c r="AG163" s="4">
        <v>9201132</v>
      </c>
      <c r="AH163" s="4">
        <v>9034059</v>
      </c>
      <c r="AI163" s="4">
        <v>7394026</v>
      </c>
      <c r="AJ163" s="4">
        <v>4675100</v>
      </c>
      <c r="AK163" s="4">
        <v>2713994</v>
      </c>
      <c r="AL163" s="4">
        <v>2812170</v>
      </c>
      <c r="AM163" s="4">
        <v>3752369</v>
      </c>
      <c r="AN163" s="4">
        <v>4199930</v>
      </c>
      <c r="AO163">
        <v>2601565</v>
      </c>
      <c r="AP163">
        <v>4504658</v>
      </c>
      <c r="AQ163">
        <v>4265705</v>
      </c>
      <c r="AR163">
        <v>4437305</v>
      </c>
      <c r="AU163">
        <v>1037</v>
      </c>
    </row>
    <row r="164" spans="2:48" x14ac:dyDescent="0.25">
      <c r="B164" t="s">
        <v>190</v>
      </c>
      <c r="V164" s="8">
        <v>384498</v>
      </c>
      <c r="W164">
        <v>111880</v>
      </c>
      <c r="X164" s="1">
        <v>10539077</v>
      </c>
      <c r="Y164" s="2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2:48" x14ac:dyDescent="0.25">
      <c r="B165" t="s">
        <v>83</v>
      </c>
      <c r="V165" s="8">
        <v>24880</v>
      </c>
      <c r="X165" s="1">
        <v>46500</v>
      </c>
      <c r="Y165" s="2">
        <v>270325</v>
      </c>
      <c r="Z165">
        <v>108988</v>
      </c>
      <c r="AA165">
        <v>390039</v>
      </c>
      <c r="AB165">
        <v>39340</v>
      </c>
      <c r="AC165">
        <v>1156208</v>
      </c>
      <c r="AD165">
        <v>481830</v>
      </c>
      <c r="AE165" s="4">
        <v>552703</v>
      </c>
      <c r="AF165" s="4">
        <v>230420</v>
      </c>
      <c r="AG165" s="4">
        <v>365500</v>
      </c>
      <c r="AH165" s="4">
        <v>255607</v>
      </c>
      <c r="AI165" s="4">
        <v>207623</v>
      </c>
      <c r="AJ165" s="4">
        <v>142412</v>
      </c>
      <c r="AK165" s="4">
        <v>118014</v>
      </c>
      <c r="AL165" s="4">
        <v>293945</v>
      </c>
      <c r="AM165" s="4">
        <v>96230</v>
      </c>
      <c r="AN165" s="4">
        <v>100640</v>
      </c>
      <c r="AO165">
        <v>69201</v>
      </c>
      <c r="AP165">
        <v>159604</v>
      </c>
      <c r="AQ165">
        <v>493555</v>
      </c>
      <c r="AR165">
        <v>565171</v>
      </c>
      <c r="AU165">
        <v>678</v>
      </c>
    </row>
    <row r="166" spans="2:48" x14ac:dyDescent="0.25">
      <c r="B166" t="s">
        <v>155</v>
      </c>
      <c r="V166" s="8"/>
      <c r="Y166" s="2"/>
      <c r="AE166" s="4"/>
      <c r="AF166" s="4"/>
      <c r="AG166" s="4"/>
      <c r="AH166" s="4"/>
      <c r="AI166" s="4"/>
      <c r="AJ166" s="4"/>
      <c r="AK166">
        <v>3140599</v>
      </c>
      <c r="AL166">
        <v>1383721</v>
      </c>
      <c r="AM166">
        <v>1275378</v>
      </c>
      <c r="AN166">
        <v>1463857</v>
      </c>
    </row>
    <row r="167" spans="2:48" x14ac:dyDescent="0.25">
      <c r="B167" t="s">
        <v>222</v>
      </c>
      <c r="C167" s="9" t="s">
        <v>223</v>
      </c>
      <c r="V167" s="8">
        <v>30000</v>
      </c>
      <c r="Y167" s="2">
        <v>336055</v>
      </c>
      <c r="Z167">
        <v>27163</v>
      </c>
      <c r="AA167">
        <v>10719</v>
      </c>
      <c r="AB167">
        <v>7565</v>
      </c>
      <c r="AC167">
        <v>28490</v>
      </c>
      <c r="AD167">
        <v>32845</v>
      </c>
      <c r="AE167" s="4">
        <v>22011</v>
      </c>
      <c r="AF167" s="4">
        <v>40336</v>
      </c>
      <c r="AG167" s="4">
        <v>43445</v>
      </c>
      <c r="AH167" s="4">
        <v>104221</v>
      </c>
      <c r="AI167" s="4">
        <v>130109</v>
      </c>
      <c r="AJ167" s="4">
        <v>156684</v>
      </c>
      <c r="AP167">
        <v>442485</v>
      </c>
      <c r="AQ167">
        <v>226086</v>
      </c>
      <c r="AR167">
        <v>237424</v>
      </c>
    </row>
    <row r="168" spans="2:48" x14ac:dyDescent="0.25">
      <c r="B168" t="s">
        <v>84</v>
      </c>
      <c r="V168" s="8"/>
      <c r="X168" s="1">
        <v>3958639</v>
      </c>
      <c r="Y168" s="2">
        <v>348892</v>
      </c>
      <c r="Z168">
        <v>99498</v>
      </c>
      <c r="AA168">
        <v>103965</v>
      </c>
      <c r="AB168">
        <v>178704</v>
      </c>
      <c r="AC168">
        <v>295396</v>
      </c>
      <c r="AD168">
        <v>279121</v>
      </c>
      <c r="AE168" s="4">
        <v>311825</v>
      </c>
      <c r="AF168" s="4">
        <v>272801</v>
      </c>
      <c r="AG168" s="4">
        <v>196157</v>
      </c>
      <c r="AH168" s="4">
        <v>339341</v>
      </c>
      <c r="AI168" s="4">
        <v>346991</v>
      </c>
      <c r="AJ168" s="4">
        <v>452729</v>
      </c>
      <c r="AK168" s="4">
        <v>325042</v>
      </c>
      <c r="AL168" s="4">
        <v>225457</v>
      </c>
      <c r="AM168" s="4">
        <v>255124</v>
      </c>
      <c r="AN168" s="4">
        <v>106758</v>
      </c>
      <c r="AO168">
        <v>263187</v>
      </c>
      <c r="AP168">
        <v>225231</v>
      </c>
      <c r="AQ168">
        <v>319829</v>
      </c>
      <c r="AR168">
        <v>380578</v>
      </c>
    </row>
    <row r="169" spans="2:48" x14ac:dyDescent="0.25">
      <c r="B169" t="s">
        <v>85</v>
      </c>
      <c r="V169" s="8"/>
      <c r="X169" s="1">
        <v>1042391</v>
      </c>
      <c r="Y169" s="2">
        <v>1903668</v>
      </c>
      <c r="Z169">
        <v>238417</v>
      </c>
      <c r="AA169">
        <v>184802</v>
      </c>
      <c r="AB169">
        <v>2441699</v>
      </c>
      <c r="AC169">
        <v>177701</v>
      </c>
      <c r="AD169">
        <v>120582</v>
      </c>
      <c r="AE169" s="4">
        <v>1741238</v>
      </c>
      <c r="AF169" s="4">
        <v>1210374</v>
      </c>
      <c r="AG169" s="4">
        <v>2141840</v>
      </c>
      <c r="AH169" s="4">
        <v>2509939</v>
      </c>
      <c r="AI169" s="4">
        <v>1170178</v>
      </c>
      <c r="AJ169" s="4">
        <v>556299</v>
      </c>
      <c r="AK169" s="4">
        <v>2083864</v>
      </c>
      <c r="AL169" s="4">
        <v>1235827</v>
      </c>
      <c r="AM169" s="4">
        <v>455107</v>
      </c>
      <c r="AN169" s="4">
        <v>516588</v>
      </c>
      <c r="AO169">
        <v>1143119</v>
      </c>
      <c r="AP169">
        <v>1984162</v>
      </c>
      <c r="AQ169">
        <v>1159540</v>
      </c>
      <c r="AR169">
        <v>2329570</v>
      </c>
    </row>
    <row r="170" spans="2:48" x14ac:dyDescent="0.25">
      <c r="B170" t="s">
        <v>196</v>
      </c>
      <c r="O170">
        <v>393742</v>
      </c>
      <c r="P170">
        <v>348079</v>
      </c>
      <c r="V170" s="8"/>
      <c r="Y170" s="2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2:48" x14ac:dyDescent="0.25">
      <c r="B171" t="s">
        <v>178</v>
      </c>
      <c r="O171">
        <v>37179771</v>
      </c>
      <c r="P171">
        <v>30934574</v>
      </c>
      <c r="U171">
        <v>73058942</v>
      </c>
      <c r="V171" s="8"/>
      <c r="Y171" s="2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2:48" x14ac:dyDescent="0.25">
      <c r="B172" t="s">
        <v>86</v>
      </c>
      <c r="V172" s="8">
        <v>140774</v>
      </c>
      <c r="X172" s="1">
        <v>125700</v>
      </c>
      <c r="Y172" s="2"/>
      <c r="AE172" s="4"/>
      <c r="AF172" s="4">
        <v>1651956</v>
      </c>
      <c r="AG172" s="4">
        <v>1639557</v>
      </c>
      <c r="AH172" s="4">
        <v>916425</v>
      </c>
      <c r="AI172" s="4">
        <v>1090373</v>
      </c>
      <c r="AJ172" s="4">
        <v>1051949</v>
      </c>
      <c r="AK172" s="4">
        <v>644801</v>
      </c>
      <c r="AL172" s="4">
        <v>677694</v>
      </c>
      <c r="AM172" s="4">
        <v>360631</v>
      </c>
      <c r="AN172" s="4">
        <v>214816</v>
      </c>
      <c r="AO172">
        <v>145581</v>
      </c>
      <c r="AP172">
        <v>203550</v>
      </c>
      <c r="AQ172">
        <v>224501</v>
      </c>
      <c r="AR172">
        <v>480128</v>
      </c>
    </row>
    <row r="173" spans="2:48" x14ac:dyDescent="0.25">
      <c r="B173" t="s">
        <v>87</v>
      </c>
      <c r="V173" s="8">
        <v>1396919</v>
      </c>
      <c r="W173">
        <v>178765</v>
      </c>
      <c r="X173" s="1">
        <v>2442730</v>
      </c>
      <c r="Y173" s="2">
        <v>4800665</v>
      </c>
      <c r="Z173">
        <v>2842829</v>
      </c>
      <c r="AA173">
        <v>2675506</v>
      </c>
      <c r="AB173">
        <v>2729603</v>
      </c>
      <c r="AC173">
        <v>2051057</v>
      </c>
      <c r="AD173">
        <v>1898919</v>
      </c>
      <c r="AE173" s="4">
        <v>1272909</v>
      </c>
      <c r="AF173" s="4">
        <v>2090202</v>
      </c>
      <c r="AG173" s="4">
        <v>2179375</v>
      </c>
      <c r="AH173" s="4">
        <v>1218041</v>
      </c>
      <c r="AI173" s="4">
        <v>1593256</v>
      </c>
      <c r="AJ173" s="4">
        <v>1696566</v>
      </c>
      <c r="AK173" s="4">
        <v>831322</v>
      </c>
      <c r="AL173" s="4">
        <v>409298</v>
      </c>
      <c r="AM173" s="4">
        <v>402038</v>
      </c>
      <c r="AN173" s="4">
        <v>563311</v>
      </c>
      <c r="AO173">
        <v>536189</v>
      </c>
      <c r="AP173">
        <v>902487</v>
      </c>
      <c r="AQ173">
        <v>651802</v>
      </c>
      <c r="AR173">
        <v>671683</v>
      </c>
      <c r="AU173">
        <v>426</v>
      </c>
    </row>
    <row r="174" spans="2:48" x14ac:dyDescent="0.25">
      <c r="B174" t="s">
        <v>192</v>
      </c>
      <c r="V174" s="8"/>
      <c r="Y174" s="2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V174">
        <v>3041</v>
      </c>
    </row>
    <row r="175" spans="2:48" x14ac:dyDescent="0.25">
      <c r="B175" t="s">
        <v>88</v>
      </c>
      <c r="V175" s="8">
        <v>47500</v>
      </c>
      <c r="X175" s="1">
        <v>3363775</v>
      </c>
      <c r="Y175" s="2">
        <v>1709484</v>
      </c>
      <c r="Z175">
        <v>2049809</v>
      </c>
      <c r="AA175">
        <v>1893527</v>
      </c>
      <c r="AB175">
        <v>1216184</v>
      </c>
      <c r="AC175">
        <v>1231122</v>
      </c>
      <c r="AD175">
        <v>1155415</v>
      </c>
      <c r="AE175" s="4">
        <v>1596657</v>
      </c>
      <c r="AF175" s="4">
        <v>1951050</v>
      </c>
      <c r="AG175" s="4">
        <v>1543452</v>
      </c>
      <c r="AH175" s="4">
        <v>2289996</v>
      </c>
      <c r="AI175" s="4">
        <v>2376810</v>
      </c>
      <c r="AJ175" s="4">
        <v>1882640</v>
      </c>
      <c r="AK175" s="4">
        <v>1295604</v>
      </c>
      <c r="AL175" s="4">
        <v>2966013</v>
      </c>
      <c r="AM175" s="4">
        <v>1355000</v>
      </c>
      <c r="AN175" s="4">
        <v>2125983</v>
      </c>
      <c r="AO175">
        <v>1805922</v>
      </c>
      <c r="AP175">
        <v>2584606</v>
      </c>
      <c r="AQ175">
        <v>3136581</v>
      </c>
      <c r="AR175">
        <v>3879821</v>
      </c>
      <c r="AU175">
        <v>115</v>
      </c>
    </row>
    <row r="176" spans="2:48" x14ac:dyDescent="0.25">
      <c r="B176" t="s">
        <v>89</v>
      </c>
      <c r="V176" s="8">
        <v>1367393</v>
      </c>
      <c r="W176">
        <v>150572</v>
      </c>
      <c r="X176" s="1">
        <v>7210621</v>
      </c>
      <c r="Y176" s="2">
        <v>2731179</v>
      </c>
      <c r="Z176">
        <v>2348854</v>
      </c>
      <c r="AA176">
        <v>3914062</v>
      </c>
      <c r="AB176">
        <v>2349877</v>
      </c>
      <c r="AC176">
        <v>3310329</v>
      </c>
      <c r="AD176">
        <v>5294745</v>
      </c>
      <c r="AE176" s="4">
        <v>2579252</v>
      </c>
      <c r="AF176" s="4">
        <v>2057831</v>
      </c>
      <c r="AG176" s="4">
        <v>1653914</v>
      </c>
      <c r="AH176" s="4">
        <v>1966547</v>
      </c>
      <c r="AI176" s="4">
        <v>724432</v>
      </c>
      <c r="AJ176" s="4">
        <v>815367</v>
      </c>
      <c r="AK176" s="4">
        <v>675550</v>
      </c>
      <c r="AL176" s="4">
        <v>579421</v>
      </c>
      <c r="AM176" s="4">
        <v>705879</v>
      </c>
      <c r="AN176" s="4">
        <v>318174</v>
      </c>
      <c r="AO176">
        <v>236818</v>
      </c>
      <c r="AP176">
        <v>288894</v>
      </c>
      <c r="AQ176">
        <v>181278</v>
      </c>
      <c r="AR176">
        <v>7288174</v>
      </c>
      <c r="AS176" s="4">
        <f>SUM(AN133:AN176)</f>
        <v>193874073</v>
      </c>
      <c r="AU176">
        <v>1682</v>
      </c>
    </row>
    <row r="177" spans="2:55" x14ac:dyDescent="0.25">
      <c r="B177" t="s">
        <v>90</v>
      </c>
      <c r="O177">
        <v>4926190</v>
      </c>
      <c r="P177">
        <v>4935318</v>
      </c>
      <c r="U177">
        <v>29294</v>
      </c>
      <c r="V177" s="8">
        <v>684062</v>
      </c>
      <c r="X177" s="1">
        <v>2368142</v>
      </c>
      <c r="Y177" s="2">
        <v>4286734</v>
      </c>
      <c r="Z177">
        <v>2319884</v>
      </c>
      <c r="AA177">
        <v>6137670</v>
      </c>
      <c r="AB177">
        <v>7188573</v>
      </c>
      <c r="AC177">
        <v>9303652</v>
      </c>
      <c r="AD177">
        <v>7697503</v>
      </c>
      <c r="AE177" s="4">
        <v>6439659</v>
      </c>
      <c r="AF177" s="4">
        <v>6849441</v>
      </c>
      <c r="AG177" s="4">
        <v>5021743</v>
      </c>
      <c r="AH177" s="4">
        <v>3285834</v>
      </c>
      <c r="AI177" s="4">
        <v>3775684</v>
      </c>
      <c r="AJ177" s="4">
        <v>4760797</v>
      </c>
      <c r="AK177" s="4">
        <v>4529446</v>
      </c>
      <c r="AL177" s="4">
        <v>2082606</v>
      </c>
      <c r="AM177" s="4">
        <v>674346</v>
      </c>
      <c r="AN177" s="4">
        <v>699550</v>
      </c>
      <c r="AO177">
        <v>1805803</v>
      </c>
      <c r="AP177">
        <v>3684509</v>
      </c>
      <c r="AQ177">
        <v>2332082</v>
      </c>
      <c r="AR177">
        <v>2060513</v>
      </c>
      <c r="AU177">
        <v>293</v>
      </c>
      <c r="AY177">
        <v>9167</v>
      </c>
      <c r="AZ177">
        <v>15469</v>
      </c>
      <c r="BA177">
        <v>24465</v>
      </c>
      <c r="BB177">
        <v>22958</v>
      </c>
      <c r="BC177">
        <v>91722</v>
      </c>
    </row>
    <row r="178" spans="2:55" x14ac:dyDescent="0.25">
      <c r="B178" t="s">
        <v>91</v>
      </c>
      <c r="V178" s="8"/>
      <c r="Y178" s="2"/>
      <c r="AE178" s="4"/>
      <c r="AF178" s="4"/>
      <c r="AG178" s="4"/>
      <c r="AH178" s="4"/>
      <c r="AI178" s="4"/>
      <c r="AJ178" s="4"/>
      <c r="AK178" s="4">
        <v>432553</v>
      </c>
      <c r="AL178" s="4">
        <v>267174</v>
      </c>
      <c r="AM178" s="4">
        <v>385537</v>
      </c>
      <c r="AN178" s="4">
        <v>375370</v>
      </c>
      <c r="AO178">
        <v>415380</v>
      </c>
      <c r="AP178">
        <v>740877</v>
      </c>
      <c r="AQ178">
        <v>573294</v>
      </c>
      <c r="AR178">
        <v>473342</v>
      </c>
      <c r="AU178">
        <v>8550</v>
      </c>
    </row>
    <row r="179" spans="2:55" x14ac:dyDescent="0.25">
      <c r="B179" t="s">
        <v>179</v>
      </c>
      <c r="C179" t="s">
        <v>180</v>
      </c>
      <c r="O179">
        <v>626526</v>
      </c>
      <c r="P179">
        <v>126400</v>
      </c>
      <c r="U179">
        <v>85828</v>
      </c>
      <c r="V179" s="8"/>
      <c r="Y179" s="2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2:55" x14ac:dyDescent="0.25">
      <c r="B180" t="s">
        <v>136</v>
      </c>
      <c r="V180" s="8"/>
      <c r="Y180" s="2">
        <v>10711</v>
      </c>
      <c r="Z180">
        <v>160</v>
      </c>
      <c r="AA180">
        <v>1500</v>
      </c>
      <c r="AB180">
        <v>4485</v>
      </c>
      <c r="AC180">
        <v>200</v>
      </c>
      <c r="AD180">
        <v>650</v>
      </c>
      <c r="AE180" s="4">
        <v>1713359</v>
      </c>
      <c r="AF180" s="4">
        <v>6209794</v>
      </c>
      <c r="AG180" s="4">
        <v>5520698</v>
      </c>
      <c r="AH180" s="4">
        <v>2689522</v>
      </c>
      <c r="AI180" s="4">
        <v>3308392</v>
      </c>
      <c r="AJ180" s="4">
        <v>1365751</v>
      </c>
    </row>
    <row r="181" spans="2:55" x14ac:dyDescent="0.25">
      <c r="B181" t="s">
        <v>92</v>
      </c>
      <c r="V181" s="8">
        <v>642102</v>
      </c>
      <c r="W181">
        <v>256</v>
      </c>
      <c r="X181" s="1">
        <v>1068687</v>
      </c>
      <c r="Y181" s="2">
        <v>125909</v>
      </c>
      <c r="Z181">
        <v>78443</v>
      </c>
      <c r="AA181">
        <v>179533</v>
      </c>
      <c r="AB181">
        <v>116157</v>
      </c>
      <c r="AC181">
        <v>670254</v>
      </c>
      <c r="AD181">
        <v>1382877</v>
      </c>
      <c r="AE181" s="4">
        <v>955328</v>
      </c>
      <c r="AF181" s="4">
        <v>736554</v>
      </c>
      <c r="AG181" s="4">
        <v>740634</v>
      </c>
      <c r="AH181" s="4">
        <v>648713</v>
      </c>
      <c r="AI181" s="4">
        <v>1194813</v>
      </c>
      <c r="AJ181" s="4">
        <v>547461</v>
      </c>
      <c r="AK181" s="4">
        <v>409500</v>
      </c>
      <c r="AL181" s="4">
        <v>402499</v>
      </c>
      <c r="AM181" s="4">
        <v>858564</v>
      </c>
      <c r="AN181" s="4">
        <v>497667</v>
      </c>
      <c r="AO181">
        <v>741888</v>
      </c>
      <c r="AP181">
        <v>753742</v>
      </c>
      <c r="AQ181">
        <v>1216294</v>
      </c>
      <c r="AR181">
        <v>1119061</v>
      </c>
    </row>
    <row r="182" spans="2:55" x14ac:dyDescent="0.25">
      <c r="B182" t="s">
        <v>191</v>
      </c>
      <c r="V182" s="8">
        <v>198120</v>
      </c>
      <c r="X182" s="1">
        <v>410204</v>
      </c>
      <c r="Y182" s="2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2:55" x14ac:dyDescent="0.25">
      <c r="B183" t="s">
        <v>93</v>
      </c>
      <c r="V183" s="8">
        <v>890332</v>
      </c>
      <c r="W183">
        <v>972230</v>
      </c>
      <c r="X183" s="1">
        <v>281494</v>
      </c>
      <c r="Y183" s="2">
        <v>530040</v>
      </c>
      <c r="Z183">
        <v>45689</v>
      </c>
      <c r="AA183">
        <v>101198</v>
      </c>
      <c r="AB183">
        <v>43399</v>
      </c>
      <c r="AC183">
        <v>18720</v>
      </c>
      <c r="AD183">
        <v>145362</v>
      </c>
      <c r="AE183" s="4">
        <v>55606</v>
      </c>
      <c r="AF183" s="4">
        <v>47383</v>
      </c>
      <c r="AG183" s="4">
        <v>654349</v>
      </c>
      <c r="AH183" s="4">
        <v>11774501</v>
      </c>
      <c r="AI183" s="4">
        <v>14368899</v>
      </c>
      <c r="AJ183" s="4">
        <v>13708162</v>
      </c>
      <c r="AK183" s="4">
        <v>5971571</v>
      </c>
      <c r="AL183" s="4">
        <v>10965043</v>
      </c>
      <c r="AM183" s="4">
        <v>865382</v>
      </c>
      <c r="AN183" s="4">
        <v>2838345</v>
      </c>
      <c r="AO183">
        <v>4472210</v>
      </c>
      <c r="AP183">
        <v>7469422</v>
      </c>
      <c r="AQ183">
        <v>6755606</v>
      </c>
      <c r="AR183">
        <v>5022685</v>
      </c>
      <c r="AS183" s="4">
        <f>SUM(AN177:AN183)-AN183</f>
        <v>1572587</v>
      </c>
      <c r="AU183">
        <v>2883</v>
      </c>
      <c r="AV183">
        <v>371</v>
      </c>
    </row>
    <row r="184" spans="2:55" x14ac:dyDescent="0.25">
      <c r="B184" t="s">
        <v>163</v>
      </c>
      <c r="U184">
        <v>864832</v>
      </c>
      <c r="V184" s="8"/>
      <c r="Y184" s="2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S184" s="4"/>
    </row>
    <row r="185" spans="2:55" x14ac:dyDescent="0.25">
      <c r="B185" t="s">
        <v>181</v>
      </c>
      <c r="C185" t="s">
        <v>182</v>
      </c>
      <c r="O185">
        <v>190085</v>
      </c>
      <c r="P185">
        <v>400219</v>
      </c>
      <c r="U185">
        <v>198246</v>
      </c>
      <c r="V185" s="8"/>
      <c r="Y185" s="2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S185" s="4"/>
    </row>
    <row r="186" spans="2:55" x14ac:dyDescent="0.25">
      <c r="B186" t="s">
        <v>94</v>
      </c>
      <c r="V186" s="8"/>
      <c r="AE186" s="4"/>
      <c r="AF186" s="4"/>
      <c r="AG186" s="4"/>
      <c r="AH186" s="4"/>
      <c r="AI186" s="4"/>
      <c r="AJ186" s="4"/>
    </row>
    <row r="187" spans="2:55" x14ac:dyDescent="0.25">
      <c r="B187" t="s">
        <v>95</v>
      </c>
      <c r="V187" s="8"/>
      <c r="AE187" s="4"/>
      <c r="AF187" s="4"/>
      <c r="AG187" s="4"/>
      <c r="AH187" s="4"/>
      <c r="AI187" s="4"/>
      <c r="AJ187" s="4"/>
    </row>
    <row r="188" spans="2:55" x14ac:dyDescent="0.25">
      <c r="B188" t="s">
        <v>96</v>
      </c>
      <c r="V188" s="8"/>
      <c r="AE188" s="4"/>
      <c r="AF188" s="4"/>
      <c r="AG188" s="4"/>
      <c r="AH188" s="4"/>
      <c r="AI188" s="4"/>
      <c r="AJ188" s="4"/>
    </row>
    <row r="189" spans="2:55" x14ac:dyDescent="0.25">
      <c r="B189" t="s">
        <v>97</v>
      </c>
      <c r="V189" s="8"/>
      <c r="AE189" s="4"/>
      <c r="AF189" s="4"/>
      <c r="AG189" s="4"/>
      <c r="AH189" s="4"/>
      <c r="AI189" s="4"/>
      <c r="AJ189" s="4"/>
    </row>
    <row r="190" spans="2:55" x14ac:dyDescent="0.25">
      <c r="B190" t="s">
        <v>98</v>
      </c>
      <c r="E190">
        <f t="shared" ref="E190:AN190" si="0">SUM(E4:E189)</f>
        <v>0</v>
      </c>
      <c r="F190">
        <f t="shared" si="0"/>
        <v>0</v>
      </c>
      <c r="G190">
        <f t="shared" si="0"/>
        <v>0</v>
      </c>
      <c r="H190">
        <f t="shared" si="0"/>
        <v>0</v>
      </c>
      <c r="I190">
        <f t="shared" si="0"/>
        <v>0</v>
      </c>
      <c r="J190">
        <f t="shared" si="0"/>
        <v>0</v>
      </c>
      <c r="K190">
        <f t="shared" si="0"/>
        <v>0</v>
      </c>
      <c r="L190">
        <f t="shared" si="0"/>
        <v>0</v>
      </c>
      <c r="M190">
        <f t="shared" si="0"/>
        <v>0</v>
      </c>
      <c r="N190">
        <f t="shared" si="0"/>
        <v>0</v>
      </c>
      <c r="O190">
        <f t="shared" si="0"/>
        <v>3265239714</v>
      </c>
      <c r="P190">
        <f t="shared" si="0"/>
        <v>3333258633</v>
      </c>
      <c r="Q190">
        <f t="shared" si="0"/>
        <v>0</v>
      </c>
      <c r="R190">
        <f t="shared" si="0"/>
        <v>0</v>
      </c>
      <c r="S190">
        <f t="shared" si="0"/>
        <v>0</v>
      </c>
      <c r="T190">
        <f t="shared" si="0"/>
        <v>0</v>
      </c>
      <c r="U190">
        <f t="shared" si="0"/>
        <v>1883262895</v>
      </c>
      <c r="V190" s="1">
        <f t="shared" si="0"/>
        <v>1082087466</v>
      </c>
      <c r="W190">
        <f t="shared" si="0"/>
        <v>637426479</v>
      </c>
      <c r="X190" s="1">
        <f t="shared" si="0"/>
        <v>3296085060</v>
      </c>
      <c r="Y190">
        <f t="shared" si="0"/>
        <v>3332419710</v>
      </c>
      <c r="Z190">
        <f t="shared" si="0"/>
        <v>2240219103</v>
      </c>
      <c r="AA190">
        <f t="shared" si="0"/>
        <v>2027598760</v>
      </c>
      <c r="AB190">
        <f t="shared" si="0"/>
        <v>2009225805</v>
      </c>
      <c r="AC190">
        <f t="shared" si="0"/>
        <v>2363596633</v>
      </c>
      <c r="AD190">
        <f t="shared" si="0"/>
        <v>2454991018</v>
      </c>
      <c r="AE190" s="7">
        <f t="shared" si="0"/>
        <v>2441945148</v>
      </c>
      <c r="AF190" s="4">
        <f t="shared" si="0"/>
        <v>2548853006</v>
      </c>
      <c r="AG190" s="4">
        <f t="shared" si="0"/>
        <v>2683808877</v>
      </c>
      <c r="AH190" s="4">
        <f t="shared" si="0"/>
        <v>2752306962</v>
      </c>
      <c r="AI190" s="4">
        <f t="shared" si="0"/>
        <v>2418255971</v>
      </c>
      <c r="AJ190" s="4">
        <f t="shared" si="0"/>
        <v>1892736296</v>
      </c>
      <c r="AK190">
        <f t="shared" si="0"/>
        <v>1299426892</v>
      </c>
      <c r="AL190">
        <f t="shared" si="0"/>
        <v>1208723974</v>
      </c>
      <c r="AM190">
        <f t="shared" si="0"/>
        <v>1038277103</v>
      </c>
      <c r="AN190">
        <f t="shared" si="0"/>
        <v>935917207</v>
      </c>
      <c r="AO190">
        <f>SUM(AO4:AO189)</f>
        <v>998000707</v>
      </c>
      <c r="AP190">
        <f t="shared" ref="AP190:BC190" si="1">SUM(AP4:AP189)</f>
        <v>1519618305</v>
      </c>
      <c r="AQ190">
        <f t="shared" si="1"/>
        <v>1386124783</v>
      </c>
      <c r="AR190">
        <f t="shared" si="1"/>
        <v>1516514676</v>
      </c>
      <c r="AS190">
        <f t="shared" si="1"/>
        <v>933078862</v>
      </c>
      <c r="AT190">
        <f t="shared" si="1"/>
        <v>0</v>
      </c>
      <c r="AU190">
        <f t="shared" si="1"/>
        <v>469733355</v>
      </c>
      <c r="AV190">
        <f t="shared" si="1"/>
        <v>408916535</v>
      </c>
      <c r="AW190">
        <f t="shared" si="1"/>
        <v>0</v>
      </c>
      <c r="AX190">
        <f t="shared" si="1"/>
        <v>0</v>
      </c>
      <c r="AY190">
        <f t="shared" si="1"/>
        <v>1759575</v>
      </c>
      <c r="AZ190">
        <f t="shared" si="1"/>
        <v>3431187</v>
      </c>
      <c r="BA190">
        <f t="shared" si="1"/>
        <v>3937325</v>
      </c>
      <c r="BB190">
        <f t="shared" si="1"/>
        <v>4342696</v>
      </c>
      <c r="BC190">
        <f t="shared" si="1"/>
        <v>6283743</v>
      </c>
    </row>
    <row r="191" spans="2:55" x14ac:dyDescent="0.25">
      <c r="AE191" s="7"/>
      <c r="AF191" s="4"/>
      <c r="AG191" s="4"/>
      <c r="AH191" s="4"/>
      <c r="AI191" s="4"/>
      <c r="AJ191" s="4"/>
    </row>
    <row r="192" spans="2:55" x14ac:dyDescent="0.25">
      <c r="O192">
        <f>3265239714-O190</f>
        <v>0</v>
      </c>
      <c r="P192">
        <f>3333258633-P190</f>
        <v>0</v>
      </c>
      <c r="U192">
        <f>1883262895-U190</f>
        <v>0</v>
      </c>
      <c r="V192" s="1">
        <f>1082090066-V190</f>
        <v>2600</v>
      </c>
      <c r="W192">
        <f>637426479-W190</f>
        <v>0</v>
      </c>
      <c r="X192" s="1">
        <f>3296085060-X190</f>
        <v>0</v>
      </c>
      <c r="AF192" s="4">
        <f>2548856000-AF190</f>
        <v>2994</v>
      </c>
      <c r="AG192">
        <f>2683904000-AG190</f>
        <v>95123</v>
      </c>
      <c r="AH192">
        <f>2752298000-AH190</f>
        <v>-8962</v>
      </c>
      <c r="AI192">
        <f>2418255000-AI190</f>
        <v>-971</v>
      </c>
      <c r="AJ192">
        <f>1892733000-AJ190</f>
        <v>-3296</v>
      </c>
      <c r="AK192">
        <f>1299427000-AK190</f>
        <v>108</v>
      </c>
      <c r="AL192">
        <f>1208726000-AL190</f>
        <v>2026</v>
      </c>
      <c r="AM192">
        <f>1038276000-AM190</f>
        <v>-1103</v>
      </c>
      <c r="AN192">
        <f>935917000-AN190</f>
        <v>-207</v>
      </c>
      <c r="AY192">
        <f>2145548-AY190</f>
        <v>385973</v>
      </c>
      <c r="AZ192">
        <f>4251243-AZ190</f>
        <v>820056</v>
      </c>
      <c r="BA192">
        <f>4918728-BA190</f>
        <v>981403</v>
      </c>
      <c r="BB192">
        <f>5296631-BB190</f>
        <v>953935</v>
      </c>
      <c r="BC192">
        <f>7752416-BC190</f>
        <v>1468673</v>
      </c>
    </row>
    <row r="193" spans="1:44" x14ac:dyDescent="0.25">
      <c r="A193" t="s">
        <v>100</v>
      </c>
      <c r="U193" t="s">
        <v>183</v>
      </c>
      <c r="Y193" t="s">
        <v>138</v>
      </c>
      <c r="Z193" t="s">
        <v>138</v>
      </c>
      <c r="AA193" t="s">
        <v>138</v>
      </c>
      <c r="AB193" t="s">
        <v>138</v>
      </c>
      <c r="AC193" t="s">
        <v>138</v>
      </c>
      <c r="AD193" t="s">
        <v>138</v>
      </c>
      <c r="AE193" t="s">
        <v>138</v>
      </c>
      <c r="AF193" t="s">
        <v>138</v>
      </c>
    </row>
    <row r="194" spans="1:44" x14ac:dyDescent="0.25">
      <c r="A194" t="s">
        <v>101</v>
      </c>
      <c r="AK194" t="s">
        <v>138</v>
      </c>
      <c r="AL194" t="s">
        <v>138</v>
      </c>
      <c r="AM194" t="s">
        <v>138</v>
      </c>
      <c r="AN194" t="s">
        <v>138</v>
      </c>
      <c r="AO194" t="s">
        <v>261</v>
      </c>
      <c r="AP194" t="s">
        <v>261</v>
      </c>
      <c r="AQ194" t="s">
        <v>261</v>
      </c>
      <c r="AR194" t="s">
        <v>261</v>
      </c>
    </row>
    <row r="195" spans="1:44" x14ac:dyDescent="0.25">
      <c r="A195" t="s">
        <v>102</v>
      </c>
      <c r="U195" t="s">
        <v>206</v>
      </c>
      <c r="X195" t="s">
        <v>256</v>
      </c>
      <c r="Y195" t="s">
        <v>256</v>
      </c>
      <c r="Z195" t="s">
        <v>256</v>
      </c>
      <c r="AA195" t="s">
        <v>256</v>
      </c>
      <c r="AB195" t="s">
        <v>256</v>
      </c>
      <c r="AC195" t="s">
        <v>256</v>
      </c>
      <c r="AD195" t="s">
        <v>256</v>
      </c>
      <c r="AE195" t="s">
        <v>256</v>
      </c>
      <c r="AF195" t="s">
        <v>256</v>
      </c>
      <c r="AG195" t="s">
        <v>256</v>
      </c>
      <c r="AH195" t="s">
        <v>256</v>
      </c>
      <c r="AI195" t="s">
        <v>256</v>
      </c>
      <c r="AJ195" t="s">
        <v>256</v>
      </c>
      <c r="AK195" t="s">
        <v>256</v>
      </c>
      <c r="AL195" t="s">
        <v>256</v>
      </c>
      <c r="AM195" t="s">
        <v>256</v>
      </c>
      <c r="AN195" t="s">
        <v>256</v>
      </c>
      <c r="AO195" t="s">
        <v>256</v>
      </c>
      <c r="AP195" t="s">
        <v>256</v>
      </c>
      <c r="AQ195" t="s">
        <v>256</v>
      </c>
      <c r="AR195" t="s">
        <v>256</v>
      </c>
    </row>
    <row r="196" spans="1:44" x14ac:dyDescent="0.25">
      <c r="A196" t="s">
        <v>103</v>
      </c>
      <c r="V196" s="1" t="s">
        <v>185</v>
      </c>
      <c r="W196" t="s">
        <v>185</v>
      </c>
      <c r="X196" s="1" t="s">
        <v>185</v>
      </c>
      <c r="AA196" t="s">
        <v>142</v>
      </c>
      <c r="AC196" t="s">
        <v>152</v>
      </c>
    </row>
    <row r="197" spans="1:44" x14ac:dyDescent="0.25">
      <c r="A197" t="s">
        <v>104</v>
      </c>
      <c r="AA197" t="s">
        <v>145</v>
      </c>
    </row>
    <row r="198" spans="1:44" x14ac:dyDescent="0.25">
      <c r="A198" t="s">
        <v>107</v>
      </c>
      <c r="AA198" t="s">
        <v>146</v>
      </c>
    </row>
    <row r="199" spans="1:44" x14ac:dyDescent="0.25">
      <c r="A199" t="s">
        <v>106</v>
      </c>
      <c r="AG199" t="s">
        <v>207</v>
      </c>
      <c r="AH199" t="s">
        <v>207</v>
      </c>
      <c r="AI199" t="s">
        <v>207</v>
      </c>
      <c r="AJ199" t="s">
        <v>207</v>
      </c>
    </row>
    <row r="200" spans="1:44" x14ac:dyDescent="0.25">
      <c r="A200" t="s">
        <v>105</v>
      </c>
    </row>
    <row r="201" spans="1:44" x14ac:dyDescent="0.25">
      <c r="A201" t="s">
        <v>108</v>
      </c>
    </row>
    <row r="202" spans="1:44" x14ac:dyDescent="0.25">
      <c r="A202" t="s">
        <v>109</v>
      </c>
    </row>
    <row r="203" spans="1:44" x14ac:dyDescent="0.25">
      <c r="A203" t="s">
        <v>110</v>
      </c>
    </row>
    <row r="204" spans="1:44" x14ac:dyDescent="0.25">
      <c r="A204" t="s">
        <v>111</v>
      </c>
    </row>
  </sheetData>
  <sortState ref="B2:B109">
    <sortCondition ref="B2:B109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1"/>
  <sheetViews>
    <sheetView workbookViewId="0">
      <pane xSplit="3" ySplit="2" topLeftCell="U142" activePane="bottomRight" state="frozen"/>
      <selection pane="topRight" activeCell="D1" sqref="D1"/>
      <selection pane="bottomLeft" activeCell="A3" sqref="A3"/>
      <selection pane="bottomRight" activeCell="Y165" sqref="Y165"/>
    </sheetView>
  </sheetViews>
  <sheetFormatPr defaultRowHeight="15" x14ac:dyDescent="0.25"/>
  <cols>
    <col min="15" max="15" width="11" bestFit="1" customWidth="1"/>
    <col min="16" max="16" width="12.28515625" bestFit="1" customWidth="1"/>
    <col min="17" max="17" width="11" bestFit="1" customWidth="1"/>
    <col min="21" max="21" width="11" bestFit="1" customWidth="1"/>
    <col min="25" max="25" width="11" customWidth="1"/>
    <col min="26" max="26" width="11.42578125" customWidth="1"/>
    <col min="27" max="27" width="11.28515625" customWidth="1"/>
    <col min="28" max="31" width="10" bestFit="1" customWidth="1"/>
    <col min="32" max="32" width="14.85546875" customWidth="1"/>
    <col min="33" max="40" width="10" bestFit="1" customWidth="1"/>
    <col min="41" max="44" width="11.5703125" customWidth="1"/>
    <col min="47" max="48" width="10" bestFit="1" customWidth="1"/>
  </cols>
  <sheetData>
    <row r="1" spans="2:54" x14ac:dyDescent="0.2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2:54" x14ac:dyDescent="0.25">
      <c r="U2" t="s">
        <v>6</v>
      </c>
      <c r="AA2" s="1"/>
      <c r="AC2" s="1"/>
      <c r="AE2" s="1"/>
    </row>
    <row r="3" spans="2:54" x14ac:dyDescent="0.25">
      <c r="B3" t="s">
        <v>4</v>
      </c>
      <c r="D3" t="s">
        <v>6</v>
      </c>
      <c r="AE3">
        <v>8742</v>
      </c>
      <c r="AF3">
        <v>17592</v>
      </c>
      <c r="AG3">
        <v>32083</v>
      </c>
      <c r="AH3">
        <v>28596</v>
      </c>
      <c r="AI3">
        <v>42221</v>
      </c>
      <c r="AJ3">
        <v>51685</v>
      </c>
      <c r="AK3">
        <v>34361</v>
      </c>
      <c r="AL3">
        <v>39667</v>
      </c>
      <c r="AM3">
        <v>31627</v>
      </c>
      <c r="AN3">
        <v>36816</v>
      </c>
      <c r="AO3">
        <v>45460</v>
      </c>
      <c r="AP3">
        <v>55037</v>
      </c>
      <c r="AQ3">
        <v>68547</v>
      </c>
      <c r="AR3">
        <v>36704</v>
      </c>
    </row>
    <row r="4" spans="2:54" x14ac:dyDescent="0.25">
      <c r="B4" t="s">
        <v>5</v>
      </c>
      <c r="AK4">
        <v>160380623</v>
      </c>
      <c r="AL4">
        <v>147797687</v>
      </c>
      <c r="AM4">
        <v>83442456</v>
      </c>
      <c r="AN4">
        <v>76115658</v>
      </c>
      <c r="AO4">
        <v>85583963</v>
      </c>
      <c r="AP4">
        <v>125874064</v>
      </c>
      <c r="AQ4">
        <v>105713777</v>
      </c>
      <c r="AR4">
        <v>90489449</v>
      </c>
      <c r="AU4">
        <v>43880436</v>
      </c>
      <c r="AV4">
        <v>43553643</v>
      </c>
    </row>
    <row r="5" spans="2:54" x14ac:dyDescent="0.25">
      <c r="B5" t="s">
        <v>112</v>
      </c>
      <c r="O5">
        <v>329860248</v>
      </c>
      <c r="P5" s="7">
        <v>318920618</v>
      </c>
      <c r="Q5" s="7"/>
      <c r="U5">
        <v>53227922</v>
      </c>
      <c r="Y5" s="2">
        <v>179257907</v>
      </c>
      <c r="Z5" s="3">
        <v>169541317</v>
      </c>
      <c r="AA5" s="2">
        <v>174175775</v>
      </c>
      <c r="AB5" s="2">
        <v>139337958</v>
      </c>
      <c r="AC5">
        <v>150483625</v>
      </c>
      <c r="AD5">
        <v>163505438</v>
      </c>
      <c r="AE5">
        <v>14357117</v>
      </c>
      <c r="AF5">
        <v>154775827</v>
      </c>
      <c r="AG5">
        <v>172102354</v>
      </c>
      <c r="AH5">
        <v>204302823</v>
      </c>
      <c r="AI5">
        <v>189638570</v>
      </c>
      <c r="AJ5">
        <v>171547862</v>
      </c>
    </row>
    <row r="6" spans="2:54" x14ac:dyDescent="0.25">
      <c r="B6" t="s">
        <v>166</v>
      </c>
      <c r="O6">
        <v>31936757</v>
      </c>
      <c r="P6" s="7">
        <v>10958100</v>
      </c>
      <c r="Q6" s="7"/>
      <c r="Y6" s="2"/>
      <c r="Z6" s="3"/>
      <c r="AA6" s="2"/>
    </row>
    <row r="7" spans="2:54" x14ac:dyDescent="0.25">
      <c r="B7" t="s">
        <v>7</v>
      </c>
      <c r="O7">
        <v>514901</v>
      </c>
      <c r="P7" s="7">
        <v>665441</v>
      </c>
      <c r="Q7" s="7"/>
      <c r="Y7" s="2">
        <v>964277</v>
      </c>
      <c r="Z7" s="3">
        <v>740278</v>
      </c>
      <c r="AA7" s="2">
        <v>755891</v>
      </c>
      <c r="AB7" s="2">
        <v>932327</v>
      </c>
      <c r="AC7">
        <v>1342391</v>
      </c>
      <c r="AD7">
        <v>1682527</v>
      </c>
      <c r="AE7">
        <v>1256059</v>
      </c>
      <c r="AF7">
        <v>1800876</v>
      </c>
      <c r="AG7">
        <v>1734881</v>
      </c>
      <c r="AH7">
        <v>2138111</v>
      </c>
      <c r="AI7">
        <v>1497021</v>
      </c>
      <c r="AJ7">
        <v>1128391</v>
      </c>
      <c r="AK7">
        <v>628925</v>
      </c>
      <c r="AL7">
        <v>309248</v>
      </c>
      <c r="AM7">
        <v>304068</v>
      </c>
      <c r="AN7">
        <v>294626</v>
      </c>
      <c r="AO7">
        <v>699947</v>
      </c>
      <c r="AP7">
        <v>1067335</v>
      </c>
      <c r="AQ7">
        <v>1091741</v>
      </c>
      <c r="AR7">
        <v>826024</v>
      </c>
      <c r="AU7">
        <v>1971498</v>
      </c>
      <c r="AV7">
        <v>1993311</v>
      </c>
    </row>
    <row r="8" spans="2:54" x14ac:dyDescent="0.25">
      <c r="B8" t="s">
        <v>8</v>
      </c>
      <c r="O8">
        <v>14948542</v>
      </c>
      <c r="P8" s="7">
        <v>15309727</v>
      </c>
      <c r="Q8" s="7"/>
      <c r="U8">
        <v>11391679</v>
      </c>
      <c r="Y8" s="2"/>
      <c r="Z8" s="3"/>
      <c r="AA8" s="2"/>
      <c r="AF8">
        <v>31037289</v>
      </c>
      <c r="AG8">
        <v>32512734</v>
      </c>
      <c r="AH8">
        <v>34961688</v>
      </c>
      <c r="AI8">
        <v>31392963</v>
      </c>
      <c r="AJ8">
        <v>26537015</v>
      </c>
      <c r="AK8">
        <v>10062414</v>
      </c>
      <c r="AL8">
        <v>8216275</v>
      </c>
      <c r="AM8">
        <v>7943607</v>
      </c>
      <c r="AN8">
        <v>3885656</v>
      </c>
      <c r="AO8">
        <v>5278295</v>
      </c>
      <c r="AP8">
        <v>5572782</v>
      </c>
      <c r="AQ8">
        <v>7870374</v>
      </c>
      <c r="AR8">
        <v>6739045</v>
      </c>
      <c r="AU8">
        <v>5470738</v>
      </c>
      <c r="AV8">
        <v>2728822</v>
      </c>
    </row>
    <row r="9" spans="2:54" x14ac:dyDescent="0.25">
      <c r="B9" t="s">
        <v>137</v>
      </c>
      <c r="P9" s="7"/>
      <c r="Q9" s="7"/>
      <c r="Y9" s="2">
        <v>32581117</v>
      </c>
      <c r="Z9" s="3">
        <v>17022811</v>
      </c>
      <c r="AA9" s="2">
        <v>20871397</v>
      </c>
      <c r="AB9" s="2">
        <v>20852466</v>
      </c>
      <c r="AC9">
        <v>23496864</v>
      </c>
      <c r="AD9">
        <v>28926717</v>
      </c>
      <c r="AE9">
        <v>32109965</v>
      </c>
    </row>
    <row r="10" spans="2:54" x14ac:dyDescent="0.25">
      <c r="B10" t="s">
        <v>216</v>
      </c>
      <c r="C10" s="9" t="s">
        <v>218</v>
      </c>
      <c r="P10" s="7"/>
      <c r="Q10" s="7"/>
      <c r="Y10" s="2">
        <v>423334806</v>
      </c>
      <c r="Z10" s="3">
        <v>260848069</v>
      </c>
      <c r="AA10" s="2">
        <v>167982054</v>
      </c>
      <c r="AB10" s="2">
        <v>187647638</v>
      </c>
      <c r="AC10">
        <v>496384317</v>
      </c>
      <c r="AD10">
        <v>471671407</v>
      </c>
      <c r="AE10">
        <v>389624514</v>
      </c>
      <c r="AF10">
        <v>466274172</v>
      </c>
      <c r="AG10">
        <v>468703827</v>
      </c>
      <c r="AH10">
        <v>456101033</v>
      </c>
      <c r="AI10">
        <v>366127424</v>
      </c>
      <c r="AJ10">
        <v>267548487</v>
      </c>
      <c r="AK10">
        <v>233600500</v>
      </c>
      <c r="AL10">
        <v>187491761</v>
      </c>
      <c r="AM10">
        <v>192475799</v>
      </c>
      <c r="AN10">
        <v>145522535</v>
      </c>
      <c r="AO10">
        <v>122476930</v>
      </c>
      <c r="AP10">
        <v>184552573</v>
      </c>
      <c r="AQ10">
        <v>159182029</v>
      </c>
      <c r="AR10">
        <v>136137523</v>
      </c>
      <c r="AU10">
        <v>477449727</v>
      </c>
      <c r="AV10">
        <v>525483661</v>
      </c>
    </row>
    <row r="11" spans="2:54" x14ac:dyDescent="0.25">
      <c r="B11" t="s">
        <v>245</v>
      </c>
      <c r="C11" s="9" t="s">
        <v>217</v>
      </c>
      <c r="P11" s="7"/>
      <c r="Q11" s="7"/>
      <c r="Y11" s="2"/>
      <c r="Z11" s="3"/>
      <c r="AA11" s="2"/>
      <c r="AR11">
        <v>1655347</v>
      </c>
    </row>
    <row r="12" spans="2:54" x14ac:dyDescent="0.25">
      <c r="B12" t="s">
        <v>9</v>
      </c>
      <c r="C12" t="s">
        <v>258</v>
      </c>
      <c r="O12">
        <v>15696701</v>
      </c>
      <c r="P12" s="7">
        <v>25016069</v>
      </c>
      <c r="Q12" s="7"/>
      <c r="U12">
        <v>3762410</v>
      </c>
      <c r="Y12" s="2">
        <v>12398024</v>
      </c>
      <c r="Z12" s="3">
        <v>9171773</v>
      </c>
      <c r="AA12" s="2">
        <v>7566113</v>
      </c>
      <c r="AF12">
        <v>6242793</v>
      </c>
      <c r="AG12">
        <v>6484853</v>
      </c>
      <c r="AH12">
        <v>5370039</v>
      </c>
      <c r="AI12">
        <v>4984250</v>
      </c>
      <c r="AJ12">
        <v>3607587</v>
      </c>
      <c r="AK12">
        <v>2886874</v>
      </c>
      <c r="AL12">
        <v>3233099</v>
      </c>
      <c r="AM12">
        <v>3964333</v>
      </c>
      <c r="AN12">
        <v>3218907</v>
      </c>
      <c r="AO12">
        <v>2974125</v>
      </c>
      <c r="AP12">
        <v>4164551</v>
      </c>
      <c r="AQ12">
        <v>3443224</v>
      </c>
      <c r="AR12">
        <v>4031258</v>
      </c>
    </row>
    <row r="13" spans="2:54" x14ac:dyDescent="0.25">
      <c r="B13" t="s">
        <v>10</v>
      </c>
      <c r="P13" s="7"/>
      <c r="Q13" s="7"/>
      <c r="Y13" s="2"/>
      <c r="Z13" s="3"/>
      <c r="AA13" s="2">
        <v>680835</v>
      </c>
      <c r="AB13">
        <v>695109</v>
      </c>
      <c r="AC13">
        <v>534377</v>
      </c>
      <c r="AD13">
        <v>1156037</v>
      </c>
      <c r="AE13">
        <v>948175</v>
      </c>
      <c r="AF13">
        <v>669217</v>
      </c>
      <c r="AG13">
        <v>1088694</v>
      </c>
      <c r="AH13">
        <v>1078879</v>
      </c>
      <c r="AI13">
        <v>1142835</v>
      </c>
      <c r="AJ13">
        <v>972205</v>
      </c>
      <c r="AK13">
        <v>444974</v>
      </c>
      <c r="AL13">
        <v>277808</v>
      </c>
      <c r="AM13">
        <v>435621</v>
      </c>
      <c r="AN13">
        <v>568372</v>
      </c>
      <c r="AO13">
        <v>1135541</v>
      </c>
      <c r="AP13">
        <v>1306475</v>
      </c>
      <c r="AQ13">
        <v>1352627</v>
      </c>
      <c r="AR13">
        <v>1103123</v>
      </c>
      <c r="AU13">
        <v>244909</v>
      </c>
      <c r="AV13">
        <v>6524</v>
      </c>
    </row>
    <row r="14" spans="2:54" x14ac:dyDescent="0.25">
      <c r="B14" t="s">
        <v>2</v>
      </c>
      <c r="P14" s="7"/>
      <c r="Q14" s="7"/>
      <c r="Y14" s="2">
        <v>2983472</v>
      </c>
      <c r="Z14" s="3">
        <v>5109098</v>
      </c>
      <c r="AA14" s="2">
        <v>8041303</v>
      </c>
      <c r="AB14" s="2">
        <v>13152478</v>
      </c>
      <c r="AC14">
        <v>10172458</v>
      </c>
      <c r="AD14">
        <v>12757248</v>
      </c>
      <c r="AE14">
        <v>14312477</v>
      </c>
      <c r="AF14">
        <v>12127853</v>
      </c>
      <c r="AG14">
        <v>15700618</v>
      </c>
      <c r="AH14">
        <v>15805038</v>
      </c>
      <c r="AI14">
        <v>9912823</v>
      </c>
      <c r="AJ14">
        <v>7172733</v>
      </c>
      <c r="AK14">
        <v>4152339</v>
      </c>
      <c r="AL14">
        <v>3261648</v>
      </c>
      <c r="AM14">
        <v>4815432</v>
      </c>
      <c r="AN14">
        <v>4520440</v>
      </c>
      <c r="AO14">
        <v>5672207</v>
      </c>
      <c r="AP14">
        <v>10769325</v>
      </c>
      <c r="AQ14">
        <v>9449061</v>
      </c>
      <c r="AR14">
        <v>7995699</v>
      </c>
      <c r="AU14">
        <v>3507066</v>
      </c>
      <c r="AV14">
        <v>2340240</v>
      </c>
    </row>
    <row r="15" spans="2:54" x14ac:dyDescent="0.25">
      <c r="B15" t="s">
        <v>11</v>
      </c>
      <c r="O15">
        <v>23758961</v>
      </c>
      <c r="P15" s="7">
        <v>26392355</v>
      </c>
      <c r="Q15" s="7"/>
      <c r="U15">
        <v>59683036</v>
      </c>
      <c r="Y15" s="2">
        <v>60735194</v>
      </c>
      <c r="Z15" s="3">
        <v>84626433</v>
      </c>
      <c r="AA15" s="2">
        <v>114534161</v>
      </c>
      <c r="AB15" s="2">
        <v>126115247</v>
      </c>
      <c r="AC15">
        <v>112529206</v>
      </c>
      <c r="AD15">
        <v>85256784</v>
      </c>
      <c r="AE15">
        <v>82849689</v>
      </c>
      <c r="AF15">
        <v>130005883</v>
      </c>
      <c r="AG15">
        <v>122519613</v>
      </c>
      <c r="AH15">
        <v>123417768</v>
      </c>
      <c r="AI15">
        <v>191201243</v>
      </c>
      <c r="AJ15">
        <v>200431463</v>
      </c>
      <c r="AK15">
        <v>187765537</v>
      </c>
      <c r="AL15">
        <v>445190391</v>
      </c>
      <c r="AM15">
        <v>192028657</v>
      </c>
      <c r="AN15">
        <v>134173157</v>
      </c>
      <c r="AO15">
        <v>54809286</v>
      </c>
      <c r="AP15">
        <v>75899948</v>
      </c>
      <c r="AQ15">
        <v>60204908</v>
      </c>
      <c r="AR15">
        <v>50558705</v>
      </c>
      <c r="AU15">
        <v>26311652</v>
      </c>
      <c r="AV15">
        <v>21427300</v>
      </c>
    </row>
    <row r="16" spans="2:54" x14ac:dyDescent="0.25">
      <c r="B16" t="s">
        <v>12</v>
      </c>
      <c r="O16">
        <v>507081</v>
      </c>
      <c r="P16" s="7">
        <v>402097</v>
      </c>
      <c r="Q16" s="7"/>
      <c r="U16">
        <v>238408</v>
      </c>
      <c r="Y16" s="2"/>
      <c r="Z16" s="3"/>
      <c r="AA16" s="2"/>
      <c r="AK16">
        <v>1118256</v>
      </c>
      <c r="AL16">
        <v>950184</v>
      </c>
      <c r="AM16">
        <v>1025763</v>
      </c>
      <c r="AN16">
        <v>1191037</v>
      </c>
      <c r="AO16">
        <v>1407571</v>
      </c>
      <c r="AP16">
        <v>2037681</v>
      </c>
      <c r="AQ16">
        <v>1718357</v>
      </c>
      <c r="AR16">
        <v>2153604</v>
      </c>
      <c r="AU16">
        <v>820</v>
      </c>
    </row>
    <row r="17" spans="2:48" x14ac:dyDescent="0.25">
      <c r="B17" t="s">
        <v>250</v>
      </c>
      <c r="P17" s="7"/>
      <c r="Q17" s="7"/>
      <c r="Y17" s="2"/>
      <c r="Z17" s="3"/>
      <c r="AA17" s="2"/>
      <c r="AU17">
        <v>1960261</v>
      </c>
      <c r="AV17">
        <v>1710758</v>
      </c>
    </row>
    <row r="18" spans="2:48" x14ac:dyDescent="0.25">
      <c r="B18" t="s">
        <v>13</v>
      </c>
      <c r="O18">
        <v>5828432</v>
      </c>
      <c r="P18" s="7">
        <v>6343402</v>
      </c>
      <c r="Q18" s="7"/>
      <c r="U18">
        <v>2848218</v>
      </c>
      <c r="Y18" s="2">
        <v>7965014</v>
      </c>
      <c r="Z18" s="3">
        <v>4346013</v>
      </c>
      <c r="AA18" s="2">
        <v>3064344</v>
      </c>
      <c r="AB18" s="2">
        <v>3537779</v>
      </c>
      <c r="AC18">
        <v>6451375</v>
      </c>
      <c r="AD18">
        <v>7373617</v>
      </c>
      <c r="AE18">
        <v>6996402</v>
      </c>
      <c r="AF18">
        <v>8050841</v>
      </c>
      <c r="AG18">
        <v>6745411</v>
      </c>
      <c r="AH18">
        <v>7332492</v>
      </c>
      <c r="AI18">
        <v>6489171</v>
      </c>
      <c r="AJ18">
        <v>7153317</v>
      </c>
      <c r="AK18">
        <v>3078666</v>
      </c>
      <c r="AL18">
        <v>3361319</v>
      </c>
      <c r="AM18">
        <v>3113580</v>
      </c>
      <c r="AN18">
        <v>3163906</v>
      </c>
      <c r="AO18">
        <v>2944684</v>
      </c>
      <c r="AP18">
        <v>6737143</v>
      </c>
      <c r="AQ18">
        <v>3996671</v>
      </c>
      <c r="AR18">
        <v>4241396</v>
      </c>
      <c r="AU18">
        <v>533106</v>
      </c>
      <c r="AV18">
        <v>373677</v>
      </c>
    </row>
    <row r="19" spans="2:48" x14ac:dyDescent="0.25">
      <c r="B19" t="s">
        <v>14</v>
      </c>
      <c r="O19">
        <v>528877500</v>
      </c>
      <c r="P19" s="7">
        <v>554539080</v>
      </c>
      <c r="Q19" s="7"/>
      <c r="U19">
        <v>391748246</v>
      </c>
      <c r="Y19" s="2">
        <v>329877729</v>
      </c>
      <c r="Z19" s="3">
        <v>357226326</v>
      </c>
      <c r="AA19" s="2">
        <v>307045228</v>
      </c>
      <c r="AB19" s="2">
        <v>368268021</v>
      </c>
      <c r="AC19">
        <v>427768726</v>
      </c>
      <c r="AD19">
        <v>538600800</v>
      </c>
      <c r="AE19">
        <v>484979377</v>
      </c>
      <c r="AF19">
        <v>457698822</v>
      </c>
      <c r="AG19">
        <v>431960050</v>
      </c>
      <c r="AH19">
        <v>443116680</v>
      </c>
      <c r="AI19">
        <v>383032248</v>
      </c>
      <c r="AJ19">
        <v>328048394</v>
      </c>
      <c r="AK19">
        <v>161736982</v>
      </c>
      <c r="AL19">
        <v>269747070</v>
      </c>
      <c r="AM19">
        <v>187804568</v>
      </c>
      <c r="AN19">
        <v>209047444</v>
      </c>
      <c r="AO19">
        <v>165464817</v>
      </c>
      <c r="AP19">
        <v>247695570</v>
      </c>
      <c r="AQ19">
        <v>233987199</v>
      </c>
      <c r="AR19">
        <v>226481730</v>
      </c>
      <c r="AU19">
        <v>292</v>
      </c>
      <c r="AV19">
        <v>10472</v>
      </c>
    </row>
    <row r="20" spans="2:48" x14ac:dyDescent="0.25">
      <c r="B20" t="s">
        <v>257</v>
      </c>
      <c r="P20" s="7"/>
      <c r="Q20" s="7"/>
      <c r="Y20" s="2"/>
      <c r="Z20" s="3"/>
      <c r="AA20" s="2"/>
      <c r="AB20" s="2">
        <v>10564408</v>
      </c>
      <c r="AC20">
        <v>16927162</v>
      </c>
      <c r="AD20">
        <v>13776610</v>
      </c>
      <c r="AE20">
        <v>15045630</v>
      </c>
      <c r="AF20">
        <v>7655801</v>
      </c>
      <c r="AG20">
        <v>5067998</v>
      </c>
      <c r="AH20">
        <v>4002616</v>
      </c>
      <c r="AI20">
        <v>2731739</v>
      </c>
      <c r="AJ20">
        <v>1984593</v>
      </c>
    </row>
    <row r="21" spans="2:48" x14ac:dyDescent="0.25">
      <c r="B21" t="s">
        <v>172</v>
      </c>
      <c r="O21">
        <v>59914406</v>
      </c>
      <c r="P21" s="7">
        <v>57111160</v>
      </c>
      <c r="Q21" s="7"/>
      <c r="U21">
        <v>13209</v>
      </c>
      <c r="Y21" s="2"/>
      <c r="Z21" s="3"/>
      <c r="AA21" s="2"/>
    </row>
    <row r="22" spans="2:48" x14ac:dyDescent="0.25">
      <c r="B22" t="s">
        <v>219</v>
      </c>
      <c r="C22" s="9" t="s">
        <v>217</v>
      </c>
      <c r="P22" s="7"/>
      <c r="Q22" s="7"/>
      <c r="Y22" s="2">
        <v>749404</v>
      </c>
      <c r="Z22" s="3">
        <v>2227051</v>
      </c>
      <c r="AA22" s="2">
        <v>988945</v>
      </c>
      <c r="AB22" s="2">
        <v>1031958</v>
      </c>
      <c r="AC22">
        <v>1390346</v>
      </c>
      <c r="AD22">
        <v>2007081</v>
      </c>
      <c r="AE22">
        <v>2182698</v>
      </c>
      <c r="AF22">
        <v>3383128</v>
      </c>
      <c r="AG22">
        <v>3667879</v>
      </c>
      <c r="AH22">
        <v>7132418</v>
      </c>
      <c r="AI22">
        <v>3746764</v>
      </c>
      <c r="AJ22">
        <v>1600443</v>
      </c>
      <c r="AK22">
        <v>781527</v>
      </c>
      <c r="AL22">
        <v>530817</v>
      </c>
      <c r="AM22">
        <v>622270</v>
      </c>
      <c r="AN22">
        <v>895785</v>
      </c>
      <c r="AO22">
        <v>1127372</v>
      </c>
      <c r="AP22">
        <v>1293211</v>
      </c>
      <c r="AQ22">
        <v>1558515</v>
      </c>
      <c r="AR22">
        <v>1799643</v>
      </c>
      <c r="AU22">
        <v>1139521</v>
      </c>
      <c r="AV22">
        <v>1888532</v>
      </c>
    </row>
    <row r="23" spans="2:48" x14ac:dyDescent="0.25">
      <c r="B23" t="s">
        <v>15</v>
      </c>
      <c r="O23">
        <v>24045973</v>
      </c>
      <c r="P23" s="7">
        <v>22858127</v>
      </c>
      <c r="Q23" s="7"/>
      <c r="U23">
        <v>4761815</v>
      </c>
      <c r="Y23" s="2">
        <v>12030295</v>
      </c>
      <c r="Z23" s="3">
        <v>12290005</v>
      </c>
      <c r="AA23" s="2">
        <v>14702661</v>
      </c>
      <c r="AB23" s="2">
        <v>12722962</v>
      </c>
      <c r="AC23">
        <v>17477117</v>
      </c>
      <c r="AD23">
        <v>20766583</v>
      </c>
      <c r="AE23">
        <v>21738459</v>
      </c>
      <c r="AF23">
        <v>26199276</v>
      </c>
      <c r="AG23">
        <v>36633252</v>
      </c>
      <c r="AH23">
        <v>30434666</v>
      </c>
      <c r="AI23">
        <v>21683701</v>
      </c>
      <c r="AJ23">
        <v>15992871</v>
      </c>
      <c r="AK23">
        <v>12861860</v>
      </c>
      <c r="AL23">
        <v>13933103</v>
      </c>
      <c r="AM23">
        <v>15601542</v>
      </c>
      <c r="AN23">
        <v>15634925</v>
      </c>
      <c r="AO23">
        <v>3614895</v>
      </c>
      <c r="AP23">
        <v>11743389</v>
      </c>
      <c r="AQ23">
        <v>12396958</v>
      </c>
      <c r="AR23">
        <v>11746110</v>
      </c>
      <c r="AU23">
        <v>7498707</v>
      </c>
      <c r="AV23">
        <v>3426611</v>
      </c>
    </row>
    <row r="24" spans="2:48" x14ac:dyDescent="0.25">
      <c r="B24" t="s">
        <v>251</v>
      </c>
      <c r="P24" s="7"/>
      <c r="Q24" s="7"/>
      <c r="Y24" s="2"/>
      <c r="Z24" s="3"/>
      <c r="AA24" s="2"/>
      <c r="AU24">
        <v>1047964</v>
      </c>
      <c r="AV24">
        <v>1008398</v>
      </c>
    </row>
    <row r="25" spans="2:48" x14ac:dyDescent="0.25">
      <c r="B25" t="s">
        <v>16</v>
      </c>
      <c r="P25" s="7"/>
      <c r="Q25" s="7"/>
      <c r="Y25" s="2"/>
      <c r="Z25" s="3"/>
      <c r="AA25" s="2">
        <v>2037487</v>
      </c>
      <c r="AB25">
        <v>3291566</v>
      </c>
      <c r="AC25">
        <v>6068572</v>
      </c>
      <c r="AD25">
        <v>1885289</v>
      </c>
      <c r="AE25">
        <v>2206756</v>
      </c>
      <c r="AF25">
        <v>2530635</v>
      </c>
      <c r="AG25">
        <v>2306898</v>
      </c>
      <c r="AH25">
        <v>2576867</v>
      </c>
      <c r="AI25">
        <v>2644348</v>
      </c>
      <c r="AJ25">
        <v>1296874</v>
      </c>
      <c r="AK25">
        <v>537626</v>
      </c>
      <c r="AL25">
        <v>1024572</v>
      </c>
      <c r="AM25">
        <v>1146939</v>
      </c>
      <c r="AN25">
        <v>765615</v>
      </c>
      <c r="AO25">
        <v>691420</v>
      </c>
      <c r="AP25">
        <v>2155152</v>
      </c>
      <c r="AQ25">
        <v>1526752</v>
      </c>
      <c r="AR25">
        <v>1368522</v>
      </c>
      <c r="AU25">
        <v>422342</v>
      </c>
      <c r="AV25">
        <v>170989</v>
      </c>
    </row>
    <row r="26" spans="2:48" x14ac:dyDescent="0.25">
      <c r="B26" t="s">
        <v>221</v>
      </c>
      <c r="C26" s="9" t="s">
        <v>220</v>
      </c>
      <c r="P26" s="7"/>
      <c r="Q26" s="7"/>
      <c r="Y26" s="2"/>
      <c r="Z26" s="3"/>
      <c r="AA26" s="2">
        <v>143429</v>
      </c>
      <c r="AB26">
        <v>565157</v>
      </c>
      <c r="AC26">
        <v>822305</v>
      </c>
      <c r="AD26">
        <v>1480253</v>
      </c>
      <c r="AE26">
        <v>1008185</v>
      </c>
      <c r="AF26">
        <v>1066325</v>
      </c>
      <c r="AG26">
        <v>1435541</v>
      </c>
      <c r="AH26">
        <v>1593377</v>
      </c>
      <c r="AI26">
        <v>1799439</v>
      </c>
      <c r="AJ26">
        <v>1143204</v>
      </c>
      <c r="AK26">
        <v>1048320</v>
      </c>
      <c r="AL26">
        <v>1124808</v>
      </c>
      <c r="AM26">
        <v>839509</v>
      </c>
      <c r="AN26">
        <v>1288231</v>
      </c>
      <c r="AO26">
        <v>1835577</v>
      </c>
      <c r="AP26">
        <v>2727320</v>
      </c>
      <c r="AQ26">
        <v>3023496</v>
      </c>
      <c r="AR26">
        <v>2066834</v>
      </c>
      <c r="AV26">
        <v>35675</v>
      </c>
    </row>
    <row r="27" spans="2:48" x14ac:dyDescent="0.25">
      <c r="B27" t="s">
        <v>210</v>
      </c>
      <c r="O27">
        <v>904678</v>
      </c>
      <c r="P27" s="7">
        <v>1516397</v>
      </c>
      <c r="Q27" s="7"/>
      <c r="Y27" s="2"/>
      <c r="Z27" s="3"/>
      <c r="AA27" s="2"/>
    </row>
    <row r="28" spans="2:48" x14ac:dyDescent="0.25">
      <c r="B28" t="s">
        <v>125</v>
      </c>
      <c r="P28" s="7"/>
      <c r="Q28" s="7"/>
      <c r="Y28" s="2">
        <v>1296550</v>
      </c>
      <c r="Z28" s="3">
        <v>2209804</v>
      </c>
      <c r="AA28" s="2">
        <v>1773890</v>
      </c>
      <c r="AB28" s="2">
        <v>2319882</v>
      </c>
      <c r="AC28">
        <v>2903636</v>
      </c>
      <c r="AD28">
        <v>2963866</v>
      </c>
      <c r="AE28">
        <v>2797956</v>
      </c>
      <c r="AF28">
        <v>2757293</v>
      </c>
      <c r="AG28">
        <v>2355224</v>
      </c>
      <c r="AH28">
        <v>3195942</v>
      </c>
      <c r="AI28">
        <v>5357827</v>
      </c>
      <c r="AJ28">
        <v>4947062</v>
      </c>
    </row>
    <row r="29" spans="2:48" x14ac:dyDescent="0.25">
      <c r="B29" t="s">
        <v>174</v>
      </c>
      <c r="O29">
        <v>298966</v>
      </c>
      <c r="P29" s="7">
        <v>447717</v>
      </c>
      <c r="Q29" s="7"/>
      <c r="U29">
        <v>541738</v>
      </c>
      <c r="Y29" s="2"/>
      <c r="Z29" s="3"/>
      <c r="AA29" s="2"/>
    </row>
    <row r="30" spans="2:48" x14ac:dyDescent="0.25">
      <c r="B30" t="s">
        <v>211</v>
      </c>
      <c r="O30">
        <v>302438</v>
      </c>
      <c r="P30" s="7">
        <v>187039</v>
      </c>
      <c r="Q30" s="7"/>
      <c r="Y30" s="2"/>
      <c r="Z30" s="3"/>
      <c r="AA30" s="2"/>
    </row>
    <row r="31" spans="2:48" x14ac:dyDescent="0.25">
      <c r="B31" t="s">
        <v>17</v>
      </c>
      <c r="O31">
        <v>16583107</v>
      </c>
      <c r="P31" s="7">
        <v>16696884</v>
      </c>
      <c r="Q31" s="7"/>
      <c r="U31">
        <v>9021369</v>
      </c>
      <c r="Y31" s="2">
        <v>18178594</v>
      </c>
      <c r="Z31" s="3">
        <v>12894854</v>
      </c>
      <c r="AA31" s="2">
        <v>18229371</v>
      </c>
      <c r="AB31" s="2">
        <v>20287539</v>
      </c>
      <c r="AC31">
        <v>21250774</v>
      </c>
      <c r="AD31">
        <v>28415099</v>
      </c>
      <c r="AE31">
        <v>27025214</v>
      </c>
      <c r="AF31">
        <v>26838859</v>
      </c>
      <c r="AG31">
        <v>31564182</v>
      </c>
      <c r="AH31">
        <v>28111432</v>
      </c>
      <c r="AI31">
        <v>23404972</v>
      </c>
      <c r="AJ31">
        <v>15711269</v>
      </c>
      <c r="AK31">
        <v>10276636</v>
      </c>
      <c r="AL31">
        <v>11210362</v>
      </c>
      <c r="AM31">
        <v>6756677</v>
      </c>
      <c r="AN31">
        <v>7589290</v>
      </c>
      <c r="AO31">
        <v>8915295</v>
      </c>
      <c r="AP31">
        <v>13688168</v>
      </c>
      <c r="AQ31">
        <v>15744712</v>
      </c>
      <c r="AR31">
        <v>13951685</v>
      </c>
      <c r="AU31">
        <v>5678529</v>
      </c>
      <c r="AV31">
        <v>2512175</v>
      </c>
    </row>
    <row r="32" spans="2:48" x14ac:dyDescent="0.25">
      <c r="B32" t="s">
        <v>212</v>
      </c>
      <c r="O32">
        <v>93662</v>
      </c>
      <c r="P32" s="7">
        <v>2506</v>
      </c>
      <c r="Q32" s="7"/>
      <c r="Y32" s="2"/>
      <c r="Z32" s="3"/>
      <c r="AA32" s="2"/>
    </row>
    <row r="33" spans="2:48" x14ac:dyDescent="0.25">
      <c r="B33" t="s">
        <v>117</v>
      </c>
      <c r="P33" s="7"/>
      <c r="Q33" s="7"/>
      <c r="Y33" s="2">
        <v>35608613</v>
      </c>
      <c r="Z33" s="3">
        <v>24121370</v>
      </c>
      <c r="AA33" s="2">
        <v>10919156</v>
      </c>
      <c r="AB33" s="2">
        <v>11903213</v>
      </c>
      <c r="AC33">
        <v>13324836</v>
      </c>
      <c r="AD33">
        <v>11733717</v>
      </c>
      <c r="AE33">
        <v>11245465</v>
      </c>
      <c r="AF33">
        <v>13514790</v>
      </c>
      <c r="AG33">
        <v>13285108</v>
      </c>
      <c r="AH33">
        <v>13248827</v>
      </c>
      <c r="AI33">
        <v>11051605</v>
      </c>
      <c r="AJ33">
        <v>9030761</v>
      </c>
      <c r="AK33">
        <v>3767755</v>
      </c>
      <c r="AL33">
        <v>3837709</v>
      </c>
      <c r="AM33">
        <v>4168833</v>
      </c>
      <c r="AN33">
        <v>4972841</v>
      </c>
    </row>
    <row r="34" spans="2:48" x14ac:dyDescent="0.25">
      <c r="B34" t="s">
        <v>176</v>
      </c>
      <c r="O34">
        <v>1989138</v>
      </c>
      <c r="P34" s="7">
        <v>2218110</v>
      </c>
      <c r="Q34" s="7"/>
      <c r="U34">
        <v>141188</v>
      </c>
      <c r="Y34" s="2"/>
      <c r="Z34" s="3"/>
      <c r="AA34" s="2"/>
    </row>
    <row r="35" spans="2:48" x14ac:dyDescent="0.25">
      <c r="B35" t="s">
        <v>18</v>
      </c>
      <c r="P35" s="7"/>
      <c r="Q35" s="7"/>
      <c r="Y35" s="2">
        <v>6879339</v>
      </c>
      <c r="Z35" s="3">
        <v>2859778</v>
      </c>
      <c r="AA35" s="2">
        <v>3135401</v>
      </c>
      <c r="AB35" s="2">
        <v>3917832</v>
      </c>
      <c r="AC35">
        <v>7282153</v>
      </c>
      <c r="AD35">
        <v>6996464</v>
      </c>
      <c r="AE35">
        <v>13287833</v>
      </c>
      <c r="AF35">
        <v>20067073</v>
      </c>
      <c r="AG35">
        <v>22907419</v>
      </c>
      <c r="AH35">
        <v>17813749</v>
      </c>
      <c r="AI35">
        <v>12545647</v>
      </c>
      <c r="AJ35">
        <v>11229845</v>
      </c>
      <c r="AK35">
        <v>41050159</v>
      </c>
      <c r="AL35">
        <v>21967733</v>
      </c>
      <c r="AM35">
        <v>9716777</v>
      </c>
      <c r="AN35">
        <v>11384997</v>
      </c>
      <c r="AO35">
        <v>11484315</v>
      </c>
      <c r="AP35">
        <v>18999277</v>
      </c>
      <c r="AQ35">
        <v>13448179</v>
      </c>
      <c r="AR35">
        <v>10138034</v>
      </c>
    </row>
    <row r="36" spans="2:48" x14ac:dyDescent="0.25">
      <c r="B36" t="s">
        <v>3</v>
      </c>
      <c r="O36">
        <v>7587300</v>
      </c>
      <c r="P36" s="7">
        <v>8315409</v>
      </c>
      <c r="Q36" s="7"/>
      <c r="U36">
        <v>1366823</v>
      </c>
      <c r="Y36" s="2">
        <v>5092518</v>
      </c>
      <c r="Z36" s="3">
        <v>1672622</v>
      </c>
      <c r="AA36" s="2">
        <v>1848402</v>
      </c>
      <c r="AB36" s="2">
        <v>2291238</v>
      </c>
      <c r="AC36">
        <v>2300730</v>
      </c>
      <c r="AD36">
        <v>3988784</v>
      </c>
      <c r="AE36">
        <v>5395079</v>
      </c>
      <c r="AF36">
        <v>6856204</v>
      </c>
      <c r="AG36">
        <v>6872778</v>
      </c>
      <c r="AH36">
        <v>5849787</v>
      </c>
      <c r="AI36">
        <v>6536198</v>
      </c>
      <c r="AJ36">
        <v>4978997</v>
      </c>
      <c r="AK36">
        <v>3615747</v>
      </c>
      <c r="AL36">
        <v>5156577</v>
      </c>
      <c r="AM36">
        <v>3354199</v>
      </c>
      <c r="AN36">
        <v>3702763</v>
      </c>
      <c r="AO36">
        <v>4259508</v>
      </c>
      <c r="AP36">
        <v>5257318</v>
      </c>
      <c r="AQ36">
        <v>4958967</v>
      </c>
      <c r="AR36">
        <v>4696013</v>
      </c>
      <c r="AU36">
        <v>372002</v>
      </c>
      <c r="AV36">
        <v>151945</v>
      </c>
    </row>
    <row r="37" spans="2:48" x14ac:dyDescent="0.25">
      <c r="B37" t="s">
        <v>177</v>
      </c>
      <c r="O37">
        <v>1226792590</v>
      </c>
      <c r="P37" s="7">
        <v>1288560189</v>
      </c>
      <c r="Q37" s="7"/>
      <c r="U37">
        <v>520265804</v>
      </c>
      <c r="Y37" s="2"/>
      <c r="Z37" s="3"/>
      <c r="AA37" s="2"/>
    </row>
    <row r="38" spans="2:48" x14ac:dyDescent="0.25">
      <c r="B38" t="s">
        <v>244</v>
      </c>
      <c r="C38" s="9" t="s">
        <v>217</v>
      </c>
      <c r="O38">
        <v>4028400</v>
      </c>
      <c r="P38" s="7">
        <v>7998810</v>
      </c>
      <c r="Q38" s="7"/>
      <c r="U38">
        <v>7450</v>
      </c>
      <c r="Y38" s="2">
        <v>1943864</v>
      </c>
      <c r="Z38" s="3">
        <v>2633000</v>
      </c>
      <c r="AA38" s="2">
        <v>1363558</v>
      </c>
      <c r="AB38" s="2">
        <v>2431531</v>
      </c>
      <c r="AC38">
        <v>2508532</v>
      </c>
      <c r="AD38">
        <v>3873595</v>
      </c>
      <c r="AE38">
        <v>2743691</v>
      </c>
      <c r="AF38">
        <v>4577127</v>
      </c>
      <c r="AG38">
        <v>3627638</v>
      </c>
      <c r="AH38">
        <v>5487016</v>
      </c>
      <c r="AI38">
        <v>3099188</v>
      </c>
      <c r="AJ38">
        <v>2189497</v>
      </c>
      <c r="AK38">
        <v>1751488</v>
      </c>
      <c r="AL38">
        <v>1895877</v>
      </c>
      <c r="AM38">
        <v>1981283</v>
      </c>
      <c r="AN38">
        <v>551595</v>
      </c>
      <c r="AO38">
        <v>1224599</v>
      </c>
      <c r="AP38">
        <v>2957303</v>
      </c>
      <c r="AQ38">
        <v>2070436</v>
      </c>
      <c r="AR38">
        <v>3154696</v>
      </c>
      <c r="AU38">
        <v>3266129</v>
      </c>
      <c r="AV38">
        <v>1431688</v>
      </c>
    </row>
    <row r="39" spans="2:48" x14ac:dyDescent="0.25">
      <c r="B39" t="s">
        <v>19</v>
      </c>
      <c r="O39">
        <v>15607861</v>
      </c>
      <c r="P39" s="7">
        <v>17576991</v>
      </c>
      <c r="Q39" s="7"/>
      <c r="U39">
        <v>660015</v>
      </c>
      <c r="Y39" s="2"/>
      <c r="Z39" s="3"/>
      <c r="AA39" s="2"/>
      <c r="AK39">
        <v>4663410</v>
      </c>
      <c r="AL39">
        <v>5264426</v>
      </c>
      <c r="AM39">
        <v>7907486</v>
      </c>
      <c r="AN39">
        <v>10997546</v>
      </c>
      <c r="AO39">
        <v>17434162</v>
      </c>
      <c r="AP39">
        <v>22077368</v>
      </c>
      <c r="AQ39">
        <v>23354813</v>
      </c>
      <c r="AR39">
        <v>17394857</v>
      </c>
      <c r="AU39">
        <v>373765</v>
      </c>
      <c r="AV39">
        <v>537173</v>
      </c>
    </row>
    <row r="40" spans="2:48" x14ac:dyDescent="0.25">
      <c r="B40" t="s">
        <v>113</v>
      </c>
      <c r="P40" s="7"/>
      <c r="Q40" s="7"/>
      <c r="Y40" s="2">
        <v>2121609</v>
      </c>
      <c r="Z40" s="3">
        <v>4795807</v>
      </c>
      <c r="AA40" s="2">
        <v>4720779</v>
      </c>
      <c r="AB40" s="2">
        <v>3425027</v>
      </c>
      <c r="AC40">
        <v>10079582</v>
      </c>
      <c r="AD40">
        <v>17353740</v>
      </c>
      <c r="AE40">
        <v>3065636</v>
      </c>
      <c r="AF40">
        <v>3630710</v>
      </c>
      <c r="AG40">
        <v>3577451</v>
      </c>
      <c r="AH40">
        <v>2511074</v>
      </c>
      <c r="AI40">
        <v>4226753</v>
      </c>
      <c r="AJ40">
        <v>4492068</v>
      </c>
    </row>
    <row r="41" spans="2:48" x14ac:dyDescent="0.25">
      <c r="B41" t="s">
        <v>114</v>
      </c>
      <c r="P41" s="7"/>
      <c r="Q41" s="7"/>
      <c r="Y41" s="2">
        <v>20357</v>
      </c>
      <c r="Z41" s="3">
        <v>91</v>
      </c>
      <c r="AA41" s="2">
        <v>28653</v>
      </c>
      <c r="AB41" s="2">
        <v>71420</v>
      </c>
      <c r="AC41">
        <v>27286</v>
      </c>
      <c r="AD41">
        <v>348</v>
      </c>
      <c r="AE41">
        <v>18537</v>
      </c>
      <c r="AF41">
        <v>20953</v>
      </c>
      <c r="AG41">
        <v>33154</v>
      </c>
      <c r="AH41">
        <v>56542</v>
      </c>
      <c r="AI41">
        <v>5590</v>
      </c>
      <c r="AJ41">
        <v>8226</v>
      </c>
    </row>
    <row r="42" spans="2:48" x14ac:dyDescent="0.25">
      <c r="B42" t="s">
        <v>118</v>
      </c>
      <c r="O42">
        <v>9328</v>
      </c>
      <c r="P42" s="7">
        <v>690</v>
      </c>
      <c r="Q42" s="7"/>
      <c r="Y42" s="2">
        <v>137277</v>
      </c>
      <c r="Z42" s="3">
        <v>225728</v>
      </c>
      <c r="AA42" s="2">
        <v>501388</v>
      </c>
      <c r="AU42">
        <v>122090</v>
      </c>
      <c r="AV42">
        <v>14203</v>
      </c>
    </row>
    <row r="43" spans="2:48" x14ac:dyDescent="0.25">
      <c r="B43" t="s">
        <v>243</v>
      </c>
      <c r="C43" s="9" t="s">
        <v>217</v>
      </c>
      <c r="P43" s="7"/>
      <c r="Q43" s="7"/>
      <c r="Y43" s="2"/>
      <c r="Z43" s="3"/>
      <c r="AA43" s="2"/>
      <c r="AR43">
        <v>84784</v>
      </c>
      <c r="AU43">
        <v>70095</v>
      </c>
      <c r="AV43">
        <v>524529</v>
      </c>
    </row>
    <row r="44" spans="2:48" x14ac:dyDescent="0.25">
      <c r="B44" t="s">
        <v>20</v>
      </c>
      <c r="O44">
        <v>6099832</v>
      </c>
      <c r="P44" s="7">
        <v>7512900</v>
      </c>
      <c r="Q44" s="7"/>
      <c r="U44">
        <v>2432448</v>
      </c>
      <c r="Y44" s="2">
        <v>23882567</v>
      </c>
      <c r="Z44" s="3">
        <v>18516688</v>
      </c>
      <c r="AA44" s="2">
        <v>22680955</v>
      </c>
      <c r="AB44" s="2">
        <v>17922470</v>
      </c>
      <c r="AC44">
        <v>18080186</v>
      </c>
      <c r="AD44">
        <v>19658516</v>
      </c>
      <c r="AE44">
        <v>18733572</v>
      </c>
      <c r="AF44">
        <v>20810402</v>
      </c>
      <c r="AG44">
        <v>21162059</v>
      </c>
      <c r="AH44">
        <v>20831290</v>
      </c>
      <c r="AI44">
        <v>18617873</v>
      </c>
      <c r="AJ44">
        <v>16774884</v>
      </c>
      <c r="AK44">
        <v>10064722</v>
      </c>
      <c r="AL44">
        <v>10255802</v>
      </c>
      <c r="AM44">
        <v>13007638</v>
      </c>
      <c r="AN44">
        <v>14729367</v>
      </c>
      <c r="AO44">
        <v>6803112</v>
      </c>
      <c r="AP44">
        <v>19163596</v>
      </c>
      <c r="AQ44">
        <v>7946917</v>
      </c>
      <c r="AR44">
        <v>7706516</v>
      </c>
      <c r="AU44">
        <v>1757098</v>
      </c>
      <c r="AV44">
        <v>1513793</v>
      </c>
    </row>
    <row r="45" spans="2:48" x14ac:dyDescent="0.25">
      <c r="B45" t="s">
        <v>242</v>
      </c>
      <c r="C45" s="9" t="s">
        <v>217</v>
      </c>
      <c r="P45" s="7"/>
      <c r="Q45" s="7"/>
      <c r="Y45" s="2">
        <v>13512442</v>
      </c>
      <c r="Z45" s="3">
        <v>19938910</v>
      </c>
      <c r="AA45" s="2">
        <v>11356068</v>
      </c>
      <c r="AB45" s="2">
        <v>11948992</v>
      </c>
      <c r="AC45">
        <v>7877400</v>
      </c>
      <c r="AD45">
        <v>7781068</v>
      </c>
      <c r="AE45">
        <v>9435341</v>
      </c>
      <c r="AF45">
        <v>12853079</v>
      </c>
      <c r="AG45">
        <v>15359761</v>
      </c>
      <c r="AH45">
        <v>18641121</v>
      </c>
      <c r="AI45">
        <v>13240548</v>
      </c>
      <c r="AJ45">
        <v>14136018</v>
      </c>
      <c r="AK45">
        <v>31685700</v>
      </c>
      <c r="AL45">
        <v>11012379</v>
      </c>
      <c r="AM45">
        <v>11901803</v>
      </c>
      <c r="AN45">
        <v>10657899</v>
      </c>
      <c r="AR45">
        <v>3639518</v>
      </c>
    </row>
    <row r="46" spans="2:48" x14ac:dyDescent="0.25">
      <c r="B46" t="s">
        <v>21</v>
      </c>
      <c r="O46">
        <v>21706403</v>
      </c>
      <c r="P46" s="7">
        <v>19819912</v>
      </c>
      <c r="Q46" s="7"/>
      <c r="U46">
        <v>36682</v>
      </c>
      <c r="Y46" s="2"/>
      <c r="Z46" s="3"/>
      <c r="AA46" s="2"/>
      <c r="AK46">
        <v>1427453</v>
      </c>
      <c r="AL46">
        <v>1372654</v>
      </c>
      <c r="AM46">
        <v>1324149</v>
      </c>
      <c r="AN46">
        <v>1757911</v>
      </c>
      <c r="AO46">
        <v>1023034</v>
      </c>
      <c r="AP46">
        <v>1794776</v>
      </c>
      <c r="AQ46">
        <v>2310594</v>
      </c>
      <c r="AR46">
        <v>2205530</v>
      </c>
      <c r="AU46">
        <v>1773877</v>
      </c>
      <c r="AV46">
        <v>20296</v>
      </c>
    </row>
    <row r="47" spans="2:48" x14ac:dyDescent="0.25">
      <c r="B47" t="s">
        <v>143</v>
      </c>
      <c r="P47" s="7"/>
      <c r="Q47" s="7"/>
      <c r="Y47" s="2">
        <v>7317314</v>
      </c>
      <c r="Z47" s="3">
        <v>12874553</v>
      </c>
      <c r="AA47" s="2">
        <v>9350437</v>
      </c>
      <c r="AB47" s="2">
        <v>6250436</v>
      </c>
      <c r="AC47">
        <v>5204612</v>
      </c>
      <c r="AD47">
        <v>5592288</v>
      </c>
      <c r="AE47">
        <v>7082324</v>
      </c>
      <c r="AF47">
        <v>6075316</v>
      </c>
      <c r="AG47">
        <v>7902838</v>
      </c>
      <c r="AH47">
        <v>6991957</v>
      </c>
      <c r="AI47">
        <v>3813398</v>
      </c>
      <c r="AJ47">
        <v>2120553</v>
      </c>
    </row>
    <row r="48" spans="2:48" x14ac:dyDescent="0.25">
      <c r="B48" t="s">
        <v>144</v>
      </c>
      <c r="P48" s="7"/>
      <c r="Q48" s="7"/>
      <c r="Y48" s="2">
        <v>3463713</v>
      </c>
      <c r="Z48" s="3">
        <v>2737474</v>
      </c>
      <c r="AA48" s="2">
        <v>915472</v>
      </c>
      <c r="AB48" s="2">
        <v>1529265</v>
      </c>
      <c r="AC48">
        <v>2138067</v>
      </c>
      <c r="AD48">
        <v>1542902</v>
      </c>
      <c r="AE48">
        <v>872457</v>
      </c>
      <c r="AF48">
        <v>3889561</v>
      </c>
      <c r="AG48">
        <v>1401452</v>
      </c>
      <c r="AH48">
        <v>1253861</v>
      </c>
      <c r="AI48">
        <v>965265</v>
      </c>
      <c r="AJ48">
        <v>545593</v>
      </c>
    </row>
    <row r="49" spans="2:48" x14ac:dyDescent="0.25">
      <c r="B49" t="s">
        <v>22</v>
      </c>
      <c r="P49" s="7"/>
      <c r="Q49" s="7"/>
      <c r="Y49" s="2"/>
      <c r="Z49" s="3"/>
      <c r="AA49" s="2"/>
      <c r="AF49">
        <v>472462</v>
      </c>
      <c r="AG49">
        <v>706069</v>
      </c>
      <c r="AH49">
        <v>800286</v>
      </c>
      <c r="AI49">
        <v>741824</v>
      </c>
      <c r="AJ49">
        <v>549511</v>
      </c>
      <c r="AK49">
        <v>314105</v>
      </c>
      <c r="AL49">
        <v>298592</v>
      </c>
      <c r="AM49">
        <v>338307</v>
      </c>
      <c r="AN49">
        <v>168068</v>
      </c>
      <c r="AO49">
        <v>128599</v>
      </c>
      <c r="AP49">
        <v>200085</v>
      </c>
      <c r="AQ49">
        <v>201876</v>
      </c>
      <c r="AR49">
        <v>228163</v>
      </c>
    </row>
    <row r="50" spans="2:48" x14ac:dyDescent="0.25">
      <c r="B50" t="s">
        <v>23</v>
      </c>
      <c r="C50" t="s">
        <v>26</v>
      </c>
      <c r="P50" s="7"/>
      <c r="Q50" s="7"/>
      <c r="Y50" s="2"/>
      <c r="Z50" s="3"/>
      <c r="AA50" s="2"/>
      <c r="AB50">
        <v>569446</v>
      </c>
      <c r="AC50">
        <v>870915</v>
      </c>
      <c r="AD50">
        <v>861955</v>
      </c>
      <c r="AE50">
        <v>1223401</v>
      </c>
      <c r="AF50">
        <v>1568232</v>
      </c>
      <c r="AG50">
        <v>1685287</v>
      </c>
      <c r="AH50">
        <v>2776510</v>
      </c>
      <c r="AI50">
        <v>2476676</v>
      </c>
      <c r="AJ50">
        <v>2217970</v>
      </c>
      <c r="AK50">
        <v>854700</v>
      </c>
      <c r="AL50">
        <v>812464</v>
      </c>
      <c r="AM50">
        <v>1210125</v>
      </c>
      <c r="AN50">
        <v>1601636</v>
      </c>
      <c r="AO50">
        <v>1479022</v>
      </c>
      <c r="AP50">
        <v>1810644</v>
      </c>
      <c r="AQ50">
        <v>3204598</v>
      </c>
      <c r="AR50">
        <v>2195717</v>
      </c>
    </row>
    <row r="51" spans="2:48" x14ac:dyDescent="0.25">
      <c r="B51" t="s">
        <v>24</v>
      </c>
      <c r="O51">
        <v>18354465</v>
      </c>
      <c r="P51" s="7">
        <v>20201951</v>
      </c>
      <c r="Q51" s="7"/>
      <c r="U51">
        <v>14274104</v>
      </c>
      <c r="Y51" s="2">
        <v>26857416</v>
      </c>
      <c r="Z51" s="3">
        <v>18225009</v>
      </c>
      <c r="AA51" s="2">
        <v>18267991</v>
      </c>
      <c r="AB51" s="2">
        <v>23665154</v>
      </c>
      <c r="AC51">
        <v>26618269</v>
      </c>
      <c r="AD51">
        <v>28955391</v>
      </c>
      <c r="AE51">
        <v>30253034</v>
      </c>
      <c r="AF51">
        <v>29671056</v>
      </c>
      <c r="AG51">
        <v>32015066</v>
      </c>
      <c r="AH51">
        <v>33557564</v>
      </c>
      <c r="AI51">
        <v>30983356</v>
      </c>
      <c r="AJ51">
        <v>24593202</v>
      </c>
      <c r="AK51">
        <v>14140052</v>
      </c>
      <c r="AL51">
        <v>12916037</v>
      </c>
      <c r="AM51">
        <v>16458852</v>
      </c>
      <c r="AN51">
        <v>20522259</v>
      </c>
      <c r="AO51">
        <v>23299606</v>
      </c>
      <c r="AP51">
        <v>32154985</v>
      </c>
      <c r="AQ51">
        <v>35858155</v>
      </c>
      <c r="AR51">
        <v>41019831</v>
      </c>
      <c r="AU51">
        <v>14822850</v>
      </c>
      <c r="AV51">
        <v>12899540</v>
      </c>
    </row>
    <row r="52" spans="2:48" x14ac:dyDescent="0.25">
      <c r="B52" t="s">
        <v>25</v>
      </c>
      <c r="P52" s="7"/>
      <c r="Q52" s="7"/>
      <c r="U52">
        <v>18964</v>
      </c>
      <c r="Y52" s="2">
        <v>45134265</v>
      </c>
      <c r="Z52" s="3">
        <v>34424643</v>
      </c>
      <c r="AA52" s="2">
        <v>16283721</v>
      </c>
      <c r="AB52" s="2">
        <v>19572635</v>
      </c>
      <c r="AC52">
        <v>20079359</v>
      </c>
      <c r="AD52">
        <v>23572351</v>
      </c>
      <c r="AE52">
        <v>23692186</v>
      </c>
      <c r="AF52">
        <v>22432162</v>
      </c>
      <c r="AG52">
        <v>25221112</v>
      </c>
      <c r="AH52">
        <v>26657536</v>
      </c>
      <c r="AI52">
        <v>26952462</v>
      </c>
      <c r="AJ52">
        <v>21047775</v>
      </c>
      <c r="AK52">
        <v>60632661</v>
      </c>
      <c r="AL52">
        <v>61347518</v>
      </c>
      <c r="AM52">
        <v>28185692</v>
      </c>
      <c r="AN52">
        <v>19633137</v>
      </c>
      <c r="AO52">
        <v>17873328</v>
      </c>
      <c r="AP52">
        <v>24537572</v>
      </c>
      <c r="AQ52">
        <v>20732078</v>
      </c>
      <c r="AR52">
        <v>25589318</v>
      </c>
      <c r="AU52">
        <v>6968962</v>
      </c>
      <c r="AV52">
        <v>3689562</v>
      </c>
    </row>
    <row r="53" spans="2:48" x14ac:dyDescent="0.25">
      <c r="B53" t="s">
        <v>115</v>
      </c>
      <c r="P53" s="7"/>
      <c r="Q53" s="7"/>
      <c r="Y53" s="2">
        <v>1220258</v>
      </c>
      <c r="Z53" s="3">
        <v>1969745</v>
      </c>
      <c r="AA53" s="2">
        <v>1608680</v>
      </c>
      <c r="AB53" s="2">
        <v>1568420</v>
      </c>
      <c r="AC53">
        <v>1211151</v>
      </c>
      <c r="AD53">
        <v>1608077</v>
      </c>
      <c r="AE53">
        <v>2081226</v>
      </c>
      <c r="AF53">
        <v>2079986</v>
      </c>
      <c r="AG53">
        <v>2261702</v>
      </c>
      <c r="AH53">
        <v>2204451</v>
      </c>
      <c r="AI53">
        <v>1876815</v>
      </c>
      <c r="AJ53">
        <v>1585752</v>
      </c>
    </row>
    <row r="54" spans="2:48" x14ac:dyDescent="0.25">
      <c r="B54" t="s">
        <v>27</v>
      </c>
      <c r="P54" s="7"/>
      <c r="Q54" s="7"/>
      <c r="Y54" s="2">
        <v>3257222</v>
      </c>
      <c r="Z54" s="3">
        <v>1578648</v>
      </c>
      <c r="AA54" s="2">
        <v>2679396</v>
      </c>
      <c r="AB54" s="2">
        <v>5327624</v>
      </c>
      <c r="AC54">
        <v>5811043</v>
      </c>
      <c r="AD54">
        <v>8909474</v>
      </c>
      <c r="AE54">
        <v>6909789</v>
      </c>
      <c r="AF54">
        <v>8601314</v>
      </c>
      <c r="AG54">
        <v>9298597</v>
      </c>
      <c r="AH54">
        <v>8671981</v>
      </c>
      <c r="AI54">
        <v>6301915</v>
      </c>
      <c r="AJ54">
        <v>4617143</v>
      </c>
      <c r="AK54">
        <v>2181672</v>
      </c>
      <c r="AL54">
        <v>1906960</v>
      </c>
      <c r="AM54">
        <v>1016091</v>
      </c>
      <c r="AN54">
        <v>919111</v>
      </c>
      <c r="AO54">
        <v>834126</v>
      </c>
      <c r="AP54">
        <v>1676437</v>
      </c>
      <c r="AQ54">
        <v>1595757</v>
      </c>
      <c r="AR54">
        <v>1320513</v>
      </c>
    </row>
    <row r="55" spans="2:48" x14ac:dyDescent="0.25">
      <c r="B55" t="s">
        <v>28</v>
      </c>
      <c r="P55" s="7"/>
      <c r="Q55" s="7"/>
      <c r="Y55" s="2">
        <v>7274036</v>
      </c>
      <c r="Z55" s="3">
        <v>2783790</v>
      </c>
      <c r="AA55" s="2">
        <v>4184677</v>
      </c>
      <c r="AB55" s="2">
        <v>6660440</v>
      </c>
      <c r="AC55">
        <v>8722303</v>
      </c>
      <c r="AD55">
        <v>8573852</v>
      </c>
      <c r="AE55">
        <v>10207590</v>
      </c>
      <c r="AF55">
        <v>13249065</v>
      </c>
      <c r="AG55">
        <v>14542438</v>
      </c>
      <c r="AH55">
        <v>11345994</v>
      </c>
      <c r="AI55">
        <v>8307418</v>
      </c>
      <c r="AJ55">
        <v>3437290</v>
      </c>
      <c r="AK55">
        <v>3217744</v>
      </c>
      <c r="AL55">
        <v>2143325</v>
      </c>
      <c r="AM55">
        <v>1810907</v>
      </c>
      <c r="AN55">
        <v>3398977</v>
      </c>
      <c r="AO55">
        <v>4767322</v>
      </c>
      <c r="AP55">
        <v>6637699</v>
      </c>
      <c r="AQ55">
        <v>2646138</v>
      </c>
      <c r="AR55">
        <v>3708857</v>
      </c>
    </row>
    <row r="56" spans="2:48" x14ac:dyDescent="0.25">
      <c r="B56" t="s">
        <v>122</v>
      </c>
      <c r="P56" s="7"/>
      <c r="Q56" s="7"/>
      <c r="Y56" s="2">
        <v>301798</v>
      </c>
      <c r="Z56" s="3">
        <v>31265</v>
      </c>
      <c r="AA56" s="2">
        <v>13625</v>
      </c>
      <c r="AB56" s="2">
        <v>15859</v>
      </c>
    </row>
    <row r="57" spans="2:48" x14ac:dyDescent="0.25">
      <c r="B57" t="s">
        <v>29</v>
      </c>
      <c r="P57" s="7"/>
      <c r="Q57" s="7"/>
      <c r="Y57" s="2"/>
      <c r="Z57" s="3"/>
      <c r="AA57" s="2"/>
      <c r="AK57">
        <v>1391124</v>
      </c>
      <c r="AL57">
        <v>1120058</v>
      </c>
      <c r="AM57">
        <v>902048</v>
      </c>
      <c r="AN57">
        <v>1253958</v>
      </c>
      <c r="AO57">
        <v>331801</v>
      </c>
      <c r="AP57">
        <v>441752</v>
      </c>
      <c r="AQ57">
        <v>422684</v>
      </c>
      <c r="AR57">
        <v>268438</v>
      </c>
    </row>
    <row r="58" spans="2:48" x14ac:dyDescent="0.25">
      <c r="B58" t="s">
        <v>30</v>
      </c>
      <c r="P58" s="7"/>
      <c r="Q58" s="7"/>
      <c r="Y58" s="2">
        <v>4092409</v>
      </c>
      <c r="Z58" s="3">
        <v>1466509</v>
      </c>
      <c r="AA58" s="2">
        <v>1902392</v>
      </c>
      <c r="AB58" s="2">
        <v>3009146</v>
      </c>
      <c r="AC58">
        <v>3554391</v>
      </c>
      <c r="AD58">
        <v>3817118</v>
      </c>
      <c r="AE58">
        <v>2800132</v>
      </c>
      <c r="AF58">
        <v>2485640</v>
      </c>
      <c r="AG58">
        <v>4092004</v>
      </c>
      <c r="AH58">
        <v>3270059</v>
      </c>
      <c r="AI58">
        <v>3023130</v>
      </c>
      <c r="AJ58">
        <v>1257238</v>
      </c>
      <c r="AO58">
        <v>1136247</v>
      </c>
      <c r="AP58">
        <v>1477035</v>
      </c>
      <c r="AQ58">
        <v>864726</v>
      </c>
      <c r="AR58">
        <v>984320</v>
      </c>
      <c r="AU58">
        <v>195768</v>
      </c>
      <c r="AV58">
        <v>24828</v>
      </c>
    </row>
    <row r="59" spans="2:48" x14ac:dyDescent="0.25">
      <c r="B59" t="s">
        <v>31</v>
      </c>
      <c r="P59" s="7"/>
      <c r="Q59" s="7"/>
      <c r="Y59" s="2">
        <v>1392847</v>
      </c>
      <c r="Z59" s="3">
        <v>993359</v>
      </c>
      <c r="AA59" s="2">
        <v>915065</v>
      </c>
      <c r="AB59" s="2">
        <v>719563</v>
      </c>
      <c r="AC59">
        <v>1205790</v>
      </c>
      <c r="AD59">
        <v>1218661</v>
      </c>
      <c r="AE59">
        <v>1343540</v>
      </c>
      <c r="AF59">
        <v>2002237</v>
      </c>
      <c r="AG59">
        <v>2471965</v>
      </c>
      <c r="AH59">
        <v>1970522</v>
      </c>
      <c r="AI59">
        <v>1864732</v>
      </c>
      <c r="AJ59">
        <v>1081021</v>
      </c>
      <c r="AO59">
        <v>349072</v>
      </c>
      <c r="AP59">
        <v>864624</v>
      </c>
      <c r="AQ59">
        <v>859015</v>
      </c>
      <c r="AR59">
        <v>1085576</v>
      </c>
    </row>
    <row r="60" spans="2:48" x14ac:dyDescent="0.25">
      <c r="B60" t="s">
        <v>126</v>
      </c>
      <c r="P60" s="7"/>
      <c r="Q60" s="7"/>
      <c r="Y60" s="2">
        <v>556095</v>
      </c>
      <c r="Z60" s="3">
        <v>162465</v>
      </c>
      <c r="AA60" s="2">
        <v>73566</v>
      </c>
      <c r="AB60" s="2">
        <v>70064</v>
      </c>
    </row>
    <row r="61" spans="2:48" x14ac:dyDescent="0.25">
      <c r="B61" t="s">
        <v>32</v>
      </c>
      <c r="P61" s="7"/>
      <c r="Q61" s="7"/>
      <c r="Y61" s="2">
        <v>27511</v>
      </c>
      <c r="Z61" s="3">
        <v>58378</v>
      </c>
      <c r="AA61" s="2">
        <v>63671</v>
      </c>
      <c r="AB61" s="2">
        <v>57763</v>
      </c>
      <c r="AC61">
        <v>76478</v>
      </c>
      <c r="AD61">
        <v>101655</v>
      </c>
      <c r="AE61">
        <v>256652</v>
      </c>
      <c r="AF61">
        <v>306179</v>
      </c>
      <c r="AG61">
        <v>354730</v>
      </c>
      <c r="AH61">
        <v>367457</v>
      </c>
      <c r="AI61">
        <v>241463</v>
      </c>
      <c r="AJ61">
        <v>199141</v>
      </c>
      <c r="AK61">
        <v>1149034</v>
      </c>
      <c r="AL61">
        <v>1190810</v>
      </c>
      <c r="AM61">
        <v>1096692</v>
      </c>
      <c r="AN61">
        <v>1317634</v>
      </c>
      <c r="AO61">
        <v>826596</v>
      </c>
      <c r="AP61">
        <v>754047</v>
      </c>
      <c r="AQ61">
        <v>621071</v>
      </c>
      <c r="AR61">
        <v>427696</v>
      </c>
    </row>
    <row r="62" spans="2:48" x14ac:dyDescent="0.25">
      <c r="B62" t="s">
        <v>33</v>
      </c>
      <c r="C62" t="s">
        <v>34</v>
      </c>
      <c r="P62" s="7"/>
      <c r="Q62" s="7"/>
      <c r="Y62" s="2">
        <v>8704190</v>
      </c>
      <c r="Z62" s="3">
        <v>4819120</v>
      </c>
      <c r="AA62" s="2">
        <v>4756166</v>
      </c>
      <c r="AB62" s="2">
        <v>6438907</v>
      </c>
      <c r="AC62">
        <v>8544548</v>
      </c>
      <c r="AD62">
        <v>9695422</v>
      </c>
      <c r="AE62">
        <v>12500124</v>
      </c>
      <c r="AF62">
        <v>11927958</v>
      </c>
      <c r="AG62">
        <v>13555239</v>
      </c>
      <c r="AH62">
        <v>14902031</v>
      </c>
      <c r="AI62">
        <v>12860487</v>
      </c>
      <c r="AJ62">
        <v>9109040</v>
      </c>
      <c r="AK62">
        <v>5621526</v>
      </c>
      <c r="AL62">
        <v>4816806</v>
      </c>
      <c r="AM62">
        <v>5703642</v>
      </c>
      <c r="AN62">
        <v>5684676</v>
      </c>
      <c r="AO62">
        <v>7069275</v>
      </c>
      <c r="AP62">
        <v>11076575</v>
      </c>
      <c r="AQ62">
        <v>17860186</v>
      </c>
      <c r="AR62">
        <v>13721919</v>
      </c>
    </row>
    <row r="63" spans="2:48" x14ac:dyDescent="0.25">
      <c r="B63" t="s">
        <v>204</v>
      </c>
      <c r="O63">
        <v>6609949</v>
      </c>
      <c r="P63" s="7">
        <v>6027134</v>
      </c>
      <c r="Q63" s="7"/>
      <c r="U63">
        <v>6204193</v>
      </c>
      <c r="Y63" s="2"/>
      <c r="Z63" s="3"/>
      <c r="AA63" s="2"/>
    </row>
    <row r="64" spans="2:48" x14ac:dyDescent="0.25">
      <c r="B64" t="s">
        <v>205</v>
      </c>
      <c r="O64">
        <v>25162905</v>
      </c>
      <c r="P64" s="7">
        <v>15067073</v>
      </c>
      <c r="Q64" s="7"/>
      <c r="U64">
        <v>5373011</v>
      </c>
      <c r="Y64" s="2"/>
      <c r="Z64" s="3"/>
      <c r="AA64" s="2"/>
    </row>
    <row r="65" spans="2:44" x14ac:dyDescent="0.25">
      <c r="B65" t="s">
        <v>35</v>
      </c>
      <c r="O65">
        <v>1076628</v>
      </c>
      <c r="P65" s="7">
        <v>1267604</v>
      </c>
      <c r="Q65" s="7"/>
      <c r="U65">
        <v>49648</v>
      </c>
      <c r="Y65" s="2"/>
      <c r="Z65" s="3"/>
      <c r="AA65" s="2"/>
      <c r="AM65">
        <v>1531063</v>
      </c>
      <c r="AN65">
        <v>1097500</v>
      </c>
      <c r="AO65">
        <v>1415845</v>
      </c>
      <c r="AP65">
        <v>1846704</v>
      </c>
      <c r="AQ65">
        <v>874111</v>
      </c>
      <c r="AR65">
        <v>558538</v>
      </c>
    </row>
    <row r="66" spans="2:44" x14ac:dyDescent="0.25">
      <c r="B66" t="s">
        <v>119</v>
      </c>
      <c r="P66" s="7"/>
      <c r="Q66" s="7"/>
      <c r="Y66" s="2">
        <v>1092151</v>
      </c>
      <c r="Z66" s="3">
        <v>1223014</v>
      </c>
      <c r="AA66" s="2">
        <v>1333613</v>
      </c>
      <c r="AB66" s="2">
        <v>1087359</v>
      </c>
      <c r="AC66">
        <v>1218769</v>
      </c>
      <c r="AD66">
        <v>1851559</v>
      </c>
      <c r="AE66">
        <v>1793307</v>
      </c>
      <c r="AF66">
        <v>4119441</v>
      </c>
      <c r="AG66">
        <v>2671530</v>
      </c>
      <c r="AH66">
        <v>3240030</v>
      </c>
      <c r="AI66">
        <v>2791881</v>
      </c>
      <c r="AJ66">
        <v>2879775</v>
      </c>
      <c r="AK66">
        <v>6766915</v>
      </c>
      <c r="AL66">
        <v>5584399</v>
      </c>
    </row>
    <row r="67" spans="2:44" x14ac:dyDescent="0.25">
      <c r="B67" t="s">
        <v>140</v>
      </c>
      <c r="C67" t="s">
        <v>259</v>
      </c>
      <c r="P67" s="7"/>
      <c r="Q67" s="7"/>
      <c r="Y67" s="2">
        <v>283310</v>
      </c>
      <c r="Z67" s="3">
        <v>111503</v>
      </c>
      <c r="AA67" s="2">
        <v>134635</v>
      </c>
      <c r="AB67" s="2">
        <v>145603</v>
      </c>
    </row>
    <row r="68" spans="2:44" x14ac:dyDescent="0.25">
      <c r="B68" t="s">
        <v>99</v>
      </c>
      <c r="P68" s="7"/>
      <c r="Q68" s="7"/>
      <c r="Y68" s="2"/>
      <c r="Z68" s="3"/>
      <c r="AA68" s="2"/>
      <c r="AO68">
        <v>95769</v>
      </c>
      <c r="AP68">
        <v>209392</v>
      </c>
      <c r="AQ68">
        <v>204493</v>
      </c>
      <c r="AR68">
        <v>189952</v>
      </c>
    </row>
    <row r="69" spans="2:44" x14ac:dyDescent="0.25">
      <c r="B69" t="s">
        <v>120</v>
      </c>
      <c r="P69" s="7"/>
      <c r="Q69" s="7"/>
      <c r="Y69" s="2">
        <v>103201</v>
      </c>
      <c r="Z69" s="3">
        <v>72395</v>
      </c>
      <c r="AA69" s="2">
        <v>157643</v>
      </c>
      <c r="AB69" s="2">
        <v>269601</v>
      </c>
      <c r="AC69">
        <v>141924</v>
      </c>
      <c r="AD69">
        <v>261742</v>
      </c>
      <c r="AE69">
        <v>458184</v>
      </c>
      <c r="AF69">
        <v>433105</v>
      </c>
      <c r="AG69">
        <v>543368</v>
      </c>
      <c r="AH69">
        <v>623761</v>
      </c>
      <c r="AI69">
        <v>575830</v>
      </c>
      <c r="AJ69">
        <v>334932</v>
      </c>
    </row>
    <row r="70" spans="2:44" x14ac:dyDescent="0.25">
      <c r="B70" t="s">
        <v>164</v>
      </c>
      <c r="O70">
        <v>530341</v>
      </c>
      <c r="P70" s="7">
        <v>291730</v>
      </c>
      <c r="Q70" s="7"/>
      <c r="U70">
        <v>97382</v>
      </c>
      <c r="Y70" s="2"/>
      <c r="Z70" s="3"/>
      <c r="AA70" s="2"/>
    </row>
    <row r="71" spans="2:44" x14ac:dyDescent="0.25">
      <c r="B71" t="s">
        <v>165</v>
      </c>
      <c r="O71">
        <v>118836</v>
      </c>
      <c r="P71" s="7">
        <v>115526</v>
      </c>
      <c r="Q71" s="7"/>
      <c r="U71">
        <v>81953</v>
      </c>
      <c r="Y71" s="2"/>
      <c r="Z71" s="3"/>
      <c r="AA71" s="2"/>
    </row>
    <row r="72" spans="2:44" x14ac:dyDescent="0.25">
      <c r="B72" t="s">
        <v>37</v>
      </c>
      <c r="O72">
        <v>4214703</v>
      </c>
      <c r="P72" s="7">
        <v>4668643</v>
      </c>
      <c r="Q72" s="7"/>
      <c r="U72">
        <v>3571959</v>
      </c>
      <c r="Y72" s="2">
        <v>6479991</v>
      </c>
      <c r="Z72" s="3">
        <v>3731866</v>
      </c>
      <c r="AA72" s="2">
        <v>4850287</v>
      </c>
      <c r="AB72" s="2">
        <v>5029616</v>
      </c>
      <c r="AC72">
        <v>6609705</v>
      </c>
      <c r="AD72">
        <v>8968576</v>
      </c>
      <c r="AE72">
        <v>6098960</v>
      </c>
      <c r="AF72">
        <v>5799405</v>
      </c>
      <c r="AG72">
        <v>6873214</v>
      </c>
      <c r="AH72">
        <v>6643418</v>
      </c>
      <c r="AI72">
        <v>6682033</v>
      </c>
      <c r="AJ72">
        <v>3782409</v>
      </c>
      <c r="AK72">
        <v>4208031</v>
      </c>
      <c r="AL72">
        <v>2756247</v>
      </c>
      <c r="AM72">
        <v>3123506</v>
      </c>
      <c r="AN72">
        <v>3923839</v>
      </c>
      <c r="AO72">
        <v>4095235</v>
      </c>
      <c r="AP72">
        <v>5645552</v>
      </c>
      <c r="AQ72">
        <v>6274129</v>
      </c>
      <c r="AR72">
        <v>5214544</v>
      </c>
    </row>
    <row r="73" spans="2:44" x14ac:dyDescent="0.25">
      <c r="B73" t="s">
        <v>241</v>
      </c>
      <c r="C73" s="9" t="s">
        <v>234</v>
      </c>
      <c r="P73" s="7"/>
      <c r="Q73" s="7"/>
      <c r="Y73" s="2"/>
      <c r="Z73" s="3"/>
      <c r="AA73" s="2"/>
      <c r="AC73">
        <v>18349</v>
      </c>
      <c r="AD73">
        <v>28367</v>
      </c>
      <c r="AE73">
        <v>32243</v>
      </c>
      <c r="AF73">
        <v>118656</v>
      </c>
      <c r="AG73">
        <v>82131</v>
      </c>
      <c r="AH73">
        <v>114958</v>
      </c>
      <c r="AI73">
        <v>188570</v>
      </c>
      <c r="AJ73">
        <v>40774</v>
      </c>
      <c r="AP73">
        <v>35584</v>
      </c>
      <c r="AR73">
        <v>75</v>
      </c>
    </row>
    <row r="74" spans="2:44" x14ac:dyDescent="0.25">
      <c r="B74" t="s">
        <v>124</v>
      </c>
      <c r="P74" s="7"/>
      <c r="Q74" s="7"/>
      <c r="Y74" s="2">
        <v>38385</v>
      </c>
      <c r="Z74" s="3">
        <v>4970</v>
      </c>
      <c r="AA74" s="2">
        <v>13800</v>
      </c>
      <c r="AB74" s="2">
        <v>9539</v>
      </c>
    </row>
    <row r="75" spans="2:44" x14ac:dyDescent="0.25">
      <c r="B75" t="s">
        <v>239</v>
      </c>
      <c r="C75" s="9" t="s">
        <v>240</v>
      </c>
      <c r="P75" s="7"/>
      <c r="Q75" s="7"/>
      <c r="Y75" s="2">
        <v>73965</v>
      </c>
      <c r="Z75" s="3">
        <v>2427</v>
      </c>
      <c r="AA75" s="2">
        <v>5667</v>
      </c>
      <c r="AB75" s="2">
        <v>7383</v>
      </c>
      <c r="AC75">
        <v>45136</v>
      </c>
      <c r="AD75">
        <v>13264</v>
      </c>
      <c r="AE75">
        <v>4033</v>
      </c>
      <c r="AF75">
        <v>10134</v>
      </c>
      <c r="AG75">
        <v>17110</v>
      </c>
      <c r="AH75">
        <v>86662</v>
      </c>
      <c r="AI75">
        <v>45747</v>
      </c>
      <c r="AJ75">
        <v>11908</v>
      </c>
      <c r="AK75">
        <v>42239</v>
      </c>
      <c r="AL75">
        <v>26318</v>
      </c>
      <c r="AM75">
        <v>44369</v>
      </c>
      <c r="AN75">
        <v>120432</v>
      </c>
      <c r="AO75">
        <v>89461</v>
      </c>
      <c r="AP75">
        <v>31237</v>
      </c>
      <c r="AQ75">
        <v>210</v>
      </c>
      <c r="AR75">
        <v>2581</v>
      </c>
    </row>
    <row r="76" spans="2:44" x14ac:dyDescent="0.25">
      <c r="B76" t="s">
        <v>38</v>
      </c>
      <c r="P76" s="7"/>
      <c r="Q76" s="7"/>
      <c r="Y76" s="2"/>
      <c r="Z76" s="3"/>
      <c r="AA76" s="2"/>
      <c r="AC76">
        <v>154884</v>
      </c>
      <c r="AD76">
        <v>178906</v>
      </c>
      <c r="AE76">
        <v>181554</v>
      </c>
      <c r="AF76">
        <v>238713</v>
      </c>
      <c r="AG76">
        <v>285953</v>
      </c>
      <c r="AH76">
        <v>218706</v>
      </c>
      <c r="AI76">
        <v>275699</v>
      </c>
      <c r="AJ76">
        <v>183220</v>
      </c>
      <c r="AK76">
        <v>286447</v>
      </c>
      <c r="AL76">
        <v>208845</v>
      </c>
      <c r="AM76">
        <v>256196</v>
      </c>
      <c r="AN76">
        <v>122823</v>
      </c>
      <c r="AO76">
        <v>117305</v>
      </c>
      <c r="AP76">
        <v>139135</v>
      </c>
      <c r="AQ76">
        <v>220191</v>
      </c>
      <c r="AR76">
        <v>283566</v>
      </c>
    </row>
    <row r="77" spans="2:44" x14ac:dyDescent="0.25">
      <c r="B77" t="s">
        <v>173</v>
      </c>
      <c r="O77">
        <v>402489</v>
      </c>
      <c r="P77" s="7">
        <v>626677</v>
      </c>
      <c r="Q77" s="7"/>
      <c r="U77">
        <v>5942504</v>
      </c>
      <c r="Y77" s="2"/>
      <c r="Z77" s="3"/>
      <c r="AA77" s="2"/>
    </row>
    <row r="78" spans="2:44" x14ac:dyDescent="0.25">
      <c r="B78" t="s">
        <v>39</v>
      </c>
      <c r="P78" s="7"/>
      <c r="Q78" s="7"/>
      <c r="Y78" s="2">
        <v>888177</v>
      </c>
      <c r="Z78" s="3">
        <v>443331</v>
      </c>
      <c r="AA78" s="2">
        <v>470882</v>
      </c>
      <c r="AB78" s="2">
        <v>433248</v>
      </c>
      <c r="AC78">
        <v>521204</v>
      </c>
      <c r="AD78">
        <v>997904</v>
      </c>
      <c r="AE78">
        <v>1405953</v>
      </c>
      <c r="AF78">
        <v>1495669</v>
      </c>
      <c r="AG78">
        <v>2248825</v>
      </c>
      <c r="AH78">
        <v>1861106</v>
      </c>
      <c r="AI78">
        <v>1234508</v>
      </c>
      <c r="AJ78">
        <v>859383</v>
      </c>
      <c r="AK78">
        <v>487491</v>
      </c>
      <c r="AL78">
        <v>490399</v>
      </c>
      <c r="AM78">
        <v>614466</v>
      </c>
      <c r="AN78">
        <v>717972</v>
      </c>
      <c r="AO78">
        <v>709773</v>
      </c>
      <c r="AP78">
        <v>1301439</v>
      </c>
      <c r="AQ78">
        <v>1274925</v>
      </c>
      <c r="AR78">
        <v>1461351</v>
      </c>
    </row>
    <row r="79" spans="2:44" x14ac:dyDescent="0.25">
      <c r="B79" t="s">
        <v>123</v>
      </c>
      <c r="P79" s="7"/>
      <c r="Q79" s="7"/>
      <c r="Y79" s="2">
        <v>24938</v>
      </c>
      <c r="Z79" s="3">
        <v>27114</v>
      </c>
      <c r="AA79" s="2">
        <v>18063</v>
      </c>
      <c r="AB79" s="2">
        <v>54612</v>
      </c>
      <c r="AC79">
        <v>114009</v>
      </c>
      <c r="AD79">
        <v>152638</v>
      </c>
      <c r="AE79">
        <v>200564</v>
      </c>
      <c r="AF79">
        <v>316012</v>
      </c>
      <c r="AG79">
        <v>466332</v>
      </c>
      <c r="AH79">
        <v>467230</v>
      </c>
      <c r="AI79">
        <v>496983</v>
      </c>
      <c r="AJ79">
        <v>186543</v>
      </c>
    </row>
    <row r="80" spans="2:44" x14ac:dyDescent="0.25">
      <c r="B80" t="s">
        <v>40</v>
      </c>
      <c r="P80" s="7"/>
      <c r="Q80" s="7"/>
      <c r="Y80" s="2">
        <v>198445</v>
      </c>
      <c r="Z80" s="3">
        <v>134485</v>
      </c>
      <c r="AA80" s="2">
        <v>295067</v>
      </c>
      <c r="AB80" s="2">
        <v>603834</v>
      </c>
      <c r="AC80">
        <v>616822</v>
      </c>
      <c r="AD80">
        <v>274470</v>
      </c>
      <c r="AE80">
        <v>332644</v>
      </c>
      <c r="AF80">
        <v>452601</v>
      </c>
      <c r="AG80">
        <v>675221</v>
      </c>
      <c r="AH80">
        <v>354238</v>
      </c>
      <c r="AI80">
        <v>313866</v>
      </c>
      <c r="AJ80">
        <v>111620</v>
      </c>
      <c r="AK80">
        <v>50172</v>
      </c>
      <c r="AL80">
        <v>61731</v>
      </c>
      <c r="AM80">
        <v>63229</v>
      </c>
      <c r="AN80">
        <v>87236</v>
      </c>
      <c r="AO80">
        <v>210834</v>
      </c>
      <c r="AP80">
        <v>515970</v>
      </c>
      <c r="AQ80">
        <v>292513</v>
      </c>
      <c r="AR80">
        <v>242583</v>
      </c>
    </row>
    <row r="81" spans="2:44" x14ac:dyDescent="0.25">
      <c r="B81" t="s">
        <v>41</v>
      </c>
      <c r="P81" s="7"/>
      <c r="Q81" s="7"/>
      <c r="Y81" s="2">
        <v>18560</v>
      </c>
      <c r="Z81" s="3">
        <v>459250</v>
      </c>
      <c r="AA81" s="2">
        <v>238716</v>
      </c>
      <c r="AB81" s="2">
        <v>46347</v>
      </c>
      <c r="AC81">
        <v>20398</v>
      </c>
      <c r="AD81">
        <v>51904</v>
      </c>
      <c r="AE81">
        <v>57414</v>
      </c>
      <c r="AF81">
        <v>11078</v>
      </c>
      <c r="AG81">
        <v>80672</v>
      </c>
      <c r="AH81">
        <v>52024</v>
      </c>
      <c r="AI81">
        <v>89432</v>
      </c>
      <c r="AJ81">
        <v>31692</v>
      </c>
      <c r="AM81">
        <v>118082</v>
      </c>
      <c r="AN81">
        <v>45836</v>
      </c>
      <c r="AO81">
        <v>33910</v>
      </c>
      <c r="AP81">
        <v>35427</v>
      </c>
      <c r="AQ81">
        <v>21207</v>
      </c>
      <c r="AR81">
        <v>5738</v>
      </c>
    </row>
    <row r="82" spans="2:44" x14ac:dyDescent="0.25">
      <c r="B82" t="s">
        <v>42</v>
      </c>
      <c r="P82" s="7"/>
      <c r="Q82" s="7"/>
      <c r="Y82" s="2"/>
      <c r="Z82" s="3"/>
      <c r="AA82" s="2"/>
      <c r="AC82">
        <v>9981</v>
      </c>
      <c r="AD82">
        <v>16968</v>
      </c>
      <c r="AE82">
        <v>21512</v>
      </c>
      <c r="AF82">
        <v>52042</v>
      </c>
      <c r="AG82">
        <v>29461</v>
      </c>
      <c r="AH82">
        <v>70315</v>
      </c>
      <c r="AI82">
        <v>71502</v>
      </c>
      <c r="AJ82">
        <v>216295</v>
      </c>
      <c r="AK82">
        <v>243991</v>
      </c>
      <c r="AL82">
        <v>293946</v>
      </c>
      <c r="AM82">
        <v>272615</v>
      </c>
      <c r="AN82">
        <v>186239</v>
      </c>
      <c r="AO82">
        <v>231406</v>
      </c>
      <c r="AP82">
        <v>329136</v>
      </c>
      <c r="AQ82">
        <v>332443</v>
      </c>
      <c r="AR82">
        <v>325888</v>
      </c>
    </row>
    <row r="83" spans="2:44" x14ac:dyDescent="0.25">
      <c r="B83" t="s">
        <v>121</v>
      </c>
      <c r="O83">
        <v>439468</v>
      </c>
      <c r="P83" s="7">
        <v>1317462</v>
      </c>
      <c r="Q83" s="7"/>
      <c r="U83">
        <v>689159</v>
      </c>
      <c r="Y83" s="2">
        <v>1578092</v>
      </c>
      <c r="Z83" s="3">
        <v>817318</v>
      </c>
      <c r="AA83" s="2">
        <v>1179651</v>
      </c>
    </row>
    <row r="84" spans="2:44" x14ac:dyDescent="0.25">
      <c r="B84" t="s">
        <v>150</v>
      </c>
      <c r="P84" s="7"/>
      <c r="Q84" s="7"/>
      <c r="Y84" s="2"/>
      <c r="Z84" s="3"/>
      <c r="AA84" s="2"/>
      <c r="AB84">
        <v>821107</v>
      </c>
      <c r="AC84">
        <v>921452</v>
      </c>
      <c r="AD84">
        <v>1317057</v>
      </c>
      <c r="AE84">
        <v>1440294</v>
      </c>
      <c r="AF84">
        <v>2510876</v>
      </c>
      <c r="AG84">
        <v>2283829</v>
      </c>
      <c r="AH84">
        <v>3009129</v>
      </c>
      <c r="AI84">
        <v>2282731</v>
      </c>
      <c r="AJ84">
        <v>1866421</v>
      </c>
    </row>
    <row r="85" spans="2:44" x14ac:dyDescent="0.25">
      <c r="B85" t="s">
        <v>237</v>
      </c>
      <c r="C85" s="9" t="s">
        <v>238</v>
      </c>
      <c r="P85" s="7"/>
      <c r="Q85" s="7"/>
      <c r="Y85" s="2"/>
      <c r="Z85" s="3"/>
      <c r="AA85" s="2"/>
      <c r="AM85">
        <v>2716840</v>
      </c>
      <c r="AN85">
        <v>2517026</v>
      </c>
      <c r="AO85">
        <v>3453901</v>
      </c>
      <c r="AP85">
        <v>4550069</v>
      </c>
      <c r="AQ85">
        <v>3476186</v>
      </c>
      <c r="AR85">
        <v>2936041</v>
      </c>
    </row>
    <row r="86" spans="2:44" x14ac:dyDescent="0.25">
      <c r="B86" t="s">
        <v>43</v>
      </c>
      <c r="P86" s="7"/>
      <c r="Q86" s="7"/>
      <c r="Y86" s="2"/>
      <c r="Z86" s="3"/>
      <c r="AA86" s="2"/>
      <c r="AF86">
        <v>1291745</v>
      </c>
      <c r="AG86">
        <v>1353125</v>
      </c>
      <c r="AH86">
        <v>1817537</v>
      </c>
      <c r="AI86">
        <v>1016415</v>
      </c>
      <c r="AJ86">
        <v>675806</v>
      </c>
      <c r="AM86">
        <v>690329</v>
      </c>
      <c r="AN86">
        <v>712187</v>
      </c>
      <c r="AO86">
        <v>681619</v>
      </c>
      <c r="AP86">
        <v>179826</v>
      </c>
      <c r="AQ86">
        <v>66161</v>
      </c>
      <c r="AR86">
        <v>485826</v>
      </c>
    </row>
    <row r="87" spans="2:44" x14ac:dyDescent="0.25">
      <c r="B87" t="s">
        <v>198</v>
      </c>
      <c r="O87">
        <v>1166</v>
      </c>
      <c r="P87" s="7">
        <v>12216</v>
      </c>
      <c r="Q87" s="7"/>
      <c r="U87">
        <v>69133</v>
      </c>
      <c r="Y87" s="2"/>
      <c r="Z87" s="3"/>
      <c r="AA87" s="2"/>
      <c r="AC87">
        <v>215926</v>
      </c>
      <c r="AD87">
        <v>131729</v>
      </c>
      <c r="AE87">
        <v>285906</v>
      </c>
      <c r="AF87">
        <v>230430</v>
      </c>
      <c r="AG87">
        <v>278133</v>
      </c>
      <c r="AH87">
        <v>286849</v>
      </c>
      <c r="AI87">
        <v>165021</v>
      </c>
      <c r="AJ87">
        <v>145915</v>
      </c>
    </row>
    <row r="88" spans="2:44" x14ac:dyDescent="0.25">
      <c r="B88" t="s">
        <v>153</v>
      </c>
      <c r="P88" s="7"/>
      <c r="Q88" s="7"/>
      <c r="Y88" s="2"/>
      <c r="Z88" s="3"/>
      <c r="AA88" s="2"/>
      <c r="AK88">
        <v>582083</v>
      </c>
      <c r="AL88">
        <v>509692</v>
      </c>
      <c r="AM88">
        <v>404770</v>
      </c>
      <c r="AN88">
        <v>610846</v>
      </c>
    </row>
    <row r="89" spans="2:44" x14ac:dyDescent="0.25">
      <c r="B89" t="s">
        <v>44</v>
      </c>
      <c r="P89" s="7"/>
      <c r="Q89" s="7"/>
      <c r="Y89" s="2"/>
      <c r="Z89" s="3"/>
      <c r="AA89" s="2"/>
      <c r="AK89">
        <v>246321</v>
      </c>
      <c r="AL89">
        <v>174910</v>
      </c>
      <c r="AM89">
        <v>236046</v>
      </c>
      <c r="AN89">
        <v>178925</v>
      </c>
      <c r="AO89">
        <v>302164</v>
      </c>
      <c r="AP89">
        <v>560536</v>
      </c>
      <c r="AQ89">
        <v>617649</v>
      </c>
      <c r="AR89">
        <v>619396</v>
      </c>
    </row>
    <row r="90" spans="2:44" x14ac:dyDescent="0.25">
      <c r="B90" t="s">
        <v>235</v>
      </c>
      <c r="C90" s="9" t="s">
        <v>236</v>
      </c>
      <c r="P90" s="7"/>
      <c r="Q90" s="7"/>
      <c r="Y90" s="2"/>
      <c r="Z90" s="3"/>
      <c r="AA90" s="2"/>
      <c r="AF90">
        <v>524026</v>
      </c>
      <c r="AG90">
        <v>602369</v>
      </c>
      <c r="AH90">
        <v>188667</v>
      </c>
      <c r="AI90">
        <v>320919</v>
      </c>
      <c r="AJ90">
        <v>566866</v>
      </c>
      <c r="AK90">
        <v>845272</v>
      </c>
      <c r="AL90">
        <v>65892</v>
      </c>
      <c r="AM90">
        <v>60129</v>
      </c>
      <c r="AN90">
        <v>111050</v>
      </c>
      <c r="AO90">
        <v>50047</v>
      </c>
      <c r="AP90">
        <v>117100</v>
      </c>
      <c r="AQ90">
        <v>148974</v>
      </c>
      <c r="AR90">
        <v>115868</v>
      </c>
    </row>
    <row r="91" spans="2:44" x14ac:dyDescent="0.25">
      <c r="B91" t="s">
        <v>233</v>
      </c>
      <c r="C91" s="9" t="s">
        <v>234</v>
      </c>
      <c r="P91" s="7"/>
      <c r="Q91" s="7"/>
      <c r="Y91" s="2"/>
      <c r="Z91" s="3"/>
      <c r="AA91" s="2"/>
      <c r="AP91">
        <v>134530</v>
      </c>
      <c r="AQ91">
        <v>141745</v>
      </c>
      <c r="AR91">
        <v>100911</v>
      </c>
    </row>
    <row r="92" spans="2:44" x14ac:dyDescent="0.25">
      <c r="B92" t="s">
        <v>231</v>
      </c>
      <c r="C92" s="9" t="s">
        <v>232</v>
      </c>
      <c r="P92" s="7"/>
      <c r="Q92" s="7"/>
      <c r="Y92" s="2"/>
      <c r="Z92" s="3"/>
      <c r="AA92" s="2"/>
      <c r="AR92">
        <v>263253</v>
      </c>
    </row>
    <row r="93" spans="2:44" x14ac:dyDescent="0.25">
      <c r="B93" t="s">
        <v>45</v>
      </c>
      <c r="P93" s="7"/>
      <c r="Q93" s="7"/>
      <c r="U93">
        <v>29025</v>
      </c>
      <c r="Y93" s="2"/>
      <c r="Z93" s="3"/>
      <c r="AA93" s="2"/>
      <c r="AM93">
        <v>830636</v>
      </c>
      <c r="AN93">
        <v>1011488</v>
      </c>
      <c r="AO93">
        <v>1142838</v>
      </c>
      <c r="AP93">
        <v>1657445</v>
      </c>
      <c r="AQ93">
        <v>1213836</v>
      </c>
      <c r="AR93">
        <v>1127257</v>
      </c>
    </row>
    <row r="94" spans="2:44" x14ac:dyDescent="0.25">
      <c r="B94" t="s">
        <v>127</v>
      </c>
      <c r="P94" s="7"/>
      <c r="Q94" s="7"/>
      <c r="Y94" s="2">
        <v>47542</v>
      </c>
      <c r="Z94" s="3">
        <v>29086</v>
      </c>
      <c r="AA94" s="2">
        <v>36721</v>
      </c>
      <c r="AB94" s="2">
        <v>20639</v>
      </c>
    </row>
    <row r="95" spans="2:44" x14ac:dyDescent="0.25">
      <c r="B95" t="s">
        <v>229</v>
      </c>
      <c r="C95" s="9" t="s">
        <v>230</v>
      </c>
      <c r="P95" s="7"/>
      <c r="Q95" s="7"/>
      <c r="Y95" s="2"/>
      <c r="Z95" s="3"/>
      <c r="AA95" s="2"/>
      <c r="AP95">
        <v>764</v>
      </c>
      <c r="AQ95">
        <v>43684</v>
      </c>
      <c r="AR95">
        <v>21476</v>
      </c>
    </row>
    <row r="96" spans="2:44" x14ac:dyDescent="0.25">
      <c r="B96" t="s">
        <v>46</v>
      </c>
      <c r="P96" s="7"/>
      <c r="Q96" s="7"/>
      <c r="Y96" s="2">
        <v>340556</v>
      </c>
      <c r="Z96" s="3">
        <v>180094</v>
      </c>
      <c r="AA96" s="2">
        <v>675823</v>
      </c>
      <c r="AB96" s="2">
        <v>129436</v>
      </c>
      <c r="AC96">
        <v>377565</v>
      </c>
      <c r="AD96">
        <v>2608858</v>
      </c>
      <c r="AE96">
        <v>5285056</v>
      </c>
      <c r="AF96">
        <v>281472</v>
      </c>
      <c r="AG96">
        <v>737248</v>
      </c>
      <c r="AH96">
        <v>456974</v>
      </c>
      <c r="AI96">
        <v>354734</v>
      </c>
      <c r="AJ96">
        <v>205613</v>
      </c>
      <c r="AK96">
        <v>211155</v>
      </c>
      <c r="AL96">
        <v>148378</v>
      </c>
      <c r="AM96">
        <v>307036</v>
      </c>
      <c r="AN96">
        <v>309759</v>
      </c>
      <c r="AO96">
        <v>282075</v>
      </c>
      <c r="AP96">
        <v>416637</v>
      </c>
      <c r="AQ96">
        <v>369656</v>
      </c>
      <c r="AR96">
        <v>439371</v>
      </c>
    </row>
    <row r="97" spans="2:44" x14ac:dyDescent="0.25">
      <c r="B97" t="s">
        <v>128</v>
      </c>
      <c r="P97" s="7"/>
      <c r="Q97" s="7"/>
      <c r="Y97" s="2">
        <v>93440</v>
      </c>
      <c r="Z97" s="3">
        <v>32205</v>
      </c>
      <c r="AA97" s="2">
        <v>113555</v>
      </c>
      <c r="AB97" s="2">
        <v>2192</v>
      </c>
      <c r="AK97">
        <v>35571</v>
      </c>
      <c r="AL97">
        <v>10211</v>
      </c>
      <c r="AM97">
        <v>22500</v>
      </c>
      <c r="AN97">
        <v>24630</v>
      </c>
    </row>
    <row r="98" spans="2:44" x14ac:dyDescent="0.25">
      <c r="B98" t="s">
        <v>227</v>
      </c>
      <c r="C98" s="9" t="s">
        <v>228</v>
      </c>
      <c r="P98" s="7"/>
      <c r="Q98" s="7"/>
      <c r="Y98" s="2"/>
      <c r="Z98" s="3"/>
      <c r="AA98" s="2"/>
      <c r="AQ98">
        <v>2802679</v>
      </c>
      <c r="AR98">
        <v>1891819</v>
      </c>
    </row>
    <row r="99" spans="2:44" x14ac:dyDescent="0.25">
      <c r="B99" t="s">
        <v>225</v>
      </c>
      <c r="C99" s="9" t="s">
        <v>226</v>
      </c>
      <c r="P99" s="7"/>
      <c r="Q99" s="7"/>
      <c r="Y99" s="2"/>
      <c r="Z99" s="3"/>
      <c r="AA99" s="2"/>
      <c r="AO99">
        <v>28235</v>
      </c>
      <c r="AP99">
        <v>51968</v>
      </c>
      <c r="AQ99">
        <v>176891</v>
      </c>
      <c r="AR99">
        <v>50869</v>
      </c>
    </row>
    <row r="100" spans="2:44" x14ac:dyDescent="0.25">
      <c r="B100" t="s">
        <v>203</v>
      </c>
      <c r="P100" s="7"/>
      <c r="Q100" s="7"/>
      <c r="U100">
        <v>151635</v>
      </c>
      <c r="Y100" s="2"/>
      <c r="Z100" s="3"/>
      <c r="AA100" s="2"/>
    </row>
    <row r="101" spans="2:44" x14ac:dyDescent="0.25">
      <c r="B101" t="s">
        <v>47</v>
      </c>
      <c r="P101" s="7"/>
      <c r="Q101" s="7"/>
      <c r="Y101" s="2">
        <v>2316186</v>
      </c>
      <c r="Z101" s="3">
        <v>921917</v>
      </c>
      <c r="AA101" s="2">
        <v>1829390</v>
      </c>
      <c r="AB101" s="2">
        <v>3174454</v>
      </c>
      <c r="AC101">
        <v>2787873</v>
      </c>
      <c r="AD101">
        <v>2745727</v>
      </c>
      <c r="AE101">
        <v>4505241</v>
      </c>
      <c r="AF101">
        <v>4923447</v>
      </c>
      <c r="AG101">
        <v>3693603</v>
      </c>
      <c r="AH101">
        <v>3702386</v>
      </c>
      <c r="AI101">
        <v>2594886</v>
      </c>
      <c r="AJ101">
        <v>1635246</v>
      </c>
      <c r="AK101">
        <v>724897</v>
      </c>
      <c r="AL101">
        <v>447194</v>
      </c>
      <c r="AM101">
        <v>479059</v>
      </c>
      <c r="AN101">
        <v>514284</v>
      </c>
      <c r="AO101">
        <v>454705</v>
      </c>
      <c r="AP101">
        <v>899906</v>
      </c>
      <c r="AQ101">
        <v>1142361</v>
      </c>
      <c r="AR101">
        <v>1199028</v>
      </c>
    </row>
    <row r="102" spans="2:44" x14ac:dyDescent="0.25">
      <c r="B102" t="s">
        <v>48</v>
      </c>
      <c r="O102">
        <v>537523</v>
      </c>
      <c r="P102" s="7">
        <v>1296535</v>
      </c>
      <c r="Q102" s="7"/>
      <c r="U102">
        <v>796127</v>
      </c>
      <c r="Y102" s="2">
        <v>5659104</v>
      </c>
      <c r="Z102" s="3">
        <v>2721210</v>
      </c>
      <c r="AA102" s="2">
        <v>3249626</v>
      </c>
      <c r="AB102" s="2">
        <v>4401570</v>
      </c>
      <c r="AC102">
        <v>4452268</v>
      </c>
      <c r="AD102">
        <v>5925866</v>
      </c>
      <c r="AE102">
        <v>6314660</v>
      </c>
      <c r="AF102">
        <v>5959815</v>
      </c>
      <c r="AG102">
        <v>7130075</v>
      </c>
      <c r="AH102">
        <v>7678106</v>
      </c>
      <c r="AI102">
        <v>7473901</v>
      </c>
      <c r="AJ102">
        <v>6376315</v>
      </c>
      <c r="AK102">
        <v>3536443</v>
      </c>
      <c r="AL102">
        <v>3439381</v>
      </c>
      <c r="AM102">
        <v>2004314</v>
      </c>
      <c r="AN102">
        <v>1371074</v>
      </c>
      <c r="AO102">
        <v>1819023</v>
      </c>
      <c r="AP102">
        <v>2292225</v>
      </c>
      <c r="AQ102">
        <v>1136926</v>
      </c>
      <c r="AR102">
        <v>1012985</v>
      </c>
    </row>
    <row r="103" spans="2:44" x14ac:dyDescent="0.25">
      <c r="B103" t="s">
        <v>49</v>
      </c>
      <c r="P103" s="7"/>
      <c r="Q103" s="7"/>
      <c r="Y103" s="2"/>
      <c r="Z103" s="3"/>
      <c r="AA103" s="2"/>
      <c r="AO103">
        <v>106207</v>
      </c>
      <c r="AP103">
        <v>208977</v>
      </c>
      <c r="AQ103">
        <v>253921</v>
      </c>
      <c r="AR103">
        <v>210414</v>
      </c>
    </row>
    <row r="104" spans="2:44" x14ac:dyDescent="0.25">
      <c r="B104" t="s">
        <v>50</v>
      </c>
      <c r="P104" s="7"/>
      <c r="Q104" s="7"/>
      <c r="Y104" s="2">
        <v>733159</v>
      </c>
      <c r="Z104" s="3">
        <v>550152</v>
      </c>
      <c r="AA104" s="2">
        <v>752241</v>
      </c>
      <c r="AB104" s="2">
        <v>1017880</v>
      </c>
      <c r="AC104">
        <v>1419887</v>
      </c>
      <c r="AD104">
        <v>804310</v>
      </c>
      <c r="AE104">
        <v>831928</v>
      </c>
      <c r="AF104">
        <v>1280821</v>
      </c>
      <c r="AG104">
        <v>1721195</v>
      </c>
      <c r="AH104">
        <v>2009912</v>
      </c>
      <c r="AI104">
        <v>1715823</v>
      </c>
      <c r="AJ104">
        <v>1892537</v>
      </c>
      <c r="AK104">
        <v>1871859</v>
      </c>
      <c r="AL104">
        <v>1307381</v>
      </c>
      <c r="AM104">
        <v>1385559</v>
      </c>
      <c r="AN104">
        <v>1147474</v>
      </c>
      <c r="AO104">
        <v>1011936</v>
      </c>
      <c r="AP104">
        <v>2693353</v>
      </c>
      <c r="AQ104">
        <v>2421035</v>
      </c>
      <c r="AR104">
        <v>2183519</v>
      </c>
    </row>
    <row r="105" spans="2:44" x14ac:dyDescent="0.25">
      <c r="B105" t="s">
        <v>51</v>
      </c>
      <c r="O105">
        <v>3843285</v>
      </c>
      <c r="P105" s="7">
        <v>5074261</v>
      </c>
      <c r="Q105" s="7"/>
      <c r="U105">
        <v>10559685</v>
      </c>
      <c r="Y105" s="2"/>
      <c r="Z105" s="3"/>
      <c r="AA105" s="2"/>
      <c r="AK105">
        <v>10013599</v>
      </c>
      <c r="AL105">
        <v>10216283</v>
      </c>
      <c r="AM105">
        <v>6868571</v>
      </c>
      <c r="AN105">
        <v>7128520</v>
      </c>
      <c r="AO105">
        <v>6655912</v>
      </c>
      <c r="AP105">
        <v>12466327</v>
      </c>
      <c r="AQ105">
        <v>8062106</v>
      </c>
      <c r="AR105">
        <v>8549291</v>
      </c>
    </row>
    <row r="106" spans="2:44" x14ac:dyDescent="0.25">
      <c r="B106" t="s">
        <v>52</v>
      </c>
      <c r="P106" s="7"/>
      <c r="Q106" s="7"/>
      <c r="Y106" s="2"/>
      <c r="Z106" s="3"/>
      <c r="AA106" s="2"/>
      <c r="AK106">
        <v>518871</v>
      </c>
      <c r="AL106">
        <v>484433</v>
      </c>
      <c r="AM106">
        <v>408621</v>
      </c>
      <c r="AN106">
        <v>427177</v>
      </c>
      <c r="AO106">
        <v>602263</v>
      </c>
      <c r="AP106">
        <v>1374153</v>
      </c>
      <c r="AQ106">
        <v>1189855</v>
      </c>
      <c r="AR106">
        <v>1534090</v>
      </c>
    </row>
    <row r="107" spans="2:44" x14ac:dyDescent="0.25">
      <c r="B107" t="s">
        <v>130</v>
      </c>
      <c r="P107" s="7"/>
      <c r="Q107" s="7"/>
      <c r="Y107" s="2">
        <v>212508</v>
      </c>
      <c r="Z107" s="3">
        <v>126245</v>
      </c>
      <c r="AA107" s="2">
        <v>193095</v>
      </c>
      <c r="AB107" s="2">
        <v>286506</v>
      </c>
      <c r="AC107">
        <v>309023</v>
      </c>
      <c r="AD107">
        <v>331502</v>
      </c>
      <c r="AE107">
        <v>541238</v>
      </c>
      <c r="AF107">
        <v>703556</v>
      </c>
      <c r="AG107">
        <v>447200</v>
      </c>
      <c r="AH107">
        <v>598216</v>
      </c>
      <c r="AI107">
        <v>545820</v>
      </c>
      <c r="AJ107">
        <v>539319</v>
      </c>
    </row>
    <row r="108" spans="2:44" x14ac:dyDescent="0.25">
      <c r="B108" t="s">
        <v>53</v>
      </c>
      <c r="P108" s="7"/>
      <c r="Q108" s="7"/>
      <c r="Y108" s="2">
        <v>263665217</v>
      </c>
      <c r="Z108" s="3">
        <v>206373574</v>
      </c>
      <c r="AA108" s="2">
        <v>132337612</v>
      </c>
      <c r="AB108" s="2">
        <v>110914434</v>
      </c>
      <c r="AC108">
        <v>106909734</v>
      </c>
      <c r="AD108">
        <v>136672234</v>
      </c>
      <c r="AE108">
        <v>127846886</v>
      </c>
      <c r="AF108">
        <v>136382272</v>
      </c>
      <c r="AG108">
        <v>182100130</v>
      </c>
      <c r="AH108">
        <v>187327268</v>
      </c>
      <c r="AI108">
        <v>144278979</v>
      </c>
      <c r="AJ108">
        <v>92629574</v>
      </c>
      <c r="AK108">
        <v>49676957</v>
      </c>
      <c r="AL108">
        <v>31026021</v>
      </c>
      <c r="AM108">
        <v>30515153</v>
      </c>
      <c r="AN108">
        <v>31823543</v>
      </c>
      <c r="AO108">
        <v>43577286</v>
      </c>
      <c r="AP108">
        <v>93752726</v>
      </c>
      <c r="AQ108">
        <v>99791519</v>
      </c>
      <c r="AR108">
        <v>100701073</v>
      </c>
    </row>
    <row r="109" spans="2:44" x14ac:dyDescent="0.25">
      <c r="B109" t="s">
        <v>197</v>
      </c>
      <c r="P109" s="7"/>
      <c r="Q109" s="7"/>
      <c r="U109">
        <v>110582008</v>
      </c>
      <c r="Y109" s="2"/>
      <c r="Z109" s="3"/>
      <c r="AA109" s="2"/>
    </row>
    <row r="110" spans="2:44" x14ac:dyDescent="0.25">
      <c r="B110" t="s">
        <v>54</v>
      </c>
      <c r="P110" s="7"/>
      <c r="Q110" s="7"/>
      <c r="Y110" s="2"/>
      <c r="Z110" s="3"/>
      <c r="AA110" s="2"/>
      <c r="AF110">
        <v>3871896</v>
      </c>
      <c r="AG110">
        <v>3428948</v>
      </c>
      <c r="AH110">
        <v>4319897</v>
      </c>
      <c r="AI110">
        <v>2761208</v>
      </c>
      <c r="AJ110">
        <v>1288710</v>
      </c>
      <c r="AK110">
        <v>987984</v>
      </c>
      <c r="AL110">
        <v>1371296</v>
      </c>
      <c r="AM110">
        <v>548500</v>
      </c>
      <c r="AN110">
        <v>784564</v>
      </c>
      <c r="AO110">
        <v>682237</v>
      </c>
      <c r="AP110">
        <v>1666823</v>
      </c>
      <c r="AQ110">
        <v>849684</v>
      </c>
      <c r="AR110">
        <v>749268</v>
      </c>
    </row>
    <row r="111" spans="2:44" x14ac:dyDescent="0.25">
      <c r="B111" t="s">
        <v>55</v>
      </c>
      <c r="P111" s="7"/>
      <c r="Q111" s="7"/>
      <c r="Y111" s="2"/>
      <c r="Z111" s="3"/>
      <c r="AA111" s="2"/>
      <c r="AO111">
        <v>850580</v>
      </c>
      <c r="AP111">
        <v>673559</v>
      </c>
      <c r="AQ111">
        <v>1951789</v>
      </c>
      <c r="AR111">
        <v>1546826</v>
      </c>
    </row>
    <row r="112" spans="2:44" x14ac:dyDescent="0.25">
      <c r="B112" t="s">
        <v>56</v>
      </c>
      <c r="O112">
        <v>166499</v>
      </c>
      <c r="P112" s="7">
        <v>1287127</v>
      </c>
      <c r="Q112" s="7"/>
      <c r="U112">
        <v>194130</v>
      </c>
      <c r="Y112" s="2">
        <v>2885773</v>
      </c>
      <c r="Z112" s="3">
        <v>6777615</v>
      </c>
      <c r="AA112" s="2">
        <v>2306094</v>
      </c>
      <c r="AB112" s="2">
        <v>4770982</v>
      </c>
      <c r="AC112">
        <v>5709211</v>
      </c>
      <c r="AD112">
        <v>4154645</v>
      </c>
      <c r="AE112">
        <v>5639836</v>
      </c>
      <c r="AF112">
        <v>4811716</v>
      </c>
      <c r="AG112">
        <v>5304268</v>
      </c>
      <c r="AH112">
        <v>5905196</v>
      </c>
      <c r="AI112">
        <v>4157200</v>
      </c>
      <c r="AJ112">
        <v>4354372</v>
      </c>
      <c r="AK112">
        <v>2263944</v>
      </c>
      <c r="AL112">
        <v>1681767</v>
      </c>
      <c r="AM112">
        <v>1086994</v>
      </c>
      <c r="AN112">
        <v>2100319</v>
      </c>
      <c r="AO112">
        <v>1244043</v>
      </c>
      <c r="AP112">
        <v>4777088</v>
      </c>
      <c r="AQ112">
        <v>2778661</v>
      </c>
      <c r="AR112">
        <v>1240102</v>
      </c>
    </row>
    <row r="113" spans="2:47" x14ac:dyDescent="0.25">
      <c r="B113" t="s">
        <v>209</v>
      </c>
      <c r="O113">
        <v>113772939</v>
      </c>
      <c r="P113" s="7">
        <v>125573124</v>
      </c>
      <c r="Q113" s="7"/>
      <c r="Y113" s="2"/>
      <c r="Z113" s="3"/>
      <c r="AA113" s="2"/>
    </row>
    <row r="114" spans="2:47" x14ac:dyDescent="0.25">
      <c r="B114" t="s">
        <v>131</v>
      </c>
      <c r="C114" t="s">
        <v>132</v>
      </c>
      <c r="P114" s="7"/>
      <c r="Q114" s="7"/>
      <c r="Y114" s="2">
        <v>24755485</v>
      </c>
      <c r="Z114" s="3">
        <v>15287324</v>
      </c>
      <c r="AA114" s="2">
        <v>14868112</v>
      </c>
      <c r="AB114" s="2">
        <v>14046075</v>
      </c>
      <c r="AC114">
        <v>18132524</v>
      </c>
      <c r="AD114">
        <v>19920051</v>
      </c>
      <c r="AE114">
        <v>34008076</v>
      </c>
      <c r="AF114">
        <v>36661949</v>
      </c>
      <c r="AG114">
        <v>37033093</v>
      </c>
      <c r="AH114">
        <v>32785060</v>
      </c>
      <c r="AI114">
        <v>25399211</v>
      </c>
      <c r="AJ114">
        <v>17169299</v>
      </c>
    </row>
    <row r="115" spans="2:47" x14ac:dyDescent="0.25">
      <c r="B115" t="s">
        <v>57</v>
      </c>
      <c r="P115" s="7"/>
      <c r="Q115" s="7"/>
      <c r="Y115" s="2">
        <v>5423711</v>
      </c>
      <c r="Z115" s="3">
        <v>2539591</v>
      </c>
      <c r="AA115" s="2">
        <v>3038285</v>
      </c>
      <c r="AK115">
        <v>3503707</v>
      </c>
      <c r="AL115">
        <v>2334173</v>
      </c>
      <c r="AM115">
        <v>2823018</v>
      </c>
      <c r="AN115">
        <v>2947613</v>
      </c>
      <c r="AO115">
        <v>3104320</v>
      </c>
      <c r="AP115">
        <v>4784554</v>
      </c>
      <c r="AQ115">
        <v>5347013</v>
      </c>
      <c r="AR115">
        <v>5200906</v>
      </c>
    </row>
    <row r="116" spans="2:47" x14ac:dyDescent="0.25">
      <c r="B116" t="s">
        <v>151</v>
      </c>
      <c r="P116" s="7"/>
      <c r="Q116" s="7"/>
      <c r="Y116" s="2"/>
      <c r="Z116" s="3"/>
      <c r="AA116" s="2"/>
      <c r="AB116">
        <v>3617620</v>
      </c>
      <c r="AC116">
        <v>4562501</v>
      </c>
      <c r="AD116">
        <v>8480512</v>
      </c>
      <c r="AE116">
        <v>12039816</v>
      </c>
      <c r="AF116">
        <v>10197681</v>
      </c>
      <c r="AG116">
        <v>12917518</v>
      </c>
      <c r="AH116">
        <v>12417348</v>
      </c>
      <c r="AI116">
        <v>8497035</v>
      </c>
      <c r="AJ116">
        <v>5689134</v>
      </c>
    </row>
    <row r="117" spans="2:47" x14ac:dyDescent="0.25">
      <c r="B117" t="s">
        <v>58</v>
      </c>
      <c r="P117" s="7"/>
      <c r="Q117" s="7"/>
      <c r="Y117" s="2"/>
      <c r="Z117" s="3"/>
      <c r="AA117" s="2"/>
      <c r="AO117">
        <v>190809</v>
      </c>
      <c r="AP117">
        <v>594613</v>
      </c>
      <c r="AQ117">
        <v>209450</v>
      </c>
      <c r="AR117">
        <v>53238</v>
      </c>
    </row>
    <row r="118" spans="2:47" x14ac:dyDescent="0.25">
      <c r="B118" t="s">
        <v>154</v>
      </c>
      <c r="P118" s="7"/>
      <c r="Q118" s="7"/>
      <c r="Y118" s="2"/>
      <c r="Z118" s="3"/>
      <c r="AA118" s="2"/>
      <c r="AK118">
        <v>567873</v>
      </c>
      <c r="AL118">
        <v>832446</v>
      </c>
      <c r="AM118">
        <v>1816237</v>
      </c>
      <c r="AN118">
        <v>2003365</v>
      </c>
    </row>
    <row r="119" spans="2:47" x14ac:dyDescent="0.25">
      <c r="B119" t="s">
        <v>59</v>
      </c>
      <c r="P119" s="7"/>
      <c r="Q119" s="7"/>
      <c r="Y119" s="2"/>
      <c r="Z119" s="3"/>
      <c r="AA119" s="2">
        <v>493358</v>
      </c>
      <c r="AB119">
        <v>471921</v>
      </c>
      <c r="AC119">
        <v>564068</v>
      </c>
      <c r="AD119">
        <v>920607</v>
      </c>
      <c r="AE119">
        <v>853800</v>
      </c>
      <c r="AF119">
        <v>706372</v>
      </c>
      <c r="AG119">
        <v>739318</v>
      </c>
      <c r="AH119">
        <v>1001652</v>
      </c>
      <c r="AI119">
        <v>676729</v>
      </c>
      <c r="AJ119">
        <v>780883</v>
      </c>
      <c r="AO119">
        <v>1494584</v>
      </c>
      <c r="AP119">
        <v>1650565</v>
      </c>
      <c r="AQ119">
        <v>1917454</v>
      </c>
      <c r="AR119">
        <v>2204144</v>
      </c>
    </row>
    <row r="120" spans="2:47" x14ac:dyDescent="0.25">
      <c r="B120" t="s">
        <v>215</v>
      </c>
      <c r="O120">
        <v>95247</v>
      </c>
      <c r="P120" s="7">
        <v>2850</v>
      </c>
      <c r="Q120" s="7"/>
      <c r="Y120" s="2"/>
      <c r="Z120" s="3"/>
      <c r="AA120" s="2"/>
    </row>
    <row r="121" spans="2:47" x14ac:dyDescent="0.25">
      <c r="B121" t="s">
        <v>141</v>
      </c>
      <c r="P121" s="7"/>
      <c r="Q121" s="7"/>
      <c r="Y121" s="2">
        <v>25642</v>
      </c>
      <c r="Z121" s="3">
        <v>49390</v>
      </c>
      <c r="AA121" s="2">
        <v>40822</v>
      </c>
      <c r="AB121" s="2">
        <v>58696</v>
      </c>
      <c r="AC121">
        <v>137946</v>
      </c>
      <c r="AD121">
        <v>178831</v>
      </c>
      <c r="AE121">
        <v>274319</v>
      </c>
      <c r="AF121">
        <v>194982</v>
      </c>
      <c r="AG121">
        <v>737383</v>
      </c>
      <c r="AH121">
        <v>389603</v>
      </c>
      <c r="AI121">
        <v>339957</v>
      </c>
      <c r="AJ121">
        <v>135908</v>
      </c>
      <c r="AK121">
        <v>82429</v>
      </c>
      <c r="AL121">
        <v>307748</v>
      </c>
      <c r="AM121">
        <v>490325</v>
      </c>
      <c r="AN121">
        <v>602550</v>
      </c>
    </row>
    <row r="122" spans="2:47" x14ac:dyDescent="0.25">
      <c r="B122" t="s">
        <v>60</v>
      </c>
      <c r="O122">
        <v>54960</v>
      </c>
      <c r="P122" s="7">
        <v>27102</v>
      </c>
      <c r="Q122" s="7"/>
      <c r="U122">
        <v>136002</v>
      </c>
      <c r="Y122" s="2">
        <v>472255</v>
      </c>
      <c r="Z122" s="3">
        <v>382532</v>
      </c>
      <c r="AA122" s="2">
        <v>439326</v>
      </c>
      <c r="AB122" s="2">
        <v>549002</v>
      </c>
      <c r="AC122">
        <v>809287</v>
      </c>
      <c r="AD122">
        <v>926085</v>
      </c>
      <c r="AE122">
        <v>1043886</v>
      </c>
      <c r="AF122">
        <v>1103504</v>
      </c>
      <c r="AG122">
        <v>1113267</v>
      </c>
      <c r="AH122">
        <v>1173854</v>
      </c>
      <c r="AI122">
        <v>1284860</v>
      </c>
      <c r="AJ122">
        <v>738987</v>
      </c>
      <c r="AK122">
        <v>1230379</v>
      </c>
      <c r="AL122">
        <v>814910</v>
      </c>
      <c r="AM122">
        <v>447366</v>
      </c>
      <c r="AN122">
        <v>981296</v>
      </c>
      <c r="AO122">
        <v>1896837</v>
      </c>
      <c r="AP122">
        <v>4865666</v>
      </c>
      <c r="AQ122">
        <v>4738941</v>
      </c>
      <c r="AR122">
        <v>5242796</v>
      </c>
    </row>
    <row r="123" spans="2:47" x14ac:dyDescent="0.25">
      <c r="B123" t="s">
        <v>213</v>
      </c>
      <c r="P123" s="7">
        <v>1204</v>
      </c>
      <c r="Q123" s="7"/>
      <c r="Y123" s="2"/>
      <c r="Z123" s="3"/>
      <c r="AA123" s="2"/>
    </row>
    <row r="124" spans="2:47" x14ac:dyDescent="0.25">
      <c r="B124" t="s">
        <v>61</v>
      </c>
      <c r="O124">
        <v>169634</v>
      </c>
      <c r="P124" s="7">
        <v>99514</v>
      </c>
      <c r="Q124" s="7"/>
      <c r="U124">
        <v>1142081</v>
      </c>
      <c r="Y124" s="2">
        <v>2279371</v>
      </c>
      <c r="Z124" s="3">
        <v>1166533</v>
      </c>
      <c r="AA124" s="2">
        <v>1366438</v>
      </c>
      <c r="AB124" s="2">
        <v>1086600</v>
      </c>
      <c r="AC124">
        <v>1325923</v>
      </c>
      <c r="AD124">
        <v>2360716</v>
      </c>
      <c r="AE124">
        <v>2744768</v>
      </c>
      <c r="AF124">
        <v>3250728</v>
      </c>
      <c r="AG124">
        <v>3847219</v>
      </c>
      <c r="AH124">
        <v>4005855</v>
      </c>
      <c r="AI124">
        <v>3241761</v>
      </c>
      <c r="AJ124">
        <v>1976112</v>
      </c>
      <c r="AK124">
        <v>1508167</v>
      </c>
      <c r="AL124">
        <v>1356798</v>
      </c>
      <c r="AM124">
        <v>973077</v>
      </c>
      <c r="AN124">
        <v>1222316</v>
      </c>
      <c r="AO124">
        <v>1363036</v>
      </c>
      <c r="AP124">
        <v>2835709</v>
      </c>
      <c r="AQ124">
        <v>2989996</v>
      </c>
      <c r="AR124">
        <v>2702566</v>
      </c>
    </row>
    <row r="125" spans="2:47" x14ac:dyDescent="0.25">
      <c r="B125" t="s">
        <v>194</v>
      </c>
      <c r="P125" s="7"/>
      <c r="Q125" s="7"/>
      <c r="U125">
        <v>4426</v>
      </c>
      <c r="Y125" s="2"/>
      <c r="Z125" s="3"/>
      <c r="AA125" s="2"/>
    </row>
    <row r="126" spans="2:47" x14ac:dyDescent="0.25">
      <c r="B126" t="s">
        <v>62</v>
      </c>
      <c r="P126" s="7"/>
      <c r="Q126" s="7"/>
      <c r="Y126" s="2"/>
      <c r="Z126" s="3"/>
      <c r="AA126" s="2">
        <v>604444</v>
      </c>
      <c r="AB126">
        <v>410397</v>
      </c>
      <c r="AC126">
        <v>453273</v>
      </c>
      <c r="AD126">
        <v>466104</v>
      </c>
      <c r="AE126">
        <v>644667</v>
      </c>
      <c r="AF126">
        <v>705618</v>
      </c>
      <c r="AG126">
        <v>861630</v>
      </c>
      <c r="AH126">
        <v>978167</v>
      </c>
      <c r="AI126">
        <v>875212</v>
      </c>
      <c r="AJ126">
        <v>866616</v>
      </c>
      <c r="AK126">
        <v>512773</v>
      </c>
      <c r="AL126">
        <v>789709</v>
      </c>
      <c r="AM126">
        <v>783133</v>
      </c>
      <c r="AN126">
        <v>616669</v>
      </c>
      <c r="AO126">
        <v>524543</v>
      </c>
      <c r="AP126">
        <v>857055</v>
      </c>
      <c r="AQ126">
        <v>696811</v>
      </c>
      <c r="AR126">
        <v>727407</v>
      </c>
      <c r="AU126">
        <v>137</v>
      </c>
    </row>
    <row r="127" spans="2:47" x14ac:dyDescent="0.25">
      <c r="B127" t="s">
        <v>63</v>
      </c>
      <c r="P127" s="7"/>
      <c r="Q127" s="7"/>
      <c r="Y127" s="2"/>
      <c r="Z127" s="3"/>
      <c r="AA127" s="2"/>
      <c r="AK127">
        <v>3905115</v>
      </c>
      <c r="AL127">
        <v>3963680</v>
      </c>
      <c r="AM127">
        <v>2472281</v>
      </c>
      <c r="AN127">
        <v>1820026</v>
      </c>
      <c r="AO127">
        <v>2417245</v>
      </c>
      <c r="AP127">
        <v>4503318</v>
      </c>
      <c r="AQ127">
        <v>5132542</v>
      </c>
      <c r="AR127">
        <v>4365323</v>
      </c>
    </row>
    <row r="128" spans="2:47" x14ac:dyDescent="0.25">
      <c r="B128" t="s">
        <v>64</v>
      </c>
      <c r="P128" s="7"/>
      <c r="Q128" s="7"/>
      <c r="Y128" s="2"/>
      <c r="Z128" s="3"/>
      <c r="AA128" s="2"/>
      <c r="AK128">
        <v>212412</v>
      </c>
      <c r="AL128">
        <v>287285</v>
      </c>
      <c r="AM128">
        <v>258103</v>
      </c>
      <c r="AN128">
        <v>218808</v>
      </c>
      <c r="AO128">
        <v>223149</v>
      </c>
      <c r="AP128">
        <v>491556</v>
      </c>
      <c r="AQ128">
        <v>574330</v>
      </c>
      <c r="AR128">
        <v>514729</v>
      </c>
    </row>
    <row r="129" spans="2:48" x14ac:dyDescent="0.25">
      <c r="B129" t="s">
        <v>65</v>
      </c>
      <c r="C129" t="s">
        <v>66</v>
      </c>
      <c r="O129">
        <v>84709142</v>
      </c>
      <c r="P129" s="7">
        <v>105091534</v>
      </c>
      <c r="Q129" s="7"/>
      <c r="U129">
        <v>101799006</v>
      </c>
      <c r="Y129" s="2">
        <v>87455569</v>
      </c>
      <c r="Z129" s="3">
        <v>99599159</v>
      </c>
      <c r="AA129" s="2">
        <v>87062805</v>
      </c>
      <c r="AB129" s="2">
        <v>69452141</v>
      </c>
      <c r="AC129">
        <v>149632167</v>
      </c>
      <c r="AD129">
        <v>96196855</v>
      </c>
      <c r="AE129">
        <v>79606260</v>
      </c>
      <c r="AF129">
        <v>100996888</v>
      </c>
      <c r="AG129">
        <v>69025987</v>
      </c>
      <c r="AH129">
        <v>71187311</v>
      </c>
      <c r="AI129">
        <v>48607159</v>
      </c>
      <c r="AJ129">
        <v>34195267</v>
      </c>
      <c r="AK129">
        <v>83324226</v>
      </c>
      <c r="AL129">
        <v>76996546</v>
      </c>
      <c r="AM129">
        <v>108283265</v>
      </c>
      <c r="AN129">
        <v>358282864</v>
      </c>
      <c r="AO129">
        <v>44574962</v>
      </c>
      <c r="AP129">
        <v>57858320</v>
      </c>
      <c r="AQ129">
        <v>37139337</v>
      </c>
      <c r="AR129">
        <v>42333183</v>
      </c>
    </row>
    <row r="130" spans="2:48" x14ac:dyDescent="0.25">
      <c r="B130" t="s">
        <v>163</v>
      </c>
      <c r="O130">
        <v>493027</v>
      </c>
      <c r="P130" s="7">
        <v>396629</v>
      </c>
      <c r="Q130" s="7"/>
      <c r="U130">
        <v>530766</v>
      </c>
      <c r="Y130" s="2"/>
      <c r="Z130" s="3"/>
      <c r="AA130" s="2"/>
    </row>
    <row r="131" spans="2:48" x14ac:dyDescent="0.25">
      <c r="B131" t="s">
        <v>67</v>
      </c>
      <c r="P131" s="7"/>
      <c r="Q131" s="7"/>
      <c r="Y131" s="2">
        <v>17625968</v>
      </c>
      <c r="Z131" s="3">
        <v>9064541</v>
      </c>
      <c r="AA131" s="2">
        <v>12443895</v>
      </c>
      <c r="AB131" s="2">
        <v>18491251</v>
      </c>
      <c r="AC131">
        <v>11002347</v>
      </c>
      <c r="AD131">
        <v>16283711</v>
      </c>
      <c r="AE131">
        <v>14423955</v>
      </c>
      <c r="AF131">
        <v>17020771</v>
      </c>
      <c r="AG131">
        <v>28304574</v>
      </c>
      <c r="AH131">
        <v>33720924</v>
      </c>
      <c r="AI131">
        <v>19853827</v>
      </c>
      <c r="AJ131">
        <v>9222805</v>
      </c>
      <c r="AK131">
        <v>7870058</v>
      </c>
      <c r="AL131">
        <v>8052236</v>
      </c>
      <c r="AM131">
        <v>6274959</v>
      </c>
      <c r="AN131">
        <v>7535606</v>
      </c>
      <c r="AO131">
        <v>10280260</v>
      </c>
      <c r="AP131">
        <v>18986356</v>
      </c>
      <c r="AQ131">
        <v>11701526</v>
      </c>
      <c r="AR131">
        <v>13476970</v>
      </c>
      <c r="AV131">
        <v>700000</v>
      </c>
    </row>
    <row r="132" spans="2:48" x14ac:dyDescent="0.25">
      <c r="B132" t="s">
        <v>68</v>
      </c>
      <c r="P132" s="7"/>
      <c r="Q132" s="7"/>
      <c r="Y132" s="2">
        <v>101546</v>
      </c>
      <c r="Z132" s="3">
        <v>61224</v>
      </c>
      <c r="AA132" s="2">
        <v>86671</v>
      </c>
      <c r="AB132" s="2">
        <v>89574</v>
      </c>
      <c r="AC132">
        <v>116667</v>
      </c>
      <c r="AD132">
        <v>539368</v>
      </c>
      <c r="AE132">
        <v>153315</v>
      </c>
      <c r="AF132">
        <v>166007</v>
      </c>
      <c r="AG132">
        <v>159153</v>
      </c>
      <c r="AH132">
        <v>248756</v>
      </c>
      <c r="AI132">
        <v>506543</v>
      </c>
      <c r="AJ132">
        <v>174658</v>
      </c>
      <c r="AK132">
        <v>188671</v>
      </c>
      <c r="AL132">
        <v>90912</v>
      </c>
      <c r="AM132">
        <v>537265</v>
      </c>
      <c r="AN132">
        <v>58998</v>
      </c>
      <c r="AO132">
        <v>285184</v>
      </c>
      <c r="AP132">
        <v>215544</v>
      </c>
      <c r="AQ132">
        <v>276667</v>
      </c>
      <c r="AR132">
        <v>113032</v>
      </c>
    </row>
    <row r="133" spans="2:48" x14ac:dyDescent="0.25">
      <c r="B133" t="s">
        <v>69</v>
      </c>
      <c r="O133">
        <v>1202170</v>
      </c>
      <c r="P133" s="7">
        <v>2687435</v>
      </c>
      <c r="Q133" s="7"/>
      <c r="U133">
        <v>2783681</v>
      </c>
      <c r="Y133" s="2">
        <v>5204665</v>
      </c>
      <c r="Z133" s="3">
        <v>2348717</v>
      </c>
      <c r="AA133" s="2">
        <v>3162232</v>
      </c>
      <c r="AB133" s="2">
        <v>3557919</v>
      </c>
      <c r="AC133">
        <v>4244404</v>
      </c>
      <c r="AD133">
        <v>5498096</v>
      </c>
      <c r="AE133">
        <v>4293170</v>
      </c>
      <c r="AF133">
        <v>4848410</v>
      </c>
      <c r="AG133">
        <v>5138851</v>
      </c>
      <c r="AH133">
        <v>7108931</v>
      </c>
      <c r="AI133">
        <v>5568619</v>
      </c>
      <c r="AJ133">
        <v>2211816</v>
      </c>
      <c r="AK133">
        <v>2168664</v>
      </c>
      <c r="AL133">
        <v>2519141</v>
      </c>
      <c r="AM133">
        <v>2344565</v>
      </c>
      <c r="AN133">
        <v>2363116</v>
      </c>
      <c r="AO133">
        <v>3393300</v>
      </c>
      <c r="AP133">
        <v>4391844</v>
      </c>
      <c r="AQ133">
        <v>7342624</v>
      </c>
      <c r="AR133">
        <v>4455516</v>
      </c>
    </row>
    <row r="134" spans="2:48" x14ac:dyDescent="0.25">
      <c r="B134" t="s">
        <v>135</v>
      </c>
      <c r="P134" s="7"/>
      <c r="Q134" s="7"/>
      <c r="U134">
        <v>1081602</v>
      </c>
      <c r="Y134" s="2">
        <v>1837420</v>
      </c>
      <c r="Z134" s="3">
        <v>1322774</v>
      </c>
      <c r="AA134" s="2">
        <v>1163921</v>
      </c>
      <c r="AB134" s="2">
        <v>1666520</v>
      </c>
      <c r="AC134">
        <v>1651697</v>
      </c>
      <c r="AD134">
        <v>1819967</v>
      </c>
      <c r="AE134">
        <v>2086170</v>
      </c>
      <c r="AF134">
        <v>2169066</v>
      </c>
      <c r="AG134">
        <v>2305175</v>
      </c>
      <c r="AH134">
        <v>2788132</v>
      </c>
      <c r="AI134">
        <v>2552571</v>
      </c>
      <c r="AJ134">
        <v>2052147</v>
      </c>
    </row>
    <row r="135" spans="2:48" x14ac:dyDescent="0.25">
      <c r="B135" t="s">
        <v>168</v>
      </c>
      <c r="O135">
        <v>1286078</v>
      </c>
      <c r="P135" s="7">
        <v>2253122</v>
      </c>
      <c r="Q135" s="7"/>
      <c r="Y135" s="2"/>
      <c r="Z135" s="3"/>
      <c r="AA135" s="2"/>
    </row>
    <row r="136" spans="2:48" x14ac:dyDescent="0.25">
      <c r="B136" t="s">
        <v>70</v>
      </c>
      <c r="P136" s="7"/>
      <c r="Q136" s="7"/>
      <c r="Y136" s="2">
        <v>5690522</v>
      </c>
      <c r="Z136" s="3">
        <v>3809550</v>
      </c>
      <c r="AA136" s="2">
        <v>4387623</v>
      </c>
      <c r="AB136" s="2">
        <v>6029103</v>
      </c>
      <c r="AC136">
        <v>7034008</v>
      </c>
      <c r="AD136">
        <v>12147215</v>
      </c>
      <c r="AE136">
        <v>16227408</v>
      </c>
      <c r="AF136">
        <v>17539099</v>
      </c>
      <c r="AG136">
        <v>18269696</v>
      </c>
      <c r="AH136">
        <v>20222648</v>
      </c>
      <c r="AI136">
        <v>15961940</v>
      </c>
      <c r="AJ136">
        <v>11939789</v>
      </c>
      <c r="AK136">
        <v>7643946</v>
      </c>
      <c r="AL136">
        <v>5136990</v>
      </c>
      <c r="AM136">
        <v>4641239</v>
      </c>
      <c r="AN136">
        <v>4869590</v>
      </c>
      <c r="AO136">
        <v>5350898</v>
      </c>
      <c r="AP136">
        <v>5496817</v>
      </c>
      <c r="AQ136">
        <v>6515158</v>
      </c>
      <c r="AR136">
        <v>5910858</v>
      </c>
    </row>
    <row r="137" spans="2:48" x14ac:dyDescent="0.25">
      <c r="B137" t="s">
        <v>71</v>
      </c>
      <c r="O137">
        <v>328334</v>
      </c>
      <c r="P137" s="7">
        <v>443595</v>
      </c>
      <c r="Q137" s="7"/>
      <c r="U137">
        <v>757435</v>
      </c>
      <c r="Y137" s="2">
        <v>3079053</v>
      </c>
      <c r="Z137" s="3">
        <v>686356</v>
      </c>
      <c r="AA137" s="2">
        <v>910819</v>
      </c>
      <c r="AB137" s="2">
        <v>1684425</v>
      </c>
      <c r="AC137">
        <v>2404380</v>
      </c>
      <c r="AD137">
        <v>2296543</v>
      </c>
      <c r="AE137">
        <v>2207605</v>
      </c>
      <c r="AF137">
        <v>3413477</v>
      </c>
      <c r="AG137">
        <v>2661979</v>
      </c>
      <c r="AH137">
        <v>3816645</v>
      </c>
      <c r="AI137">
        <v>5055543</v>
      </c>
      <c r="AJ137">
        <v>1345364</v>
      </c>
      <c r="AK137">
        <v>625812</v>
      </c>
      <c r="AL137">
        <v>351851</v>
      </c>
      <c r="AM137">
        <v>868330</v>
      </c>
      <c r="AN137">
        <v>586089</v>
      </c>
      <c r="AO137">
        <v>803898</v>
      </c>
      <c r="AP137">
        <v>885684</v>
      </c>
      <c r="AQ137">
        <v>1148629</v>
      </c>
      <c r="AR137">
        <v>1674335</v>
      </c>
    </row>
    <row r="138" spans="2:48" x14ac:dyDescent="0.25">
      <c r="B138" t="s">
        <v>72</v>
      </c>
      <c r="P138" s="7"/>
      <c r="Q138" s="7"/>
      <c r="Y138" s="2">
        <v>863003</v>
      </c>
      <c r="Z138" s="3">
        <v>192143</v>
      </c>
      <c r="AA138" s="2">
        <v>266648</v>
      </c>
      <c r="AB138" s="2">
        <v>479990</v>
      </c>
      <c r="AC138">
        <v>609439</v>
      </c>
      <c r="AD138">
        <v>1427663</v>
      </c>
      <c r="AE138">
        <v>1851410</v>
      </c>
      <c r="AF138">
        <v>1621360</v>
      </c>
      <c r="AG138">
        <v>2314403</v>
      </c>
      <c r="AH138">
        <v>2332673</v>
      </c>
      <c r="AI138">
        <v>3636175</v>
      </c>
      <c r="AJ138">
        <v>2268882</v>
      </c>
      <c r="AK138">
        <v>854128</v>
      </c>
      <c r="AL138">
        <v>768152</v>
      </c>
      <c r="AM138">
        <v>372491</v>
      </c>
      <c r="AN138">
        <v>491002</v>
      </c>
      <c r="AO138">
        <v>836859</v>
      </c>
      <c r="AP138">
        <v>2049830</v>
      </c>
      <c r="AQ138">
        <v>1949169</v>
      </c>
      <c r="AR138">
        <v>2042806</v>
      </c>
    </row>
    <row r="139" spans="2:48" x14ac:dyDescent="0.25">
      <c r="B139" t="s">
        <v>133</v>
      </c>
      <c r="O139">
        <v>33088</v>
      </c>
      <c r="P139" s="7">
        <v>12973</v>
      </c>
      <c r="Q139" s="7"/>
      <c r="U139">
        <v>179170</v>
      </c>
      <c r="Y139" s="2">
        <v>476467</v>
      </c>
      <c r="Z139" s="3">
        <v>291541</v>
      </c>
      <c r="AA139" s="2">
        <v>333119</v>
      </c>
      <c r="AB139" s="2">
        <v>617351</v>
      </c>
      <c r="AC139" s="2">
        <v>727406</v>
      </c>
      <c r="AD139" s="2">
        <v>1038717</v>
      </c>
      <c r="AE139" s="2">
        <v>1312356</v>
      </c>
    </row>
    <row r="140" spans="2:48" x14ac:dyDescent="0.25">
      <c r="B140" t="s">
        <v>202</v>
      </c>
      <c r="O140">
        <v>1280740</v>
      </c>
      <c r="P140" s="7">
        <v>1225705</v>
      </c>
      <c r="Q140" s="7"/>
      <c r="U140">
        <v>436557</v>
      </c>
      <c r="Y140" s="2"/>
      <c r="Z140" s="3"/>
      <c r="AA140" s="2"/>
    </row>
    <row r="141" spans="2:48" x14ac:dyDescent="0.25">
      <c r="B141" t="s">
        <v>73</v>
      </c>
      <c r="P141" s="7"/>
      <c r="Q141" s="7"/>
      <c r="Y141" s="2"/>
      <c r="Z141" s="3"/>
      <c r="AA141" s="2"/>
      <c r="AF141">
        <v>372553</v>
      </c>
      <c r="AG141">
        <v>501798</v>
      </c>
      <c r="AH141">
        <v>430124</v>
      </c>
      <c r="AI141">
        <v>213409</v>
      </c>
      <c r="AJ141">
        <v>202788</v>
      </c>
      <c r="AK141">
        <v>136323</v>
      </c>
      <c r="AL141">
        <v>49204</v>
      </c>
      <c r="AM141">
        <v>39217</v>
      </c>
      <c r="AN141">
        <v>79692</v>
      </c>
      <c r="AO141">
        <v>107384</v>
      </c>
      <c r="AP141">
        <v>323304</v>
      </c>
      <c r="AQ141">
        <v>181475</v>
      </c>
      <c r="AR141">
        <v>230255</v>
      </c>
    </row>
    <row r="142" spans="2:48" x14ac:dyDescent="0.25">
      <c r="B142" t="s">
        <v>74</v>
      </c>
      <c r="O142">
        <v>53212</v>
      </c>
      <c r="P142" s="7">
        <v>133879</v>
      </c>
      <c r="Q142" s="7"/>
      <c r="U142">
        <v>2451683</v>
      </c>
      <c r="Y142" s="2">
        <v>8630391</v>
      </c>
      <c r="Z142" s="3">
        <v>2292904</v>
      </c>
      <c r="AA142" s="2">
        <v>2715348</v>
      </c>
      <c r="AB142" s="2">
        <v>4311421</v>
      </c>
      <c r="AC142">
        <v>4832504</v>
      </c>
      <c r="AD142">
        <v>5308627</v>
      </c>
      <c r="AE142">
        <v>4774910</v>
      </c>
      <c r="AF142">
        <v>5399698</v>
      </c>
      <c r="AG142">
        <v>4300089</v>
      </c>
      <c r="AH142">
        <v>5945205</v>
      </c>
      <c r="AI142">
        <v>5303627</v>
      </c>
      <c r="AJ142">
        <v>2432438</v>
      </c>
      <c r="AK142">
        <v>1577014</v>
      </c>
      <c r="AL142">
        <v>1283556</v>
      </c>
      <c r="AM142">
        <v>711668</v>
      </c>
      <c r="AN142">
        <v>787781</v>
      </c>
      <c r="AO142">
        <v>1875658</v>
      </c>
      <c r="AP142">
        <v>1864539</v>
      </c>
      <c r="AQ142">
        <v>1062106</v>
      </c>
      <c r="AR142">
        <v>1051948</v>
      </c>
    </row>
    <row r="143" spans="2:48" x14ac:dyDescent="0.25">
      <c r="B143" t="s">
        <v>75</v>
      </c>
      <c r="O143">
        <v>598977</v>
      </c>
      <c r="P143" s="7">
        <v>651779</v>
      </c>
      <c r="Q143" s="7"/>
      <c r="U143">
        <v>410957</v>
      </c>
      <c r="Y143" s="2">
        <v>1362471</v>
      </c>
      <c r="Z143" s="3">
        <v>1563347</v>
      </c>
      <c r="AA143" s="2">
        <v>827417</v>
      </c>
      <c r="AB143" s="2">
        <v>1230218</v>
      </c>
      <c r="AC143">
        <v>4194945</v>
      </c>
      <c r="AD143">
        <v>3673930</v>
      </c>
      <c r="AE143">
        <v>7383351</v>
      </c>
      <c r="AF143">
        <v>6514173</v>
      </c>
      <c r="AG143">
        <v>7647105</v>
      </c>
      <c r="AH143">
        <v>12026877</v>
      </c>
      <c r="AI143">
        <v>7059211</v>
      </c>
      <c r="AJ143">
        <v>3094061</v>
      </c>
      <c r="AK143">
        <v>2035501</v>
      </c>
      <c r="AL143">
        <v>2448526</v>
      </c>
      <c r="AM143">
        <v>2569458</v>
      </c>
      <c r="AN143">
        <v>6137010</v>
      </c>
      <c r="AO143">
        <v>5288494</v>
      </c>
      <c r="AP143">
        <v>7309685</v>
      </c>
      <c r="AQ143">
        <v>10202994</v>
      </c>
      <c r="AR143">
        <v>9001710</v>
      </c>
    </row>
    <row r="144" spans="2:48" x14ac:dyDescent="0.25">
      <c r="B144" t="s">
        <v>76</v>
      </c>
      <c r="P144" s="7"/>
      <c r="Q144" s="7"/>
      <c r="Y144" s="2">
        <v>674201</v>
      </c>
      <c r="Z144" s="3">
        <v>427060</v>
      </c>
      <c r="AA144" s="2">
        <v>298057</v>
      </c>
      <c r="AB144" s="2">
        <v>451039</v>
      </c>
      <c r="AC144">
        <v>631347</v>
      </c>
      <c r="AD144">
        <v>805143</v>
      </c>
      <c r="AE144">
        <v>910541</v>
      </c>
      <c r="AF144">
        <v>1247180</v>
      </c>
      <c r="AG144">
        <v>927963</v>
      </c>
      <c r="AH144">
        <v>974716</v>
      </c>
      <c r="AI144">
        <v>801875</v>
      </c>
      <c r="AJ144">
        <v>574020</v>
      </c>
      <c r="AK144">
        <v>225578</v>
      </c>
      <c r="AL144">
        <v>103029</v>
      </c>
      <c r="AM144">
        <v>53530</v>
      </c>
      <c r="AN144">
        <v>102386</v>
      </c>
      <c r="AO144">
        <v>98908</v>
      </c>
      <c r="AP144">
        <v>127702</v>
      </c>
      <c r="AQ144">
        <v>155231</v>
      </c>
      <c r="AR144">
        <v>165727</v>
      </c>
    </row>
    <row r="145" spans="2:44" x14ac:dyDescent="0.25">
      <c r="B145" t="s">
        <v>77</v>
      </c>
      <c r="P145" s="7"/>
      <c r="Q145" s="7"/>
      <c r="Y145" s="2">
        <v>196752</v>
      </c>
      <c r="Z145" s="3">
        <v>40187</v>
      </c>
      <c r="AA145" s="2">
        <v>89078</v>
      </c>
      <c r="AB145" s="2">
        <v>101885</v>
      </c>
      <c r="AC145">
        <v>197626</v>
      </c>
      <c r="AD145">
        <v>191936</v>
      </c>
      <c r="AE145">
        <v>193789</v>
      </c>
      <c r="AF145">
        <v>261415</v>
      </c>
      <c r="AG145">
        <v>211849</v>
      </c>
      <c r="AH145">
        <v>250801</v>
      </c>
      <c r="AI145">
        <v>200489</v>
      </c>
      <c r="AJ145">
        <v>151705</v>
      </c>
      <c r="AK145">
        <v>95074</v>
      </c>
      <c r="AL145">
        <v>109737</v>
      </c>
      <c r="AM145">
        <v>70518</v>
      </c>
      <c r="AN145">
        <v>78529</v>
      </c>
      <c r="AO145">
        <v>144121</v>
      </c>
      <c r="AP145">
        <v>284809</v>
      </c>
      <c r="AQ145">
        <v>155912</v>
      </c>
      <c r="AR145">
        <v>232238</v>
      </c>
    </row>
    <row r="146" spans="2:44" x14ac:dyDescent="0.25">
      <c r="B146" t="s">
        <v>78</v>
      </c>
      <c r="P146" s="7"/>
      <c r="Q146" s="7"/>
      <c r="Y146" s="2"/>
      <c r="Z146" s="3"/>
      <c r="AA146" s="2"/>
      <c r="AK146">
        <v>255832</v>
      </c>
      <c r="AL146">
        <v>189519</v>
      </c>
      <c r="AM146">
        <v>316149</v>
      </c>
      <c r="AN146">
        <v>335493</v>
      </c>
      <c r="AO146">
        <v>210737</v>
      </c>
      <c r="AP146">
        <v>406618</v>
      </c>
      <c r="AQ146">
        <v>498179</v>
      </c>
      <c r="AR146">
        <v>744828</v>
      </c>
    </row>
    <row r="147" spans="2:44" x14ac:dyDescent="0.25">
      <c r="B147" t="s">
        <v>134</v>
      </c>
      <c r="P147" s="7"/>
      <c r="Q147" s="7"/>
      <c r="Y147" s="2">
        <v>565417</v>
      </c>
      <c r="Z147" s="3">
        <v>100509</v>
      </c>
      <c r="AA147" s="2">
        <v>354129</v>
      </c>
      <c r="AB147" s="2">
        <v>599190</v>
      </c>
      <c r="AC147">
        <v>506196</v>
      </c>
      <c r="AD147">
        <v>203648</v>
      </c>
      <c r="AE147">
        <v>415020</v>
      </c>
      <c r="AF147">
        <v>658219</v>
      </c>
      <c r="AG147">
        <v>330414</v>
      </c>
      <c r="AH147">
        <v>271731</v>
      </c>
      <c r="AI147">
        <v>190917</v>
      </c>
      <c r="AJ147">
        <v>218420</v>
      </c>
    </row>
    <row r="148" spans="2:44" x14ac:dyDescent="0.25">
      <c r="B148" t="s">
        <v>79</v>
      </c>
      <c r="P148" s="7"/>
      <c r="Q148" s="7"/>
      <c r="Y148" s="2"/>
      <c r="Z148" s="3"/>
      <c r="AA148" s="2"/>
      <c r="AF148">
        <v>490477</v>
      </c>
      <c r="AG148">
        <v>410722</v>
      </c>
      <c r="AH148">
        <v>314588</v>
      </c>
      <c r="AI148">
        <v>235931</v>
      </c>
      <c r="AJ148">
        <v>368478</v>
      </c>
      <c r="AK148">
        <v>102582</v>
      </c>
      <c r="AL148">
        <v>112725</v>
      </c>
      <c r="AM148">
        <v>60374</v>
      </c>
      <c r="AN148">
        <v>154864</v>
      </c>
      <c r="AO148">
        <v>60011</v>
      </c>
      <c r="AP148">
        <v>177032</v>
      </c>
      <c r="AQ148">
        <v>209215</v>
      </c>
      <c r="AR148">
        <v>292632</v>
      </c>
    </row>
    <row r="149" spans="2:44" x14ac:dyDescent="0.25">
      <c r="B149" t="s">
        <v>199</v>
      </c>
      <c r="O149">
        <v>5949597</v>
      </c>
      <c r="P149" s="7">
        <v>5890851</v>
      </c>
      <c r="Q149" s="7"/>
      <c r="U149">
        <v>1530431</v>
      </c>
      <c r="Y149" s="2"/>
      <c r="Z149" s="3"/>
      <c r="AA149" s="2"/>
    </row>
    <row r="150" spans="2:44" x14ac:dyDescent="0.25">
      <c r="B150" t="s">
        <v>200</v>
      </c>
      <c r="O150">
        <v>4732</v>
      </c>
      <c r="P150" s="7">
        <v>415</v>
      </c>
      <c r="Q150" s="7"/>
      <c r="U150">
        <v>2273</v>
      </c>
      <c r="Y150" s="2"/>
      <c r="Z150" s="3"/>
      <c r="AA150" s="2"/>
    </row>
    <row r="151" spans="2:44" x14ac:dyDescent="0.25">
      <c r="B151" t="s">
        <v>201</v>
      </c>
      <c r="O151">
        <v>300989</v>
      </c>
      <c r="P151" s="7">
        <v>271326</v>
      </c>
      <c r="Q151" s="7"/>
      <c r="U151">
        <v>704552</v>
      </c>
      <c r="Y151" s="2"/>
      <c r="Z151" s="3"/>
      <c r="AA151" s="2"/>
    </row>
    <row r="152" spans="2:44" x14ac:dyDescent="0.25">
      <c r="B152" t="s">
        <v>80</v>
      </c>
      <c r="O152">
        <v>131423</v>
      </c>
      <c r="P152" s="7">
        <v>163192</v>
      </c>
      <c r="Q152" s="7"/>
      <c r="U152">
        <v>61863</v>
      </c>
      <c r="Y152" s="2">
        <v>304026</v>
      </c>
      <c r="Z152" s="3">
        <v>170963</v>
      </c>
      <c r="AA152" s="2">
        <v>257608</v>
      </c>
      <c r="AB152" s="2">
        <v>232950</v>
      </c>
      <c r="AC152">
        <v>234005</v>
      </c>
      <c r="AD152">
        <v>370989</v>
      </c>
      <c r="AE152">
        <v>526244</v>
      </c>
      <c r="AF152">
        <v>383575</v>
      </c>
      <c r="AG152">
        <v>620479</v>
      </c>
      <c r="AH152">
        <v>544256</v>
      </c>
      <c r="AI152">
        <v>743631</v>
      </c>
      <c r="AJ152">
        <v>657169</v>
      </c>
      <c r="AK152">
        <v>284207</v>
      </c>
      <c r="AL152">
        <v>223357</v>
      </c>
      <c r="AM152">
        <v>133310</v>
      </c>
      <c r="AN152">
        <v>143793</v>
      </c>
      <c r="AO152">
        <v>159997</v>
      </c>
      <c r="AP152">
        <v>273203</v>
      </c>
      <c r="AQ152">
        <v>146672</v>
      </c>
      <c r="AR152">
        <v>128811</v>
      </c>
    </row>
    <row r="153" spans="2:44" x14ac:dyDescent="0.25">
      <c r="B153" t="s">
        <v>224</v>
      </c>
      <c r="C153" s="9" t="s">
        <v>223</v>
      </c>
      <c r="P153" s="7"/>
      <c r="Q153" s="7"/>
      <c r="Y153" s="2"/>
      <c r="Z153" s="3"/>
      <c r="AA153" s="2"/>
      <c r="AP153">
        <v>249462</v>
      </c>
      <c r="AQ153">
        <v>302726</v>
      </c>
      <c r="AR153">
        <v>303398</v>
      </c>
    </row>
    <row r="154" spans="2:44" x14ac:dyDescent="0.25">
      <c r="B154" t="s">
        <v>81</v>
      </c>
      <c r="P154" s="7"/>
      <c r="Q154" s="7"/>
      <c r="Y154" s="2"/>
      <c r="Z154" s="3"/>
      <c r="AA154" s="2"/>
      <c r="AF154">
        <v>36897</v>
      </c>
      <c r="AG154">
        <v>59464</v>
      </c>
      <c r="AH154">
        <v>109248</v>
      </c>
      <c r="AI154">
        <v>66313</v>
      </c>
      <c r="AJ154">
        <v>125920</v>
      </c>
      <c r="AO154">
        <v>454292</v>
      </c>
      <c r="AP154">
        <v>38053</v>
      </c>
      <c r="AQ154">
        <v>45483</v>
      </c>
      <c r="AR154">
        <v>51373</v>
      </c>
    </row>
    <row r="155" spans="2:44" x14ac:dyDescent="0.25">
      <c r="B155" t="s">
        <v>82</v>
      </c>
      <c r="O155">
        <v>124504</v>
      </c>
      <c r="P155" s="7">
        <v>131042</v>
      </c>
      <c r="Q155" s="7"/>
      <c r="U155">
        <v>110881</v>
      </c>
      <c r="Y155" s="2">
        <v>1024171</v>
      </c>
      <c r="Z155" s="3">
        <v>991895</v>
      </c>
      <c r="AA155" s="2">
        <v>990510</v>
      </c>
      <c r="AB155" s="2">
        <v>1226233</v>
      </c>
      <c r="AC155">
        <v>1315443</v>
      </c>
      <c r="AD155">
        <v>1574886</v>
      </c>
      <c r="AE155">
        <v>1781010</v>
      </c>
      <c r="AF155">
        <v>1953775</v>
      </c>
      <c r="AG155">
        <v>2277664</v>
      </c>
      <c r="AH155">
        <v>2754379</v>
      </c>
      <c r="AI155">
        <v>2403922</v>
      </c>
      <c r="AJ155">
        <v>1644015</v>
      </c>
      <c r="AK155">
        <v>1334613</v>
      </c>
      <c r="AL155">
        <v>1395105</v>
      </c>
      <c r="AM155">
        <v>1461521</v>
      </c>
      <c r="AN155">
        <v>1348490</v>
      </c>
      <c r="AO155">
        <v>2129990</v>
      </c>
      <c r="AP155">
        <v>2606393</v>
      </c>
      <c r="AQ155">
        <v>1578651</v>
      </c>
      <c r="AR155">
        <v>1612838</v>
      </c>
    </row>
    <row r="156" spans="2:44" x14ac:dyDescent="0.25">
      <c r="B156" t="s">
        <v>83</v>
      </c>
      <c r="P156" s="7"/>
      <c r="Q156" s="7"/>
      <c r="Y156" s="2">
        <v>60548</v>
      </c>
      <c r="Z156" s="3">
        <v>10429</v>
      </c>
      <c r="AA156" s="2">
        <v>8512</v>
      </c>
      <c r="AB156" s="2">
        <v>5275</v>
      </c>
      <c r="AC156">
        <v>10436</v>
      </c>
      <c r="AD156">
        <v>22457</v>
      </c>
      <c r="AE156">
        <v>37738</v>
      </c>
      <c r="AF156">
        <v>45491</v>
      </c>
      <c r="AG156">
        <v>82265</v>
      </c>
      <c r="AH156">
        <v>72138</v>
      </c>
      <c r="AI156">
        <v>49574</v>
      </c>
      <c r="AJ156">
        <v>54895</v>
      </c>
      <c r="AK156">
        <v>26204</v>
      </c>
      <c r="AL156">
        <v>20231</v>
      </c>
      <c r="AM156">
        <v>23956</v>
      </c>
      <c r="AN156">
        <v>9533</v>
      </c>
      <c r="AO156">
        <v>12496</v>
      </c>
      <c r="AP156">
        <v>24132</v>
      </c>
      <c r="AQ156">
        <v>27036</v>
      </c>
      <c r="AR156">
        <v>82863</v>
      </c>
    </row>
    <row r="157" spans="2:44" x14ac:dyDescent="0.25">
      <c r="B157" t="s">
        <v>155</v>
      </c>
      <c r="P157" s="7"/>
      <c r="Q157" s="7"/>
      <c r="Y157" s="2"/>
      <c r="Z157" s="3"/>
      <c r="AA157" s="2"/>
      <c r="AK157">
        <v>390925</v>
      </c>
      <c r="AL157">
        <v>337029</v>
      </c>
      <c r="AM157">
        <v>280565</v>
      </c>
      <c r="AN157">
        <v>353758</v>
      </c>
    </row>
    <row r="158" spans="2:44" x14ac:dyDescent="0.25">
      <c r="B158" t="s">
        <v>222</v>
      </c>
      <c r="C158" s="9" t="s">
        <v>223</v>
      </c>
      <c r="P158" s="7"/>
      <c r="Q158" s="7"/>
      <c r="Y158" s="2">
        <v>98295</v>
      </c>
      <c r="Z158" s="3">
        <v>115145</v>
      </c>
      <c r="AA158" s="2">
        <v>119436</v>
      </c>
      <c r="AB158" s="2">
        <v>143737</v>
      </c>
      <c r="AC158">
        <v>141999</v>
      </c>
      <c r="AD158">
        <v>257781</v>
      </c>
      <c r="AE158">
        <v>277099</v>
      </c>
      <c r="AF158">
        <v>294049</v>
      </c>
      <c r="AG158">
        <v>322148</v>
      </c>
      <c r="AH158">
        <v>338693</v>
      </c>
      <c r="AI158">
        <v>513800</v>
      </c>
      <c r="AJ158">
        <v>590835</v>
      </c>
      <c r="AP158">
        <v>762991</v>
      </c>
      <c r="AQ158">
        <v>416099</v>
      </c>
      <c r="AR158">
        <v>534335</v>
      </c>
    </row>
    <row r="159" spans="2:44" x14ac:dyDescent="0.25">
      <c r="B159" t="s">
        <v>84</v>
      </c>
      <c r="P159" s="7"/>
      <c r="Q159" s="7"/>
      <c r="Y159" s="2">
        <v>48760</v>
      </c>
      <c r="Z159" s="3">
        <v>10210</v>
      </c>
      <c r="AA159" s="2">
        <v>4475</v>
      </c>
      <c r="AB159" s="2">
        <v>24666</v>
      </c>
      <c r="AC159">
        <v>72239</v>
      </c>
      <c r="AD159">
        <v>121235</v>
      </c>
      <c r="AE159">
        <v>163688</v>
      </c>
      <c r="AF159">
        <v>185111</v>
      </c>
      <c r="AG159">
        <v>229739</v>
      </c>
      <c r="AH159">
        <v>178415</v>
      </c>
      <c r="AI159">
        <v>203657</v>
      </c>
      <c r="AJ159">
        <v>100876</v>
      </c>
      <c r="AK159">
        <v>76026</v>
      </c>
      <c r="AL159">
        <v>52365</v>
      </c>
      <c r="AM159">
        <v>58821</v>
      </c>
      <c r="AN159">
        <v>38061</v>
      </c>
      <c r="AO159">
        <v>24288</v>
      </c>
      <c r="AP159">
        <v>95116</v>
      </c>
      <c r="AQ159">
        <v>72005</v>
      </c>
      <c r="AR159">
        <v>37555</v>
      </c>
    </row>
    <row r="160" spans="2:44" x14ac:dyDescent="0.25">
      <c r="B160" t="s">
        <v>85</v>
      </c>
      <c r="P160" s="7"/>
      <c r="Q160" s="7"/>
      <c r="Y160" s="2">
        <v>1146079</v>
      </c>
      <c r="Z160" s="3">
        <v>262526</v>
      </c>
      <c r="AA160" s="2">
        <v>342338</v>
      </c>
      <c r="AB160" s="2">
        <v>498141</v>
      </c>
      <c r="AC160">
        <v>697136</v>
      </c>
      <c r="AD160">
        <v>664610</v>
      </c>
      <c r="AE160">
        <v>624724</v>
      </c>
      <c r="AF160">
        <v>677110</v>
      </c>
      <c r="AG160">
        <v>764890</v>
      </c>
      <c r="AH160">
        <v>769188</v>
      </c>
      <c r="AI160">
        <v>682451</v>
      </c>
      <c r="AJ160">
        <v>772405</v>
      </c>
      <c r="AK160">
        <v>514115</v>
      </c>
      <c r="AL160">
        <v>482687</v>
      </c>
      <c r="AM160">
        <v>512711</v>
      </c>
      <c r="AN160">
        <v>502241</v>
      </c>
      <c r="AO160">
        <v>716017</v>
      </c>
      <c r="AP160">
        <v>1624759</v>
      </c>
      <c r="AQ160">
        <v>1813183</v>
      </c>
      <c r="AR160">
        <v>1810459</v>
      </c>
    </row>
    <row r="161" spans="2:48" x14ac:dyDescent="0.25">
      <c r="B161" t="s">
        <v>196</v>
      </c>
      <c r="O161">
        <v>96764</v>
      </c>
      <c r="P161" s="7">
        <v>68716</v>
      </c>
      <c r="Q161" s="7"/>
      <c r="U161">
        <v>256284</v>
      </c>
      <c r="Y161" s="2"/>
      <c r="Z161" s="3"/>
      <c r="AA161" s="2"/>
    </row>
    <row r="162" spans="2:48" x14ac:dyDescent="0.25">
      <c r="B162" t="s">
        <v>195</v>
      </c>
      <c r="O162">
        <v>18570294</v>
      </c>
      <c r="P162" s="7">
        <v>15889671</v>
      </c>
      <c r="Q162" s="7"/>
      <c r="U162">
        <v>10183184</v>
      </c>
      <c r="Y162" s="2"/>
      <c r="Z162" s="3"/>
      <c r="AA162" s="2"/>
    </row>
    <row r="163" spans="2:48" x14ac:dyDescent="0.25">
      <c r="B163" t="s">
        <v>86</v>
      </c>
      <c r="P163" s="7"/>
      <c r="Q163" s="7"/>
      <c r="Y163" s="2"/>
      <c r="Z163" s="3"/>
      <c r="AA163" s="2"/>
      <c r="AF163">
        <v>212461</v>
      </c>
      <c r="AG163">
        <v>176046</v>
      </c>
      <c r="AH163">
        <v>159914</v>
      </c>
      <c r="AI163">
        <v>122703</v>
      </c>
      <c r="AJ163">
        <v>135036</v>
      </c>
      <c r="AK163">
        <v>80304</v>
      </c>
      <c r="AL163">
        <v>69593</v>
      </c>
      <c r="AM163">
        <v>29555</v>
      </c>
      <c r="AN163">
        <v>20816</v>
      </c>
      <c r="AO163">
        <v>23521</v>
      </c>
      <c r="AP163">
        <v>101357</v>
      </c>
      <c r="AQ163">
        <v>85189</v>
      </c>
      <c r="AR163">
        <v>94148</v>
      </c>
    </row>
    <row r="164" spans="2:48" x14ac:dyDescent="0.25">
      <c r="B164" t="s">
        <v>87</v>
      </c>
      <c r="P164" s="7"/>
      <c r="Q164" s="7"/>
      <c r="Y164" s="2">
        <v>3244330</v>
      </c>
      <c r="Z164" s="3">
        <v>4169449</v>
      </c>
      <c r="AA164" s="2">
        <v>2801322</v>
      </c>
      <c r="AB164" s="2">
        <v>2093220</v>
      </c>
      <c r="AC164">
        <v>2178420</v>
      </c>
      <c r="AD164">
        <v>2474545</v>
      </c>
      <c r="AE164">
        <v>2616323</v>
      </c>
      <c r="AF164">
        <v>2557028</v>
      </c>
      <c r="AG164">
        <v>2513827</v>
      </c>
      <c r="AH164">
        <v>2732864</v>
      </c>
      <c r="AI164">
        <v>2557434</v>
      </c>
      <c r="AJ164">
        <v>1997452</v>
      </c>
      <c r="AK164">
        <v>1684130</v>
      </c>
      <c r="AL164">
        <v>1311105</v>
      </c>
      <c r="AM164">
        <v>1282108</v>
      </c>
      <c r="AN164">
        <v>1256395</v>
      </c>
      <c r="AO164">
        <v>1364662</v>
      </c>
      <c r="AP164">
        <v>1515356</v>
      </c>
      <c r="AQ164">
        <v>1581754</v>
      </c>
      <c r="AR164">
        <v>1688419</v>
      </c>
    </row>
    <row r="165" spans="2:48" x14ac:dyDescent="0.25">
      <c r="B165" t="s">
        <v>192</v>
      </c>
      <c r="P165" s="7"/>
      <c r="Q165" s="7"/>
      <c r="U165">
        <v>41</v>
      </c>
      <c r="Y165" s="2"/>
      <c r="Z165" s="3"/>
      <c r="AA165" s="2"/>
    </row>
    <row r="166" spans="2:48" x14ac:dyDescent="0.25">
      <c r="B166" t="s">
        <v>88</v>
      </c>
      <c r="P166" s="7"/>
      <c r="Q166" s="7"/>
      <c r="Y166" s="2">
        <v>1065489</v>
      </c>
      <c r="Z166" s="3">
        <v>393187</v>
      </c>
      <c r="AA166" s="2">
        <v>515854</v>
      </c>
      <c r="AB166" s="2">
        <v>1223273</v>
      </c>
      <c r="AC166">
        <v>1480525</v>
      </c>
      <c r="AD166">
        <v>1719787</v>
      </c>
      <c r="AE166">
        <v>1825003</v>
      </c>
      <c r="AF166">
        <v>2240309</v>
      </c>
      <c r="AG166">
        <v>2842251</v>
      </c>
      <c r="AH166">
        <v>3058712</v>
      </c>
      <c r="AI166">
        <v>3917314</v>
      </c>
      <c r="AJ166">
        <v>1397526</v>
      </c>
      <c r="AK166">
        <v>817859</v>
      </c>
      <c r="AL166">
        <v>729644</v>
      </c>
      <c r="AM166">
        <v>775795</v>
      </c>
      <c r="AN166">
        <v>750023</v>
      </c>
      <c r="AO166">
        <v>946660</v>
      </c>
      <c r="AP166">
        <v>2082304</v>
      </c>
      <c r="AQ166">
        <v>1803248</v>
      </c>
      <c r="AR166">
        <v>2006415</v>
      </c>
    </row>
    <row r="167" spans="2:48" x14ac:dyDescent="0.25">
      <c r="B167" t="s">
        <v>89</v>
      </c>
      <c r="P167" s="7"/>
      <c r="Q167" s="7"/>
      <c r="Y167" s="2">
        <v>1093893</v>
      </c>
      <c r="Z167" s="3">
        <v>431701</v>
      </c>
      <c r="AA167" s="2">
        <v>611158</v>
      </c>
      <c r="AB167" s="2">
        <v>932960</v>
      </c>
      <c r="AC167">
        <v>1517152</v>
      </c>
      <c r="AD167">
        <v>2300829</v>
      </c>
      <c r="AE167">
        <v>4657328</v>
      </c>
      <c r="AF167">
        <v>4886822</v>
      </c>
      <c r="AG167">
        <v>4655631</v>
      </c>
      <c r="AH167">
        <v>6494470</v>
      </c>
      <c r="AI167">
        <v>4885405</v>
      </c>
      <c r="AJ167">
        <v>3848788</v>
      </c>
      <c r="AK167">
        <v>1318254</v>
      </c>
      <c r="AL167">
        <v>1128065</v>
      </c>
      <c r="AM167">
        <v>1711739</v>
      </c>
      <c r="AN167">
        <v>1098125</v>
      </c>
      <c r="AO167">
        <v>1887291</v>
      </c>
      <c r="AP167">
        <v>3804829</v>
      </c>
      <c r="AQ167">
        <v>6407453</v>
      </c>
      <c r="AR167">
        <v>4704110</v>
      </c>
    </row>
    <row r="168" spans="2:48" x14ac:dyDescent="0.25">
      <c r="B168" t="s">
        <v>90</v>
      </c>
      <c r="O168">
        <v>3743652</v>
      </c>
      <c r="P168" s="7">
        <v>4694732</v>
      </c>
      <c r="Q168" s="7"/>
      <c r="U168">
        <v>1677825</v>
      </c>
      <c r="Y168" s="2">
        <v>4167552</v>
      </c>
      <c r="Z168" s="3">
        <v>3224999</v>
      </c>
      <c r="AA168" s="2">
        <v>4643472</v>
      </c>
      <c r="AB168" s="2">
        <v>4617733</v>
      </c>
      <c r="AC168">
        <v>5429050</v>
      </c>
      <c r="AD168">
        <v>6597281</v>
      </c>
      <c r="AE168">
        <v>8139157</v>
      </c>
      <c r="AF168">
        <v>8713580</v>
      </c>
      <c r="AG168">
        <v>9833776</v>
      </c>
      <c r="AH168">
        <v>12051377</v>
      </c>
      <c r="AI168">
        <v>8253139</v>
      </c>
      <c r="AJ168">
        <v>3018458</v>
      </c>
      <c r="AK168">
        <v>2873270</v>
      </c>
      <c r="AL168">
        <v>2434325</v>
      </c>
      <c r="AM168">
        <v>2639146</v>
      </c>
      <c r="AN168">
        <v>3143047</v>
      </c>
      <c r="AO168">
        <v>3678858</v>
      </c>
      <c r="AP168">
        <v>4240087</v>
      </c>
      <c r="AQ168">
        <v>5028436</v>
      </c>
      <c r="AR168">
        <v>4935524</v>
      </c>
    </row>
    <row r="169" spans="2:48" x14ac:dyDescent="0.25">
      <c r="B169" t="s">
        <v>91</v>
      </c>
      <c r="P169" s="7"/>
      <c r="Q169" s="7"/>
      <c r="Y169" s="2"/>
      <c r="Z169" s="3"/>
      <c r="AA169" s="2"/>
      <c r="AK169">
        <v>366585</v>
      </c>
      <c r="AL169">
        <v>163184</v>
      </c>
      <c r="AM169">
        <v>46122</v>
      </c>
      <c r="AN169">
        <v>54454</v>
      </c>
      <c r="AO169">
        <v>87547</v>
      </c>
      <c r="AP169">
        <v>162489</v>
      </c>
      <c r="AQ169">
        <v>135303</v>
      </c>
      <c r="AR169">
        <v>143601</v>
      </c>
    </row>
    <row r="170" spans="2:48" x14ac:dyDescent="0.25">
      <c r="B170" t="s">
        <v>136</v>
      </c>
      <c r="P170" s="7"/>
      <c r="Q170" s="7"/>
      <c r="Y170" s="2">
        <v>71193</v>
      </c>
      <c r="Z170" s="3">
        <v>6069</v>
      </c>
      <c r="AA170" s="2">
        <v>23130</v>
      </c>
      <c r="AB170" s="2">
        <v>52250</v>
      </c>
      <c r="AC170">
        <v>25658</v>
      </c>
      <c r="AD170">
        <v>20285</v>
      </c>
      <c r="AE170">
        <v>51199</v>
      </c>
      <c r="AF170">
        <v>69719</v>
      </c>
      <c r="AG170">
        <v>67676</v>
      </c>
      <c r="AH170">
        <v>79949</v>
      </c>
      <c r="AI170">
        <v>47169</v>
      </c>
      <c r="AJ170">
        <v>96365</v>
      </c>
    </row>
    <row r="171" spans="2:48" x14ac:dyDescent="0.25">
      <c r="B171" t="s">
        <v>92</v>
      </c>
      <c r="P171" s="7"/>
      <c r="Q171" s="7"/>
      <c r="Y171" s="2">
        <v>1620371</v>
      </c>
      <c r="Z171" s="3">
        <v>669064</v>
      </c>
      <c r="AA171" s="2">
        <v>1085837</v>
      </c>
      <c r="AB171" s="2">
        <v>1516211</v>
      </c>
      <c r="AC171">
        <v>1312867</v>
      </c>
      <c r="AD171">
        <v>2202325</v>
      </c>
      <c r="AE171">
        <v>2276414</v>
      </c>
      <c r="AF171">
        <v>2328210</v>
      </c>
      <c r="AG171">
        <v>2490761</v>
      </c>
      <c r="AH171">
        <v>2358737</v>
      </c>
      <c r="AI171">
        <v>2073491</v>
      </c>
      <c r="AJ171">
        <v>844694</v>
      </c>
      <c r="AK171">
        <v>630132</v>
      </c>
      <c r="AL171">
        <v>554785</v>
      </c>
      <c r="AM171">
        <v>689457</v>
      </c>
      <c r="AN171">
        <v>784411</v>
      </c>
      <c r="AO171">
        <v>1065056</v>
      </c>
      <c r="AP171">
        <v>1640764</v>
      </c>
      <c r="AQ171">
        <v>1831988</v>
      </c>
      <c r="AR171">
        <v>1540897</v>
      </c>
    </row>
    <row r="172" spans="2:48" x14ac:dyDescent="0.25">
      <c r="B172" t="s">
        <v>93</v>
      </c>
      <c r="P172" s="7"/>
      <c r="Q172" s="7"/>
      <c r="Y172" s="2">
        <v>480</v>
      </c>
      <c r="Z172" s="2"/>
      <c r="AA172" s="2"/>
      <c r="AH172">
        <v>75</v>
      </c>
      <c r="AJ172">
        <v>60</v>
      </c>
      <c r="AM172">
        <v>714</v>
      </c>
    </row>
    <row r="173" spans="2:48" x14ac:dyDescent="0.25">
      <c r="B173" t="s">
        <v>193</v>
      </c>
      <c r="O173">
        <v>7695</v>
      </c>
      <c r="P173" s="7">
        <v>52963</v>
      </c>
      <c r="Q173" s="7"/>
      <c r="U173">
        <v>128412</v>
      </c>
      <c r="Y173" s="2"/>
      <c r="Z173" s="2"/>
      <c r="AA173" s="2"/>
    </row>
    <row r="174" spans="2:48" x14ac:dyDescent="0.25">
      <c r="B174" t="s">
        <v>94</v>
      </c>
      <c r="P174" s="7"/>
      <c r="AU174">
        <v>1034073</v>
      </c>
      <c r="AV174">
        <v>477380</v>
      </c>
    </row>
    <row r="175" spans="2:48" x14ac:dyDescent="0.25">
      <c r="B175" t="s">
        <v>95</v>
      </c>
      <c r="P175" s="7"/>
    </row>
    <row r="176" spans="2:48" x14ac:dyDescent="0.25">
      <c r="B176" t="s">
        <v>96</v>
      </c>
      <c r="P176" s="7"/>
    </row>
    <row r="177" spans="1:54" x14ac:dyDescent="0.25">
      <c r="B177" t="s">
        <v>97</v>
      </c>
    </row>
    <row r="178" spans="1:54" x14ac:dyDescent="0.25">
      <c r="B178" t="s">
        <v>98</v>
      </c>
      <c r="E178">
        <f t="shared" ref="E178:AN178" si="0">SUM(E3:E177)</f>
        <v>0</v>
      </c>
      <c r="F178">
        <f t="shared" si="0"/>
        <v>0</v>
      </c>
      <c r="G178">
        <f t="shared" si="0"/>
        <v>0</v>
      </c>
      <c r="H178">
        <f t="shared" si="0"/>
        <v>0</v>
      </c>
      <c r="I178">
        <f t="shared" si="0"/>
        <v>0</v>
      </c>
      <c r="J178">
        <f t="shared" si="0"/>
        <v>0</v>
      </c>
      <c r="K178">
        <f t="shared" si="0"/>
        <v>0</v>
      </c>
      <c r="L178">
        <f t="shared" si="0"/>
        <v>0</v>
      </c>
      <c r="M178">
        <f t="shared" si="0"/>
        <v>0</v>
      </c>
      <c r="N178">
        <f t="shared" si="0"/>
        <v>0</v>
      </c>
      <c r="O178">
        <f t="shared" si="0"/>
        <v>2632358660</v>
      </c>
      <c r="P178">
        <f t="shared" si="0"/>
        <v>2732387022</v>
      </c>
      <c r="Q178">
        <f t="shared" si="0"/>
        <v>0</v>
      </c>
      <c r="R178">
        <f t="shared" si="0"/>
        <v>0</v>
      </c>
      <c r="S178">
        <f t="shared" si="0"/>
        <v>0</v>
      </c>
      <c r="T178">
        <f t="shared" si="0"/>
        <v>0</v>
      </c>
      <c r="U178">
        <f t="shared" si="0"/>
        <v>1347202192</v>
      </c>
      <c r="V178">
        <f t="shared" si="0"/>
        <v>0</v>
      </c>
      <c r="W178">
        <f t="shared" si="0"/>
        <v>0</v>
      </c>
      <c r="X178">
        <f t="shared" si="0"/>
        <v>0</v>
      </c>
      <c r="Y178">
        <f t="shared" si="0"/>
        <v>1748547839</v>
      </c>
      <c r="Z178">
        <f t="shared" si="0"/>
        <v>1471563574</v>
      </c>
      <c r="AA178">
        <f t="shared" si="0"/>
        <v>1256710483</v>
      </c>
      <c r="AB178">
        <f t="shared" si="0"/>
        <v>1315484269</v>
      </c>
      <c r="AC178">
        <f t="shared" si="0"/>
        <v>1802280587</v>
      </c>
      <c r="AD178">
        <f t="shared" si="0"/>
        <v>1914560295</v>
      </c>
      <c r="AE178">
        <f t="shared" si="0"/>
        <v>1636296956</v>
      </c>
      <c r="AF178">
        <f t="shared" si="0"/>
        <v>1942166680</v>
      </c>
      <c r="AG178">
        <f t="shared" si="0"/>
        <v>1994699702</v>
      </c>
      <c r="AH178">
        <f t="shared" si="0"/>
        <v>2047036681</v>
      </c>
      <c r="AI178">
        <f t="shared" si="0"/>
        <v>1779578194</v>
      </c>
      <c r="AJ178">
        <f t="shared" si="0"/>
        <v>1425986296</v>
      </c>
      <c r="AK178">
        <f t="shared" si="0"/>
        <v>1191548602</v>
      </c>
      <c r="AL178">
        <f t="shared" si="0"/>
        <v>1423120618</v>
      </c>
      <c r="AM178">
        <f t="shared" si="0"/>
        <v>1013877643</v>
      </c>
      <c r="AN178">
        <f t="shared" si="0"/>
        <v>1180020328</v>
      </c>
      <c r="AO178">
        <f>SUM(AO3:AO177)</f>
        <v>732021590</v>
      </c>
      <c r="AP178">
        <f t="shared" ref="AP178:BB178" si="1">SUM(AP3:AP177)</f>
        <v>1127966820</v>
      </c>
      <c r="AQ178">
        <f t="shared" si="1"/>
        <v>1020834663</v>
      </c>
      <c r="AR178">
        <f t="shared" si="1"/>
        <v>960628089</v>
      </c>
      <c r="AS178">
        <f t="shared" si="1"/>
        <v>0</v>
      </c>
      <c r="AT178">
        <f t="shared" si="1"/>
        <v>0</v>
      </c>
      <c r="AU178">
        <f t="shared" si="1"/>
        <v>607874414</v>
      </c>
      <c r="AV178">
        <f t="shared" si="1"/>
        <v>630655725</v>
      </c>
      <c r="AW178">
        <f t="shared" si="1"/>
        <v>0</v>
      </c>
      <c r="AX178">
        <f t="shared" si="1"/>
        <v>0</v>
      </c>
      <c r="AY178">
        <f t="shared" si="1"/>
        <v>0</v>
      </c>
      <c r="AZ178">
        <f t="shared" si="1"/>
        <v>0</v>
      </c>
      <c r="BA178">
        <f t="shared" si="1"/>
        <v>0</v>
      </c>
      <c r="BB178">
        <f t="shared" si="1"/>
        <v>0</v>
      </c>
    </row>
    <row r="180" spans="1:54" x14ac:dyDescent="0.25">
      <c r="A180" t="s">
        <v>100</v>
      </c>
      <c r="O180">
        <f>2632358660-O178</f>
        <v>0</v>
      </c>
      <c r="P180">
        <f>2732387022-P178</f>
        <v>0</v>
      </c>
      <c r="U180">
        <f>1347202192-U178</f>
        <v>0</v>
      </c>
      <c r="AB180" t="s">
        <v>260</v>
      </c>
      <c r="AC180" t="s">
        <v>260</v>
      </c>
      <c r="AD180" t="s">
        <v>260</v>
      </c>
      <c r="AE180" t="s">
        <v>260</v>
      </c>
      <c r="AF180" t="s">
        <v>260</v>
      </c>
      <c r="AG180" t="s">
        <v>260</v>
      </c>
      <c r="AH180" t="s">
        <v>260</v>
      </c>
      <c r="AI180" t="s">
        <v>260</v>
      </c>
      <c r="AJ180" t="s">
        <v>260</v>
      </c>
      <c r="AR180">
        <f>+AR178+2654000+2924000</f>
        <v>966206089</v>
      </c>
    </row>
    <row r="181" spans="1:54" x14ac:dyDescent="0.25">
      <c r="A181" t="s">
        <v>101</v>
      </c>
    </row>
    <row r="182" spans="1:54" x14ac:dyDescent="0.25">
      <c r="A182" t="s">
        <v>102</v>
      </c>
      <c r="U182" t="s">
        <v>206</v>
      </c>
      <c r="X182" t="s">
        <v>256</v>
      </c>
      <c r="Y182" t="s">
        <v>256</v>
      </c>
      <c r="Z182" t="s">
        <v>256</v>
      </c>
      <c r="AA182" t="s">
        <v>256</v>
      </c>
      <c r="AB182" t="s">
        <v>256</v>
      </c>
      <c r="AC182" t="s">
        <v>256</v>
      </c>
      <c r="AD182" t="s">
        <v>256</v>
      </c>
      <c r="AE182" t="s">
        <v>256</v>
      </c>
      <c r="AF182" t="s">
        <v>256</v>
      </c>
      <c r="AG182" t="s">
        <v>256</v>
      </c>
      <c r="AH182" t="s">
        <v>256</v>
      </c>
      <c r="AI182" t="s">
        <v>256</v>
      </c>
      <c r="AJ182" t="s">
        <v>256</v>
      </c>
      <c r="AK182" t="s">
        <v>256</v>
      </c>
      <c r="AL182" t="s">
        <v>256</v>
      </c>
      <c r="AM182" t="s">
        <v>256</v>
      </c>
      <c r="AN182" t="s">
        <v>256</v>
      </c>
      <c r="AO182" t="s">
        <v>256</v>
      </c>
      <c r="AP182" t="s">
        <v>256</v>
      </c>
      <c r="AQ182" t="s">
        <v>256</v>
      </c>
      <c r="AR182" t="s">
        <v>256</v>
      </c>
    </row>
    <row r="183" spans="1:54" x14ac:dyDescent="0.25">
      <c r="A183" t="s">
        <v>103</v>
      </c>
      <c r="AA183" t="s">
        <v>142</v>
      </c>
    </row>
    <row r="184" spans="1:54" x14ac:dyDescent="0.25">
      <c r="A184" t="s">
        <v>104</v>
      </c>
      <c r="AA184" t="s">
        <v>145</v>
      </c>
    </row>
    <row r="185" spans="1:54" x14ac:dyDescent="0.25">
      <c r="A185" t="s">
        <v>107</v>
      </c>
      <c r="AA185" t="s">
        <v>146</v>
      </c>
    </row>
    <row r="186" spans="1:54" x14ac:dyDescent="0.25">
      <c r="A186" t="s">
        <v>106</v>
      </c>
    </row>
    <row r="187" spans="1:54" x14ac:dyDescent="0.25">
      <c r="A187" t="s">
        <v>105</v>
      </c>
      <c r="Y187">
        <f>1701491711-Y178</f>
        <v>-47056128</v>
      </c>
      <c r="Z187">
        <f>1369598600-Z178</f>
        <v>-101964974</v>
      </c>
      <c r="AA187">
        <f>1221231211-AA178</f>
        <v>-35479272</v>
      </c>
    </row>
    <row r="188" spans="1:54" x14ac:dyDescent="0.25">
      <c r="A188" t="s">
        <v>108</v>
      </c>
    </row>
    <row r="189" spans="1:54" x14ac:dyDescent="0.25">
      <c r="A189" t="s">
        <v>109</v>
      </c>
    </row>
    <row r="190" spans="1:54" x14ac:dyDescent="0.25">
      <c r="A190" t="s">
        <v>110</v>
      </c>
    </row>
    <row r="191" spans="1:54" x14ac:dyDescent="0.25">
      <c r="A191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4"/>
  <sheetViews>
    <sheetView workbookViewId="0">
      <pane xSplit="3" ySplit="3" topLeftCell="AP166" activePane="bottomRight" state="frozen"/>
      <selection pane="topRight" activeCell="D1" sqref="D1"/>
      <selection pane="bottomLeft" activeCell="A4" sqref="A4"/>
      <selection pane="bottomRight" activeCell="BC1" sqref="BC1"/>
    </sheetView>
  </sheetViews>
  <sheetFormatPr defaultRowHeight="15" x14ac:dyDescent="0.25"/>
  <cols>
    <col min="15" max="16" width="11" bestFit="1" customWidth="1"/>
    <col min="21" max="21" width="11" bestFit="1" customWidth="1"/>
    <col min="22" max="22" width="11.42578125" style="1" customWidth="1"/>
    <col min="23" max="23" width="10" bestFit="1" customWidth="1"/>
    <col min="24" max="24" width="11.5703125" style="1" customWidth="1"/>
    <col min="25" max="25" width="11.7109375" customWidth="1"/>
    <col min="26" max="27" width="12.42578125" customWidth="1"/>
    <col min="28" max="28" width="11.28515625" customWidth="1"/>
    <col min="29" max="29" width="10.85546875" customWidth="1"/>
    <col min="30" max="30" width="11" customWidth="1"/>
    <col min="31" max="31" width="13.28515625" customWidth="1"/>
    <col min="32" max="32" width="11.5703125" customWidth="1"/>
    <col min="33" max="33" width="12.7109375" customWidth="1"/>
    <col min="34" max="34" width="12.140625" customWidth="1"/>
    <col min="35" max="35" width="12.5703125" customWidth="1"/>
    <col min="36" max="36" width="12.7109375" customWidth="1"/>
    <col min="37" max="37" width="10.85546875" bestFit="1" customWidth="1"/>
    <col min="38" max="38" width="11.7109375" bestFit="1" customWidth="1"/>
    <col min="39" max="40" width="10.85546875" bestFit="1" customWidth="1"/>
    <col min="41" max="44" width="11.5703125" customWidth="1"/>
    <col min="45" max="45" width="10.85546875" bestFit="1" customWidth="1"/>
    <col min="47" max="48" width="10" bestFit="1" customWidth="1"/>
  </cols>
  <sheetData>
    <row r="1" spans="1:55" x14ac:dyDescent="0.2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 s="1">
        <v>1917</v>
      </c>
      <c r="W1">
        <v>1918</v>
      </c>
      <c r="X1" s="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 x14ac:dyDescent="0.25">
      <c r="O2">
        <v>1</v>
      </c>
      <c r="P2">
        <v>1</v>
      </c>
      <c r="U2">
        <v>1</v>
      </c>
      <c r="V2" s="1">
        <v>1</v>
      </c>
      <c r="W2">
        <v>1</v>
      </c>
      <c r="X2" s="1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U2">
        <v>1</v>
      </c>
      <c r="AV2">
        <v>1</v>
      </c>
      <c r="AY2">
        <v>1000</v>
      </c>
      <c r="AZ2">
        <v>1000</v>
      </c>
      <c r="BA2">
        <v>1000</v>
      </c>
      <c r="BB2">
        <v>1000</v>
      </c>
      <c r="BC2">
        <v>1000</v>
      </c>
    </row>
    <row r="3" spans="1:55" x14ac:dyDescent="0.25">
      <c r="O3" t="s">
        <v>208</v>
      </c>
      <c r="P3" t="s">
        <v>208</v>
      </c>
      <c r="U3" t="s">
        <v>6</v>
      </c>
      <c r="V3" t="s">
        <v>6</v>
      </c>
      <c r="W3" t="s">
        <v>6</v>
      </c>
      <c r="X3" t="s">
        <v>6</v>
      </c>
      <c r="AA3" t="s">
        <v>6</v>
      </c>
      <c r="AC3" s="1"/>
      <c r="AE3" s="1"/>
      <c r="AU3" t="s">
        <v>254</v>
      </c>
      <c r="AV3" t="s">
        <v>254</v>
      </c>
    </row>
    <row r="4" spans="1:55" x14ac:dyDescent="0.25">
      <c r="A4" t="s">
        <v>255</v>
      </c>
      <c r="B4" t="s">
        <v>4</v>
      </c>
      <c r="V4" s="8"/>
      <c r="X4" s="1">
        <v>19740</v>
      </c>
      <c r="AG4" s="4">
        <v>852</v>
      </c>
      <c r="AH4" s="4"/>
      <c r="AI4" s="4"/>
      <c r="AJ4" s="4">
        <v>85</v>
      </c>
      <c r="AK4">
        <v>140</v>
      </c>
      <c r="AM4">
        <v>570</v>
      </c>
      <c r="AN4">
        <v>466</v>
      </c>
      <c r="AO4">
        <v>790</v>
      </c>
      <c r="AP4">
        <v>1020</v>
      </c>
      <c r="AQ4">
        <v>821</v>
      </c>
      <c r="AR4">
        <v>3393</v>
      </c>
    </row>
    <row r="5" spans="1:55" x14ac:dyDescent="0.25">
      <c r="B5" t="s">
        <v>5</v>
      </c>
      <c r="V5" s="8"/>
      <c r="AG5" s="4"/>
      <c r="AH5" s="4"/>
      <c r="AI5" s="4"/>
      <c r="AJ5" s="4"/>
      <c r="AK5">
        <v>146055984</v>
      </c>
      <c r="AL5">
        <v>126741249</v>
      </c>
      <c r="AM5">
        <v>123648150</v>
      </c>
      <c r="AN5">
        <v>177984903</v>
      </c>
      <c r="AO5">
        <v>118869782</v>
      </c>
      <c r="AP5">
        <v>179596134</v>
      </c>
      <c r="AQ5">
        <v>162213070</v>
      </c>
      <c r="AR5">
        <v>219919684</v>
      </c>
      <c r="AU5">
        <v>51623109</v>
      </c>
      <c r="AV5">
        <v>40913638</v>
      </c>
      <c r="AY5">
        <v>301393</v>
      </c>
      <c r="AZ5">
        <v>521395</v>
      </c>
      <c r="BA5">
        <v>730407</v>
      </c>
      <c r="BB5">
        <v>759945</v>
      </c>
      <c r="BC5">
        <v>1430388</v>
      </c>
    </row>
    <row r="6" spans="1:55" x14ac:dyDescent="0.25">
      <c r="B6" t="s">
        <v>112</v>
      </c>
      <c r="O6">
        <v>301019435</v>
      </c>
      <c r="P6">
        <v>323677418</v>
      </c>
      <c r="U6">
        <v>58474522</v>
      </c>
      <c r="V6" s="8">
        <v>22443758</v>
      </c>
      <c r="W6">
        <v>13316120</v>
      </c>
      <c r="X6" s="1">
        <v>221476289</v>
      </c>
      <c r="Y6" s="2">
        <v>314261654</v>
      </c>
      <c r="Z6">
        <v>226609801</v>
      </c>
      <c r="AA6">
        <v>187998427</v>
      </c>
      <c r="AB6">
        <v>215262751</v>
      </c>
      <c r="AC6">
        <v>250778274</v>
      </c>
      <c r="AD6">
        <v>273657781</v>
      </c>
      <c r="AE6" s="4">
        <v>270576638</v>
      </c>
      <c r="AF6" s="4">
        <v>267436829</v>
      </c>
      <c r="AG6" s="4">
        <v>300014390</v>
      </c>
      <c r="AH6" s="4">
        <v>283974231</v>
      </c>
      <c r="AI6" s="4">
        <v>257403436</v>
      </c>
      <c r="AJ6" s="4">
        <v>198369081</v>
      </c>
    </row>
    <row r="7" spans="1:55" x14ac:dyDescent="0.25">
      <c r="B7" t="s">
        <v>166</v>
      </c>
      <c r="O7">
        <v>5301603</v>
      </c>
      <c r="P7">
        <v>5000147</v>
      </c>
      <c r="U7">
        <v>10876</v>
      </c>
      <c r="V7" s="8"/>
      <c r="Y7" s="2"/>
      <c r="AE7" s="4"/>
      <c r="AF7" s="4"/>
      <c r="AG7" s="4"/>
      <c r="AH7" s="4"/>
      <c r="AI7" s="4"/>
      <c r="AJ7" s="4"/>
    </row>
    <row r="8" spans="1:55" x14ac:dyDescent="0.25">
      <c r="B8" t="s">
        <v>7</v>
      </c>
      <c r="O8">
        <v>479111</v>
      </c>
      <c r="P8">
        <v>1098619</v>
      </c>
      <c r="V8" s="8">
        <v>38000</v>
      </c>
      <c r="Y8" s="2">
        <v>38425</v>
      </c>
      <c r="Z8">
        <v>20439</v>
      </c>
      <c r="AA8">
        <v>359163</v>
      </c>
      <c r="AB8">
        <v>340630</v>
      </c>
      <c r="AC8">
        <v>2222894</v>
      </c>
      <c r="AD8">
        <v>2633110</v>
      </c>
      <c r="AE8" s="4">
        <v>1855265</v>
      </c>
      <c r="AF8" s="4">
        <v>402262</v>
      </c>
      <c r="AG8" s="4">
        <v>1675549</v>
      </c>
      <c r="AH8" s="4">
        <v>2075568</v>
      </c>
      <c r="AI8" s="4">
        <v>3517785</v>
      </c>
      <c r="AJ8" s="4">
        <v>2599837</v>
      </c>
      <c r="AK8" s="4">
        <v>1630680</v>
      </c>
      <c r="AL8" s="4">
        <v>1306882</v>
      </c>
      <c r="AM8" s="4">
        <v>1122133</v>
      </c>
      <c r="AN8" s="4">
        <v>1132766</v>
      </c>
      <c r="AO8">
        <v>1150321</v>
      </c>
      <c r="AP8">
        <v>1995704</v>
      </c>
      <c r="AQ8">
        <v>943618</v>
      </c>
      <c r="AR8">
        <v>631160</v>
      </c>
      <c r="AU8">
        <v>1726375</v>
      </c>
      <c r="AV8">
        <v>6474345</v>
      </c>
    </row>
    <row r="9" spans="1:55" x14ac:dyDescent="0.25">
      <c r="B9" t="s">
        <v>8</v>
      </c>
      <c r="O9">
        <v>2036807</v>
      </c>
      <c r="P9">
        <v>2021053</v>
      </c>
      <c r="U9">
        <v>1344302</v>
      </c>
      <c r="V9" s="8">
        <v>1291605</v>
      </c>
      <c r="W9">
        <v>4998396</v>
      </c>
      <c r="X9" s="1">
        <v>5794631</v>
      </c>
      <c r="Y9" s="2"/>
      <c r="AE9" s="4"/>
      <c r="AF9" s="4"/>
      <c r="AG9" s="4">
        <v>6487835</v>
      </c>
      <c r="AH9" s="4">
        <v>6845885</v>
      </c>
      <c r="AI9" s="4">
        <v>16858922</v>
      </c>
      <c r="AJ9" s="4">
        <v>16941024</v>
      </c>
      <c r="AK9" s="4">
        <v>7570527</v>
      </c>
      <c r="AL9" s="4">
        <v>7261275</v>
      </c>
      <c r="AM9" s="4">
        <v>5068916</v>
      </c>
      <c r="AN9" s="4">
        <v>4779450</v>
      </c>
      <c r="AO9">
        <v>3824989</v>
      </c>
      <c r="AP9">
        <v>11595076</v>
      </c>
      <c r="AQ9">
        <v>13146655</v>
      </c>
      <c r="AR9">
        <v>7970295</v>
      </c>
      <c r="AU9">
        <v>2586435</v>
      </c>
      <c r="AV9">
        <v>3162463</v>
      </c>
    </row>
    <row r="10" spans="1:55" x14ac:dyDescent="0.25">
      <c r="B10" t="s">
        <v>116</v>
      </c>
      <c r="V10" s="8"/>
      <c r="Y10" s="2">
        <v>6136654</v>
      </c>
      <c r="Z10">
        <v>9795372</v>
      </c>
      <c r="AA10">
        <v>15276833</v>
      </c>
      <c r="AB10">
        <v>9676005</v>
      </c>
      <c r="AC10">
        <v>6851863</v>
      </c>
      <c r="AD10">
        <v>9258396</v>
      </c>
      <c r="AE10" s="4">
        <v>5278396</v>
      </c>
      <c r="AF10" s="4">
        <v>5365233</v>
      </c>
      <c r="AG10" s="4"/>
      <c r="AH10" s="4"/>
      <c r="AI10" s="4"/>
      <c r="AJ10" s="4"/>
    </row>
    <row r="11" spans="1:55" x14ac:dyDescent="0.25">
      <c r="B11" t="s">
        <v>216</v>
      </c>
      <c r="C11" s="9" t="s">
        <v>218</v>
      </c>
      <c r="V11" s="8">
        <v>264147955</v>
      </c>
      <c r="W11">
        <v>321280546</v>
      </c>
      <c r="X11" s="1">
        <v>893934584</v>
      </c>
      <c r="Y11" s="2">
        <v>905396357</v>
      </c>
      <c r="Z11">
        <v>650182013</v>
      </c>
      <c r="AA11">
        <v>609001220</v>
      </c>
      <c r="AB11">
        <v>501127544</v>
      </c>
      <c r="AC11">
        <v>576779614</v>
      </c>
      <c r="AD11">
        <v>594350803</v>
      </c>
      <c r="AE11" s="4">
        <v>667883946</v>
      </c>
      <c r="AF11" s="4">
        <v>654335691</v>
      </c>
      <c r="AG11" s="4">
        <v>730368735</v>
      </c>
      <c r="AH11" s="4">
        <v>852273186</v>
      </c>
      <c r="AI11" s="4">
        <v>798008829</v>
      </c>
      <c r="AJ11" s="4">
        <v>770697298</v>
      </c>
      <c r="AK11" s="4">
        <v>521788298</v>
      </c>
      <c r="AL11" s="4">
        <v>510932515</v>
      </c>
      <c r="AM11" s="4">
        <v>351947986</v>
      </c>
      <c r="AN11" s="4">
        <v>248058484</v>
      </c>
      <c r="AO11">
        <v>241365852</v>
      </c>
      <c r="AP11">
        <v>333767199</v>
      </c>
      <c r="AQ11">
        <v>307882058</v>
      </c>
      <c r="AR11">
        <v>357649304</v>
      </c>
      <c r="AU11">
        <v>316494234</v>
      </c>
      <c r="AV11">
        <v>274996471</v>
      </c>
      <c r="AY11">
        <v>55684</v>
      </c>
      <c r="AZ11">
        <v>96695</v>
      </c>
      <c r="BA11">
        <v>267199</v>
      </c>
      <c r="BB11">
        <v>359335</v>
      </c>
      <c r="BC11">
        <v>934198</v>
      </c>
    </row>
    <row r="12" spans="1:55" x14ac:dyDescent="0.25">
      <c r="B12" t="s">
        <v>245</v>
      </c>
      <c r="C12" s="9" t="s">
        <v>217</v>
      </c>
      <c r="V12" s="8"/>
      <c r="Y12" s="2"/>
      <c r="AE12" s="4"/>
      <c r="AF12" s="4"/>
      <c r="AG12" s="4"/>
      <c r="AH12" s="4"/>
      <c r="AI12" s="4"/>
      <c r="AJ12" s="4"/>
      <c r="AR12">
        <v>9616011</v>
      </c>
    </row>
    <row r="13" spans="1:55" x14ac:dyDescent="0.25">
      <c r="B13" t="s">
        <v>9</v>
      </c>
      <c r="C13" t="s">
        <v>156</v>
      </c>
      <c r="O13">
        <v>2802515</v>
      </c>
      <c r="P13">
        <v>2436558</v>
      </c>
      <c r="U13">
        <v>22705</v>
      </c>
      <c r="V13" s="8">
        <v>10187</v>
      </c>
      <c r="X13" s="1">
        <v>186107</v>
      </c>
      <c r="Y13" s="2">
        <v>768674</v>
      </c>
      <c r="Z13">
        <v>495332</v>
      </c>
      <c r="AA13">
        <v>289723</v>
      </c>
      <c r="AB13">
        <v>381198</v>
      </c>
      <c r="AC13">
        <v>1214323</v>
      </c>
      <c r="AD13">
        <v>889711</v>
      </c>
      <c r="AE13" s="4">
        <v>1153178</v>
      </c>
      <c r="AF13" s="4">
        <v>710241</v>
      </c>
      <c r="AG13" s="4">
        <v>927055</v>
      </c>
      <c r="AH13" s="4">
        <v>1231982</v>
      </c>
      <c r="AI13" s="4">
        <v>687124</v>
      </c>
      <c r="AJ13" s="4">
        <v>494830</v>
      </c>
      <c r="AK13" s="4">
        <v>237561</v>
      </c>
      <c r="AL13" s="4">
        <v>307246</v>
      </c>
      <c r="AM13" s="4">
        <v>368494</v>
      </c>
      <c r="AN13" s="4">
        <v>425970</v>
      </c>
      <c r="AO13">
        <v>700645</v>
      </c>
      <c r="AP13">
        <v>793184</v>
      </c>
      <c r="AQ13">
        <v>713082</v>
      </c>
      <c r="AR13">
        <v>953442</v>
      </c>
    </row>
    <row r="14" spans="1:55" x14ac:dyDescent="0.25">
      <c r="B14" t="s">
        <v>10</v>
      </c>
      <c r="V14" s="8"/>
      <c r="Y14" s="2"/>
      <c r="AA14">
        <v>1224622</v>
      </c>
      <c r="AB14">
        <v>395350</v>
      </c>
      <c r="AC14">
        <v>1429249</v>
      </c>
      <c r="AD14">
        <v>2571401</v>
      </c>
      <c r="AE14" s="4">
        <v>2528661</v>
      </c>
      <c r="AF14" s="4">
        <v>2931801</v>
      </c>
      <c r="AG14" s="4">
        <v>3159982</v>
      </c>
      <c r="AH14" s="4">
        <v>1884224</v>
      </c>
      <c r="AI14" s="4">
        <v>1742656</v>
      </c>
      <c r="AJ14" s="4">
        <v>934615</v>
      </c>
      <c r="AK14" s="4">
        <v>280992</v>
      </c>
      <c r="AL14" s="4">
        <v>394685</v>
      </c>
      <c r="AM14" s="4">
        <v>712725</v>
      </c>
      <c r="AN14" s="4">
        <v>601731</v>
      </c>
      <c r="AO14">
        <v>583888</v>
      </c>
      <c r="AP14">
        <v>1094096</v>
      </c>
      <c r="AQ14">
        <v>811198</v>
      </c>
      <c r="AR14">
        <v>1988866</v>
      </c>
      <c r="AU14">
        <v>5680</v>
      </c>
    </row>
    <row r="15" spans="1:55" x14ac:dyDescent="0.25">
      <c r="B15" t="s">
        <v>2</v>
      </c>
      <c r="V15" s="8"/>
      <c r="Y15" s="2">
        <v>48609842</v>
      </c>
      <c r="Z15">
        <v>20031134</v>
      </c>
      <c r="AA15">
        <v>26762862</v>
      </c>
      <c r="AB15">
        <v>27881498</v>
      </c>
      <c r="AC15">
        <v>32661946</v>
      </c>
      <c r="AD15">
        <v>30258540</v>
      </c>
      <c r="AE15" s="4">
        <v>35123061</v>
      </c>
      <c r="AF15" s="4">
        <v>38178131</v>
      </c>
      <c r="AG15" s="4">
        <v>32523284</v>
      </c>
      <c r="AH15" s="4">
        <v>31864186</v>
      </c>
      <c r="AI15" s="4">
        <v>23058705</v>
      </c>
      <c r="AJ15" s="4">
        <v>15076357</v>
      </c>
      <c r="AK15" s="4">
        <v>8025646</v>
      </c>
      <c r="AL15" s="4">
        <v>10742994</v>
      </c>
      <c r="AM15" s="4">
        <v>11085403</v>
      </c>
      <c r="AN15" s="4">
        <v>6042453</v>
      </c>
      <c r="AO15">
        <v>7658936</v>
      </c>
      <c r="AP15">
        <v>16697317</v>
      </c>
      <c r="AQ15">
        <v>15845308</v>
      </c>
      <c r="AR15">
        <v>20878526</v>
      </c>
      <c r="AU15">
        <v>10071897</v>
      </c>
      <c r="AV15">
        <v>14732227</v>
      </c>
      <c r="AY15">
        <v>13340</v>
      </c>
      <c r="AZ15">
        <v>49024</v>
      </c>
      <c r="BA15">
        <v>80451</v>
      </c>
      <c r="BB15">
        <v>98032</v>
      </c>
      <c r="BC15">
        <v>121546</v>
      </c>
    </row>
    <row r="16" spans="1:55" x14ac:dyDescent="0.25">
      <c r="B16" t="s">
        <v>11</v>
      </c>
      <c r="O16">
        <v>38182386</v>
      </c>
      <c r="P16">
        <v>39461851</v>
      </c>
      <c r="U16">
        <v>11425782</v>
      </c>
      <c r="V16" s="8">
        <v>3215115</v>
      </c>
      <c r="W16">
        <v>2967137</v>
      </c>
      <c r="X16" s="1">
        <v>42359335</v>
      </c>
      <c r="Y16" s="2">
        <v>80184399</v>
      </c>
      <c r="Z16">
        <v>65066253</v>
      </c>
      <c r="AA16">
        <v>57297181</v>
      </c>
      <c r="AB16">
        <v>68752846</v>
      </c>
      <c r="AC16">
        <v>100151793</v>
      </c>
      <c r="AD16">
        <v>106935847</v>
      </c>
      <c r="AE16" s="4">
        <v>113203370</v>
      </c>
      <c r="AF16" s="4">
        <v>124671617</v>
      </c>
      <c r="AG16" s="4">
        <v>121860469</v>
      </c>
      <c r="AH16" s="4">
        <v>113880951</v>
      </c>
      <c r="AI16" s="4">
        <v>108260122</v>
      </c>
      <c r="AJ16" s="4">
        <v>107783623</v>
      </c>
      <c r="AK16" s="4">
        <v>72738101</v>
      </c>
      <c r="AL16" s="4">
        <v>247431425</v>
      </c>
      <c r="AM16" s="4">
        <v>64031065</v>
      </c>
      <c r="AN16" s="4">
        <v>70947506</v>
      </c>
      <c r="AO16">
        <v>42063815</v>
      </c>
      <c r="AP16">
        <v>59868954</v>
      </c>
      <c r="AQ16">
        <v>64926188</v>
      </c>
      <c r="AR16">
        <v>74344487</v>
      </c>
      <c r="AU16">
        <v>17554661</v>
      </c>
      <c r="AV16">
        <v>25475357</v>
      </c>
      <c r="AY16">
        <v>96445</v>
      </c>
      <c r="AZ16">
        <v>195532</v>
      </c>
      <c r="BA16">
        <v>238529</v>
      </c>
      <c r="BB16">
        <v>364141</v>
      </c>
      <c r="BC16">
        <v>373255</v>
      </c>
    </row>
    <row r="17" spans="2:55" x14ac:dyDescent="0.25">
      <c r="B17" t="s">
        <v>12</v>
      </c>
      <c r="O17">
        <v>205026</v>
      </c>
      <c r="P17">
        <v>7080</v>
      </c>
      <c r="V17" s="8"/>
      <c r="Y17" s="2"/>
      <c r="AE17" s="4"/>
      <c r="AF17" s="4"/>
      <c r="AG17" s="4"/>
      <c r="AH17" s="4"/>
      <c r="AI17" s="4"/>
      <c r="AJ17" s="4"/>
      <c r="AK17" s="4">
        <v>741593</v>
      </c>
      <c r="AL17" s="4">
        <v>530164</v>
      </c>
      <c r="AM17" s="4">
        <v>624859</v>
      </c>
      <c r="AN17" s="4">
        <v>529301</v>
      </c>
      <c r="AO17">
        <v>324217</v>
      </c>
      <c r="AP17">
        <v>454203</v>
      </c>
      <c r="AQ17">
        <v>492971</v>
      </c>
      <c r="AR17">
        <v>300254</v>
      </c>
    </row>
    <row r="18" spans="2:55" x14ac:dyDescent="0.25">
      <c r="B18" t="s">
        <v>250</v>
      </c>
      <c r="V18" s="8"/>
      <c r="Y18" s="2"/>
      <c r="AE18" s="4"/>
      <c r="AF18" s="4"/>
      <c r="AG18" s="4"/>
      <c r="AH18" s="4"/>
      <c r="AI18" s="4"/>
      <c r="AJ18" s="4"/>
      <c r="AK18" s="4"/>
      <c r="AL18" s="4"/>
      <c r="AM18" s="4"/>
      <c r="AN18" s="4"/>
      <c r="AU18">
        <v>112987</v>
      </c>
      <c r="AV18">
        <v>2718655</v>
      </c>
    </row>
    <row r="19" spans="2:55" x14ac:dyDescent="0.25">
      <c r="B19" t="s">
        <v>13</v>
      </c>
      <c r="O19">
        <v>19646840</v>
      </c>
      <c r="P19">
        <v>25122464</v>
      </c>
      <c r="U19">
        <v>2758089</v>
      </c>
      <c r="V19" s="8">
        <v>1072914</v>
      </c>
      <c r="W19">
        <v>5000</v>
      </c>
      <c r="X19" s="1">
        <v>25786003</v>
      </c>
      <c r="Y19" s="2">
        <v>8613150</v>
      </c>
      <c r="Z19">
        <v>9005084</v>
      </c>
      <c r="AA19">
        <v>10439459</v>
      </c>
      <c r="AB19">
        <v>8530231</v>
      </c>
      <c r="AC19">
        <v>9730027</v>
      </c>
      <c r="AD19">
        <v>6977649</v>
      </c>
      <c r="AE19" s="4">
        <v>6521420</v>
      </c>
      <c r="AF19" s="4">
        <v>8244554</v>
      </c>
      <c r="AG19" s="4">
        <v>7166563</v>
      </c>
      <c r="AH19" s="4">
        <v>7628894</v>
      </c>
      <c r="AI19" s="4">
        <v>5903449</v>
      </c>
      <c r="AJ19" s="4">
        <v>5570215</v>
      </c>
      <c r="AK19" s="4">
        <v>4762964</v>
      </c>
      <c r="AL19" s="4">
        <v>4086560</v>
      </c>
      <c r="AM19" s="4">
        <v>3629178</v>
      </c>
      <c r="AN19" s="4">
        <v>2988939</v>
      </c>
      <c r="AO19">
        <v>3341152</v>
      </c>
      <c r="AP19">
        <v>4938285</v>
      </c>
      <c r="AQ19">
        <v>4247459</v>
      </c>
      <c r="AR19">
        <v>4921975</v>
      </c>
      <c r="AU19">
        <v>2583937</v>
      </c>
      <c r="AV19">
        <v>87147</v>
      </c>
    </row>
    <row r="20" spans="2:55" x14ac:dyDescent="0.25">
      <c r="B20" t="s">
        <v>14</v>
      </c>
      <c r="O20">
        <v>321734044</v>
      </c>
      <c r="P20">
        <v>339100829</v>
      </c>
      <c r="U20">
        <v>358321810</v>
      </c>
      <c r="V20" s="8">
        <v>286249985</v>
      </c>
      <c r="W20">
        <v>71278506</v>
      </c>
      <c r="X20" s="1">
        <v>592301390</v>
      </c>
      <c r="Y20" s="2">
        <v>556708572</v>
      </c>
      <c r="Z20">
        <v>318901908</v>
      </c>
      <c r="AA20">
        <v>328400745</v>
      </c>
      <c r="AB20">
        <v>317386351</v>
      </c>
      <c r="AC20">
        <v>317707138</v>
      </c>
      <c r="AD20">
        <v>461650295</v>
      </c>
      <c r="AE20" s="4">
        <v>259059682</v>
      </c>
      <c r="AF20" s="4">
        <v>262021325</v>
      </c>
      <c r="AG20" s="4">
        <v>272632569</v>
      </c>
      <c r="AH20" s="4">
        <v>266901999</v>
      </c>
      <c r="AI20" s="4">
        <v>232009211</v>
      </c>
      <c r="AJ20" s="4">
        <v>459489609</v>
      </c>
      <c r="AK20" s="4">
        <v>243999198</v>
      </c>
      <c r="AL20" s="4">
        <v>248434563</v>
      </c>
      <c r="AM20" s="4">
        <v>104188440</v>
      </c>
      <c r="AN20" s="4">
        <v>177886138</v>
      </c>
      <c r="AO20">
        <v>94018221</v>
      </c>
      <c r="AP20">
        <v>129041386</v>
      </c>
      <c r="AQ20">
        <v>115145101</v>
      </c>
      <c r="AR20">
        <v>117886204</v>
      </c>
      <c r="AU20">
        <v>15882</v>
      </c>
      <c r="AV20">
        <v>17826</v>
      </c>
      <c r="AY20">
        <v>347554</v>
      </c>
      <c r="AZ20">
        <v>408291</v>
      </c>
      <c r="BA20">
        <v>461557</v>
      </c>
      <c r="BB20">
        <v>581591</v>
      </c>
      <c r="BC20">
        <v>759601</v>
      </c>
    </row>
    <row r="21" spans="2:55" x14ac:dyDescent="0.25">
      <c r="B21" t="s">
        <v>147</v>
      </c>
      <c r="V21" s="8"/>
      <c r="Y21" s="2"/>
      <c r="AE21" s="4"/>
      <c r="AF21" s="4">
        <v>5256866</v>
      </c>
      <c r="AG21" s="4">
        <v>3255844</v>
      </c>
      <c r="AH21" s="4">
        <v>923589</v>
      </c>
      <c r="AI21" s="4">
        <v>1028196</v>
      </c>
      <c r="AJ21" s="4">
        <v>668024</v>
      </c>
    </row>
    <row r="22" spans="2:55" x14ac:dyDescent="0.25">
      <c r="B22" t="s">
        <v>172</v>
      </c>
      <c r="O22">
        <v>54407724</v>
      </c>
      <c r="P22">
        <v>56014042</v>
      </c>
      <c r="U22">
        <v>63813</v>
      </c>
      <c r="V22" s="8"/>
      <c r="Y22" s="2"/>
      <c r="AE22" s="4"/>
      <c r="AF22" s="4"/>
      <c r="AG22" s="4"/>
      <c r="AH22" s="4"/>
      <c r="AI22" s="4"/>
      <c r="AJ22" s="4"/>
    </row>
    <row r="23" spans="2:55" x14ac:dyDescent="0.25">
      <c r="B23" t="s">
        <v>219</v>
      </c>
      <c r="C23" s="9" t="s">
        <v>217</v>
      </c>
      <c r="V23" s="8"/>
      <c r="Y23" s="2">
        <v>411779</v>
      </c>
      <c r="Z23">
        <v>295560</v>
      </c>
      <c r="AA23">
        <v>973463</v>
      </c>
      <c r="AB23">
        <v>873680</v>
      </c>
      <c r="AC23">
        <v>1381587</v>
      </c>
      <c r="AD23">
        <v>351992</v>
      </c>
      <c r="AE23" s="4">
        <v>646772</v>
      </c>
      <c r="AF23" s="4">
        <v>584575</v>
      </c>
      <c r="AG23" s="4">
        <v>964653</v>
      </c>
      <c r="AH23" s="4">
        <v>1136841</v>
      </c>
      <c r="AI23" s="4">
        <v>1487931</v>
      </c>
      <c r="AJ23" s="4">
        <v>2112506</v>
      </c>
      <c r="AK23" s="4">
        <v>1546273</v>
      </c>
      <c r="AL23" s="4">
        <v>1392855</v>
      </c>
      <c r="AM23" s="4">
        <v>1754157</v>
      </c>
      <c r="AN23" s="4">
        <v>1873462</v>
      </c>
      <c r="AO23">
        <v>2639578</v>
      </c>
      <c r="AP23">
        <v>4190047</v>
      </c>
      <c r="AQ23">
        <v>4115791</v>
      </c>
      <c r="AR23">
        <v>4867367</v>
      </c>
      <c r="AU23">
        <v>4103173</v>
      </c>
      <c r="AV23">
        <v>1372519</v>
      </c>
    </row>
    <row r="24" spans="2:55" x14ac:dyDescent="0.25">
      <c r="B24" t="s">
        <v>15</v>
      </c>
      <c r="O24">
        <v>10747673</v>
      </c>
      <c r="P24">
        <v>11172042</v>
      </c>
      <c r="U24">
        <v>3120572</v>
      </c>
      <c r="V24" s="8">
        <v>1728592</v>
      </c>
      <c r="W24">
        <v>55242</v>
      </c>
      <c r="X24" s="1">
        <v>6902172</v>
      </c>
      <c r="Y24" s="2">
        <v>9365859</v>
      </c>
      <c r="Z24">
        <v>8668533</v>
      </c>
      <c r="AA24">
        <v>10533536</v>
      </c>
      <c r="AB24">
        <v>9215454</v>
      </c>
      <c r="AC24">
        <v>14444129</v>
      </c>
      <c r="AD24">
        <v>16537295</v>
      </c>
      <c r="AE24" s="4">
        <v>16854794</v>
      </c>
      <c r="AF24" s="4">
        <v>19662542</v>
      </c>
      <c r="AG24" s="4">
        <v>18057087</v>
      </c>
      <c r="AH24" s="4">
        <v>21226812</v>
      </c>
      <c r="AI24" s="4">
        <v>21778349</v>
      </c>
      <c r="AJ24" s="4">
        <v>19651463</v>
      </c>
      <c r="AK24" s="4">
        <v>15573056</v>
      </c>
      <c r="AL24" s="4">
        <v>16733760</v>
      </c>
      <c r="AM24" s="4">
        <v>14199594</v>
      </c>
      <c r="AN24" s="4">
        <v>12137332</v>
      </c>
      <c r="AO24">
        <v>2791216</v>
      </c>
      <c r="AP24">
        <v>12576863</v>
      </c>
      <c r="AQ24">
        <v>13088669</v>
      </c>
      <c r="AR24">
        <v>15897402</v>
      </c>
      <c r="AU24">
        <v>13293988</v>
      </c>
      <c r="AV24">
        <v>8256624</v>
      </c>
      <c r="AY24">
        <v>8770</v>
      </c>
      <c r="AZ24">
        <v>73875</v>
      </c>
      <c r="BA24">
        <v>55804</v>
      </c>
      <c r="BB24">
        <v>74873</v>
      </c>
      <c r="BC24">
        <v>76227</v>
      </c>
    </row>
    <row r="25" spans="2:55" x14ac:dyDescent="0.25">
      <c r="B25" t="s">
        <v>251</v>
      </c>
      <c r="V25" s="8"/>
      <c r="Y25" s="2"/>
      <c r="AE25" s="4"/>
      <c r="AF25" s="4"/>
      <c r="AG25" s="4"/>
      <c r="AH25" s="4"/>
      <c r="AI25" s="4"/>
      <c r="AJ25" s="4"/>
      <c r="AK25" s="4"/>
      <c r="AL25" s="4"/>
      <c r="AM25" s="4"/>
      <c r="AN25" s="4"/>
      <c r="AU25">
        <v>6645772</v>
      </c>
      <c r="AV25">
        <v>1850909</v>
      </c>
    </row>
    <row r="26" spans="2:55" x14ac:dyDescent="0.25">
      <c r="B26" t="s">
        <v>16</v>
      </c>
      <c r="V26" s="8"/>
      <c r="Y26" s="2"/>
      <c r="AA26">
        <v>2200638</v>
      </c>
      <c r="AB26">
        <v>3324910</v>
      </c>
      <c r="AC26">
        <v>6145152</v>
      </c>
      <c r="AD26">
        <v>5344081</v>
      </c>
      <c r="AE26" s="4">
        <v>4553110</v>
      </c>
      <c r="AF26" s="4">
        <v>8356581</v>
      </c>
      <c r="AG26" s="4">
        <v>10224348</v>
      </c>
      <c r="AH26" s="4">
        <v>10332625</v>
      </c>
      <c r="AI26" s="4">
        <v>8895585</v>
      </c>
      <c r="AJ26" s="4">
        <v>3598956</v>
      </c>
      <c r="AK26" s="4">
        <v>1380420</v>
      </c>
      <c r="AL26" s="4">
        <v>1603042</v>
      </c>
      <c r="AM26" s="4">
        <v>2362603</v>
      </c>
      <c r="AN26" s="4">
        <v>1951466</v>
      </c>
      <c r="AO26">
        <v>2204846</v>
      </c>
      <c r="AP26">
        <v>5061830</v>
      </c>
      <c r="AQ26">
        <v>3505058</v>
      </c>
      <c r="AR26">
        <v>4835893</v>
      </c>
      <c r="AU26">
        <v>1259</v>
      </c>
      <c r="AV26">
        <v>2835</v>
      </c>
    </row>
    <row r="27" spans="2:55" x14ac:dyDescent="0.25">
      <c r="B27" t="s">
        <v>221</v>
      </c>
      <c r="C27" s="9" t="s">
        <v>220</v>
      </c>
      <c r="V27" s="8"/>
      <c r="Y27" s="2"/>
      <c r="AA27">
        <v>1127273</v>
      </c>
      <c r="AB27">
        <v>871753</v>
      </c>
      <c r="AC27">
        <v>1500052</v>
      </c>
      <c r="AD27">
        <v>1425625</v>
      </c>
      <c r="AE27" s="4">
        <v>362208</v>
      </c>
      <c r="AF27" s="4">
        <v>1151289</v>
      </c>
      <c r="AG27" s="4">
        <v>1343668</v>
      </c>
      <c r="AH27" s="4">
        <v>2105319</v>
      </c>
      <c r="AI27" s="4">
        <v>1791563</v>
      </c>
      <c r="AJ27" s="4">
        <v>1643293</v>
      </c>
      <c r="AK27" s="4">
        <v>1123227</v>
      </c>
      <c r="AL27" s="4">
        <v>1378631</v>
      </c>
      <c r="AM27" s="4">
        <v>1627103</v>
      </c>
      <c r="AN27" s="4">
        <v>2252503</v>
      </c>
      <c r="AO27">
        <v>1695294</v>
      </c>
      <c r="AP27">
        <v>2381753</v>
      </c>
      <c r="AQ27">
        <v>2561371</v>
      </c>
      <c r="AR27">
        <v>905588</v>
      </c>
      <c r="AU27">
        <v>6836</v>
      </c>
    </row>
    <row r="28" spans="2:55" x14ac:dyDescent="0.25">
      <c r="B28" t="s">
        <v>210</v>
      </c>
      <c r="O28">
        <v>1986688</v>
      </c>
      <c r="P28">
        <v>2429205</v>
      </c>
      <c r="V28" s="8"/>
      <c r="Y28" s="2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2:55" x14ac:dyDescent="0.25">
      <c r="B29" t="s">
        <v>125</v>
      </c>
      <c r="V29" s="8"/>
      <c r="Y29" s="2">
        <v>6947011</v>
      </c>
      <c r="Z29">
        <v>2647766</v>
      </c>
      <c r="AA29">
        <v>3094565</v>
      </c>
      <c r="AB29">
        <v>4660117</v>
      </c>
      <c r="AC29">
        <v>4517826</v>
      </c>
      <c r="AD29">
        <v>2283701</v>
      </c>
      <c r="AE29" s="4">
        <v>2024231</v>
      </c>
      <c r="AF29" s="4">
        <v>2999349</v>
      </c>
      <c r="AG29" s="4">
        <v>2145457</v>
      </c>
      <c r="AH29" s="4">
        <v>1883861</v>
      </c>
      <c r="AI29" s="4">
        <v>1442096</v>
      </c>
      <c r="AJ29" s="4">
        <v>1336775</v>
      </c>
    </row>
    <row r="30" spans="2:55" x14ac:dyDescent="0.25">
      <c r="B30" t="s">
        <v>174</v>
      </c>
      <c r="O30">
        <v>196841</v>
      </c>
      <c r="P30">
        <v>239578</v>
      </c>
      <c r="U30">
        <v>7715</v>
      </c>
      <c r="V30" s="8"/>
      <c r="Y30" s="2"/>
      <c r="AE30" s="4"/>
      <c r="AF30" s="4"/>
      <c r="AG30" s="4"/>
      <c r="AH30" s="4"/>
      <c r="AI30" s="4"/>
      <c r="AJ30" s="4"/>
    </row>
    <row r="31" spans="2:55" x14ac:dyDescent="0.25">
      <c r="B31" t="s">
        <v>211</v>
      </c>
      <c r="O31">
        <v>3503736</v>
      </c>
      <c r="P31">
        <v>3787967</v>
      </c>
      <c r="V31" s="8"/>
      <c r="Y31" s="2"/>
      <c r="AE31" s="4"/>
      <c r="AF31" s="4"/>
      <c r="AG31" s="4"/>
      <c r="AH31" s="4"/>
      <c r="AI31" s="4"/>
      <c r="AJ31" s="4"/>
    </row>
    <row r="32" spans="2:55" x14ac:dyDescent="0.25">
      <c r="B32" t="s">
        <v>184</v>
      </c>
      <c r="V32" s="8"/>
      <c r="W32">
        <v>302</v>
      </c>
      <c r="X32" s="1">
        <v>3029</v>
      </c>
      <c r="Y32" s="2"/>
      <c r="AE32" s="4"/>
      <c r="AF32" s="4"/>
      <c r="AG32" s="4"/>
      <c r="AH32" s="4"/>
      <c r="AI32" s="4"/>
      <c r="AJ32" s="4"/>
    </row>
    <row r="33" spans="2:55" x14ac:dyDescent="0.25">
      <c r="B33" t="s">
        <v>17</v>
      </c>
      <c r="O33">
        <v>32826826</v>
      </c>
      <c r="P33">
        <v>39325849</v>
      </c>
      <c r="U33">
        <v>14307196</v>
      </c>
      <c r="V33" s="8">
        <v>8122198</v>
      </c>
      <c r="W33">
        <v>22135068</v>
      </c>
      <c r="X33" s="1">
        <v>10239431</v>
      </c>
      <c r="Y33" s="2">
        <v>25395508</v>
      </c>
      <c r="Z33">
        <v>6218504</v>
      </c>
      <c r="AA33">
        <v>7000314</v>
      </c>
      <c r="AB33">
        <v>5216103</v>
      </c>
      <c r="AC33">
        <v>6686464</v>
      </c>
      <c r="AD33">
        <v>9205573</v>
      </c>
      <c r="AE33" s="4">
        <v>7206172</v>
      </c>
      <c r="AF33" s="4">
        <v>9724096</v>
      </c>
      <c r="AG33" s="4">
        <v>9807425</v>
      </c>
      <c r="AH33" s="4">
        <v>12132538</v>
      </c>
      <c r="AI33" s="4">
        <v>16958534</v>
      </c>
      <c r="AJ33" s="4">
        <v>12232283</v>
      </c>
      <c r="AK33" s="4">
        <v>8160722</v>
      </c>
      <c r="AL33" s="4">
        <v>10063551</v>
      </c>
      <c r="AM33" s="4">
        <v>9260290</v>
      </c>
      <c r="AN33" s="4">
        <v>5698279</v>
      </c>
      <c r="AO33">
        <v>7016271</v>
      </c>
      <c r="AP33">
        <v>10233294</v>
      </c>
      <c r="AQ33">
        <v>12299532</v>
      </c>
      <c r="AR33">
        <v>14316834</v>
      </c>
      <c r="AU33">
        <v>5609242</v>
      </c>
      <c r="AV33">
        <v>3552287</v>
      </c>
    </row>
    <row r="34" spans="2:55" x14ac:dyDescent="0.25">
      <c r="B34" t="s">
        <v>212</v>
      </c>
      <c r="O34">
        <v>522558</v>
      </c>
      <c r="V34" s="8"/>
      <c r="Y34" s="2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2:55" x14ac:dyDescent="0.25">
      <c r="B35" t="s">
        <v>117</v>
      </c>
      <c r="V35" s="8"/>
      <c r="Y35" s="2">
        <v>13743948</v>
      </c>
      <c r="Z35">
        <v>7337810</v>
      </c>
      <c r="AA35">
        <v>7049942</v>
      </c>
      <c r="AB35">
        <v>5500426</v>
      </c>
      <c r="AC35">
        <v>4785998</v>
      </c>
      <c r="AD35">
        <v>5558358</v>
      </c>
      <c r="AE35" s="4">
        <v>6279629</v>
      </c>
      <c r="AF35" s="4">
        <v>6876001</v>
      </c>
      <c r="AG35" s="4">
        <v>6896762</v>
      </c>
      <c r="AH35" s="4">
        <v>6334523</v>
      </c>
      <c r="AI35" s="4">
        <v>6144981</v>
      </c>
      <c r="AJ35" s="4">
        <v>6371232</v>
      </c>
      <c r="AK35" s="4">
        <v>5120227</v>
      </c>
      <c r="AL35" s="4">
        <v>3982339</v>
      </c>
      <c r="AM35" s="4">
        <v>3576631</v>
      </c>
      <c r="AN35" s="4">
        <v>3567693</v>
      </c>
    </row>
    <row r="36" spans="2:55" x14ac:dyDescent="0.25">
      <c r="B36" t="s">
        <v>176</v>
      </c>
      <c r="O36">
        <v>4316874</v>
      </c>
      <c r="P36">
        <v>3985453</v>
      </c>
      <c r="U36">
        <v>6404</v>
      </c>
      <c r="V36" s="8">
        <v>6527388</v>
      </c>
      <c r="W36">
        <v>16408199</v>
      </c>
      <c r="X36" s="1">
        <v>5663673</v>
      </c>
      <c r="Y36" s="2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2:55" x14ac:dyDescent="0.25">
      <c r="B37" t="s">
        <v>18</v>
      </c>
      <c r="V37" s="8"/>
      <c r="Y37" s="2">
        <v>1455016</v>
      </c>
      <c r="Z37">
        <v>4275256</v>
      </c>
      <c r="AA37">
        <v>7117991</v>
      </c>
      <c r="AB37">
        <v>9397980</v>
      </c>
      <c r="AC37">
        <v>20659904</v>
      </c>
      <c r="AD37">
        <v>16325689</v>
      </c>
      <c r="AE37" s="4">
        <v>31443566</v>
      </c>
      <c r="AF37" s="4">
        <v>31995465</v>
      </c>
      <c r="AG37" s="4">
        <v>27313432</v>
      </c>
      <c r="AH37" s="4">
        <v>24100173</v>
      </c>
      <c r="AI37" s="4">
        <v>27455079</v>
      </c>
      <c r="AJ37" s="4">
        <v>21998161</v>
      </c>
      <c r="AK37" s="4">
        <v>15923536</v>
      </c>
      <c r="AL37" s="4">
        <v>16228016</v>
      </c>
      <c r="AM37" s="4">
        <v>13888405</v>
      </c>
      <c r="AN37" s="4">
        <v>12457916</v>
      </c>
      <c r="AO37">
        <v>16670228</v>
      </c>
      <c r="AP37">
        <v>24959535</v>
      </c>
      <c r="AQ37">
        <v>21151692</v>
      </c>
      <c r="AR37">
        <v>21466871</v>
      </c>
    </row>
    <row r="38" spans="2:55" x14ac:dyDescent="0.25">
      <c r="B38" t="s">
        <v>3</v>
      </c>
      <c r="O38">
        <v>10679283</v>
      </c>
      <c r="P38">
        <v>11399489</v>
      </c>
      <c r="U38">
        <v>8076719</v>
      </c>
      <c r="V38" s="8">
        <v>4161888</v>
      </c>
      <c r="W38">
        <v>3086653</v>
      </c>
      <c r="X38" s="1">
        <v>16955763</v>
      </c>
      <c r="Y38" s="2">
        <v>5749113</v>
      </c>
      <c r="Z38">
        <v>4568917</v>
      </c>
      <c r="AA38">
        <v>4763785</v>
      </c>
      <c r="AB38">
        <v>4517687</v>
      </c>
      <c r="AC38">
        <v>6095911</v>
      </c>
      <c r="AD38">
        <v>9202855</v>
      </c>
      <c r="AE38" s="4">
        <v>6181052</v>
      </c>
      <c r="AF38" s="4">
        <v>5219523</v>
      </c>
      <c r="AG38" s="4">
        <v>6583943</v>
      </c>
      <c r="AH38" s="4">
        <v>5534098</v>
      </c>
      <c r="AI38" s="4">
        <v>5194331</v>
      </c>
      <c r="AJ38" s="4">
        <v>4918507</v>
      </c>
      <c r="AK38" s="4">
        <v>2672594</v>
      </c>
      <c r="AL38" s="4">
        <v>2571521</v>
      </c>
      <c r="AM38" s="4">
        <v>2016913</v>
      </c>
      <c r="AN38" s="4">
        <v>1519850</v>
      </c>
      <c r="AO38">
        <v>2023537</v>
      </c>
      <c r="AP38">
        <v>2565053</v>
      </c>
      <c r="AQ38">
        <v>2523211</v>
      </c>
      <c r="AR38">
        <v>4576543</v>
      </c>
      <c r="AU38">
        <v>250513</v>
      </c>
      <c r="AV38">
        <v>197011</v>
      </c>
    </row>
    <row r="39" spans="2:55" x14ac:dyDescent="0.25">
      <c r="B39" t="s">
        <v>177</v>
      </c>
      <c r="O39">
        <v>760380011</v>
      </c>
      <c r="P39">
        <v>841426484</v>
      </c>
      <c r="U39">
        <v>565667338</v>
      </c>
      <c r="V39" s="8"/>
      <c r="Y39" s="2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2:55" x14ac:dyDescent="0.25">
      <c r="B40" t="s">
        <v>244</v>
      </c>
      <c r="C40" s="9" t="s">
        <v>217</v>
      </c>
      <c r="O40">
        <v>68904098</v>
      </c>
      <c r="P40">
        <v>82595941</v>
      </c>
      <c r="V40" s="8"/>
      <c r="W40">
        <v>9240</v>
      </c>
      <c r="Y40" s="2">
        <v>7923736</v>
      </c>
      <c r="Z40">
        <v>15762818</v>
      </c>
      <c r="AA40">
        <v>4814225</v>
      </c>
      <c r="AB40">
        <v>15404505</v>
      </c>
      <c r="AC40">
        <v>27939062</v>
      </c>
      <c r="AD40">
        <v>28992787</v>
      </c>
      <c r="AE40" s="4">
        <v>27839919</v>
      </c>
      <c r="AF40" s="4">
        <v>15324077</v>
      </c>
      <c r="AG40" s="4">
        <v>6759104</v>
      </c>
      <c r="AH40" s="4">
        <v>13809557</v>
      </c>
      <c r="AI40" s="4">
        <v>45201033</v>
      </c>
      <c r="AJ40" s="4">
        <v>15166429</v>
      </c>
      <c r="AK40" s="4">
        <v>18993341</v>
      </c>
      <c r="AL40" s="4">
        <v>28623823</v>
      </c>
      <c r="AM40" s="4">
        <v>10122958</v>
      </c>
      <c r="AN40" s="4">
        <v>2410712</v>
      </c>
      <c r="AO40">
        <v>4018353</v>
      </c>
      <c r="AP40">
        <v>10277930</v>
      </c>
      <c r="AQ40">
        <v>4012808</v>
      </c>
      <c r="AR40">
        <v>6305781</v>
      </c>
      <c r="AU40">
        <v>1092339</v>
      </c>
      <c r="AV40">
        <v>103750</v>
      </c>
    </row>
    <row r="41" spans="2:55" x14ac:dyDescent="0.25">
      <c r="B41" t="s">
        <v>19</v>
      </c>
      <c r="O41">
        <v>433319976</v>
      </c>
      <c r="P41">
        <v>366564344</v>
      </c>
      <c r="U41">
        <v>1922439</v>
      </c>
      <c r="V41" s="8"/>
      <c r="Y41" s="2"/>
      <c r="AE41" s="4"/>
      <c r="AF41" s="4"/>
      <c r="AG41" s="4"/>
      <c r="AH41" s="4"/>
      <c r="AI41" s="4"/>
      <c r="AJ41" s="4"/>
      <c r="AK41" s="4">
        <v>36490883</v>
      </c>
      <c r="AL41" s="4">
        <v>35491721</v>
      </c>
      <c r="AM41" s="4">
        <v>26743971</v>
      </c>
      <c r="AN41" s="4">
        <v>22499507</v>
      </c>
      <c r="AO41">
        <v>22030034</v>
      </c>
      <c r="AP41">
        <v>40433504</v>
      </c>
      <c r="AQ41">
        <v>31756628</v>
      </c>
      <c r="AR41">
        <v>14306372</v>
      </c>
      <c r="AU41">
        <v>385708</v>
      </c>
      <c r="AV41">
        <v>2981415</v>
      </c>
    </row>
    <row r="42" spans="2:55" x14ac:dyDescent="0.25">
      <c r="B42" t="s">
        <v>113</v>
      </c>
      <c r="V42" s="8">
        <v>225228</v>
      </c>
      <c r="W42">
        <v>3568519</v>
      </c>
      <c r="X42" s="1">
        <v>21436325</v>
      </c>
      <c r="Y42" s="2">
        <v>5109098</v>
      </c>
      <c r="Z42">
        <v>3041771</v>
      </c>
      <c r="AA42">
        <v>5466365</v>
      </c>
      <c r="AB42">
        <v>21656100</v>
      </c>
      <c r="AC42">
        <v>44093357</v>
      </c>
      <c r="AD42">
        <v>33259248</v>
      </c>
      <c r="AE42" s="4">
        <v>37238594</v>
      </c>
      <c r="AF42" s="4">
        <v>29139064</v>
      </c>
      <c r="AG42" s="4">
        <v>21043135</v>
      </c>
      <c r="AH42" s="4">
        <v>37557182</v>
      </c>
      <c r="AI42" s="4">
        <v>58886553</v>
      </c>
      <c r="AJ42" s="4">
        <v>70145404</v>
      </c>
    </row>
    <row r="43" spans="2:55" x14ac:dyDescent="0.25">
      <c r="B43" t="s">
        <v>114</v>
      </c>
      <c r="V43" s="8">
        <v>1080</v>
      </c>
      <c r="X43" s="1">
        <v>110</v>
      </c>
      <c r="Y43" s="2">
        <v>3654</v>
      </c>
      <c r="Z43">
        <v>2376</v>
      </c>
      <c r="AA43">
        <v>203172</v>
      </c>
      <c r="AB43">
        <v>318517</v>
      </c>
      <c r="AC43">
        <v>1532937</v>
      </c>
      <c r="AD43">
        <v>1296229</v>
      </c>
      <c r="AE43" s="4">
        <v>1793655</v>
      </c>
      <c r="AF43" s="4">
        <v>2268983</v>
      </c>
      <c r="AG43" s="4">
        <v>1860998</v>
      </c>
      <c r="AH43" s="4">
        <v>2996085</v>
      </c>
      <c r="AI43" s="4">
        <v>1664296</v>
      </c>
      <c r="AJ43" s="4">
        <v>1902374</v>
      </c>
    </row>
    <row r="44" spans="2:55" x14ac:dyDescent="0.25">
      <c r="B44" t="s">
        <v>118</v>
      </c>
      <c r="U44">
        <v>2836</v>
      </c>
      <c r="V44" s="8"/>
      <c r="Y44" s="2">
        <v>234119</v>
      </c>
      <c r="Z44">
        <v>527256</v>
      </c>
      <c r="AA44">
        <v>606995</v>
      </c>
      <c r="AE44" s="4"/>
      <c r="AF44" s="4"/>
      <c r="AG44" s="4"/>
      <c r="AH44" s="4"/>
      <c r="AI44" s="4"/>
      <c r="AJ44" s="4"/>
      <c r="AU44">
        <v>6174</v>
      </c>
      <c r="AV44">
        <v>40329</v>
      </c>
    </row>
    <row r="45" spans="2:55" x14ac:dyDescent="0.25">
      <c r="B45" t="s">
        <v>243</v>
      </c>
      <c r="C45" s="9" t="s">
        <v>217</v>
      </c>
      <c r="V45" s="8"/>
      <c r="Y45" s="2"/>
      <c r="AE45" s="4"/>
      <c r="AF45" s="4"/>
      <c r="AG45" s="4"/>
      <c r="AH45" s="4"/>
      <c r="AI45" s="4"/>
      <c r="AJ45" s="4"/>
      <c r="AR45">
        <v>2418749</v>
      </c>
      <c r="AU45">
        <v>730201</v>
      </c>
      <c r="AV45">
        <v>120680</v>
      </c>
    </row>
    <row r="46" spans="2:55" x14ac:dyDescent="0.25">
      <c r="B46" t="s">
        <v>20</v>
      </c>
      <c r="O46">
        <v>83298166</v>
      </c>
      <c r="P46">
        <v>88575533</v>
      </c>
      <c r="U46">
        <v>9930751</v>
      </c>
      <c r="V46" s="8">
        <v>3314670</v>
      </c>
      <c r="W46">
        <v>3294903</v>
      </c>
      <c r="X46" s="1">
        <v>24753868</v>
      </c>
      <c r="Y46" s="2">
        <v>15994867</v>
      </c>
      <c r="Z46">
        <v>18950396</v>
      </c>
      <c r="AA46">
        <v>17281090</v>
      </c>
      <c r="AB46">
        <v>14483912</v>
      </c>
      <c r="AC46">
        <v>20680805</v>
      </c>
      <c r="AD46">
        <v>17946627</v>
      </c>
      <c r="AE46" s="4">
        <v>17354206</v>
      </c>
      <c r="AF46" s="4">
        <v>17744058</v>
      </c>
      <c r="AG46" s="4">
        <v>19225920</v>
      </c>
      <c r="AH46" s="4">
        <v>21249562</v>
      </c>
      <c r="AI46" s="4">
        <v>20143518</v>
      </c>
      <c r="AJ46" s="4">
        <v>18789476</v>
      </c>
      <c r="AK46" s="4">
        <v>14295446</v>
      </c>
      <c r="AL46" s="4">
        <v>12568024</v>
      </c>
      <c r="AM46" s="4">
        <v>9039280</v>
      </c>
      <c r="AN46" s="4">
        <v>9357716</v>
      </c>
      <c r="AO46">
        <v>10334956</v>
      </c>
      <c r="AP46">
        <v>8097734</v>
      </c>
      <c r="AQ46">
        <v>4029946</v>
      </c>
      <c r="AR46">
        <v>4482348</v>
      </c>
      <c r="AU46">
        <v>2626561</v>
      </c>
      <c r="AV46">
        <v>4346664</v>
      </c>
    </row>
    <row r="47" spans="2:55" x14ac:dyDescent="0.25">
      <c r="B47" t="s">
        <v>242</v>
      </c>
      <c r="C47" s="9" t="s">
        <v>217</v>
      </c>
      <c r="V47" s="8"/>
      <c r="Y47" s="2">
        <v>6202358</v>
      </c>
      <c r="Z47">
        <v>6977864</v>
      </c>
      <c r="AA47">
        <v>10822821</v>
      </c>
      <c r="AB47">
        <v>14615411</v>
      </c>
      <c r="AC47">
        <v>14998096</v>
      </c>
      <c r="AD47">
        <v>16072284</v>
      </c>
      <c r="AE47" s="4">
        <v>16946706</v>
      </c>
      <c r="AF47" s="4">
        <v>18534331</v>
      </c>
      <c r="AG47" s="4">
        <v>23452656</v>
      </c>
      <c r="AH47" s="4">
        <v>27016415</v>
      </c>
      <c r="AI47" s="4">
        <v>25820333</v>
      </c>
      <c r="AJ47" s="4">
        <v>23338292</v>
      </c>
      <c r="AK47" s="4">
        <v>16164350</v>
      </c>
      <c r="AL47" s="4">
        <v>15254221</v>
      </c>
      <c r="AM47" s="4">
        <v>15729386</v>
      </c>
      <c r="AN47" s="4">
        <v>16807857</v>
      </c>
      <c r="AR47">
        <v>8990558</v>
      </c>
      <c r="AY47">
        <v>35065</v>
      </c>
      <c r="AZ47">
        <v>122615</v>
      </c>
      <c r="BA47">
        <v>133266</v>
      </c>
      <c r="BB47">
        <v>116107</v>
      </c>
      <c r="BC47">
        <v>87501</v>
      </c>
    </row>
    <row r="48" spans="2:55" x14ac:dyDescent="0.25">
      <c r="B48" t="s">
        <v>21</v>
      </c>
      <c r="O48">
        <v>15039344</v>
      </c>
      <c r="P48">
        <v>11116374</v>
      </c>
      <c r="U48">
        <v>89032</v>
      </c>
      <c r="V48" s="8"/>
      <c r="Y48" s="2"/>
      <c r="AE48" s="4"/>
      <c r="AF48" s="4"/>
      <c r="AG48" s="4"/>
      <c r="AH48" s="4"/>
      <c r="AI48" s="4"/>
      <c r="AJ48" s="4"/>
      <c r="AK48">
        <v>2559200</v>
      </c>
      <c r="AL48">
        <v>2911113</v>
      </c>
      <c r="AM48">
        <v>2160174</v>
      </c>
      <c r="AN48">
        <v>1918232</v>
      </c>
      <c r="AO48">
        <v>1585257</v>
      </c>
      <c r="AP48">
        <v>1820459</v>
      </c>
      <c r="AQ48">
        <v>2684350</v>
      </c>
      <c r="AR48">
        <v>1961200</v>
      </c>
      <c r="AU48">
        <v>3695109</v>
      </c>
      <c r="AV48">
        <v>1014077</v>
      </c>
    </row>
    <row r="49" spans="2:55" x14ac:dyDescent="0.25">
      <c r="B49" t="s">
        <v>143</v>
      </c>
      <c r="V49" s="8">
        <v>1215</v>
      </c>
      <c r="W49">
        <v>75000</v>
      </c>
      <c r="X49" s="1">
        <v>2635630</v>
      </c>
      <c r="Y49" s="2">
        <v>1391114</v>
      </c>
      <c r="Z49">
        <v>1253248</v>
      </c>
      <c r="AA49">
        <v>1187981</v>
      </c>
      <c r="AB49">
        <v>1169120</v>
      </c>
      <c r="AC49">
        <v>914851</v>
      </c>
      <c r="AD49">
        <v>872233</v>
      </c>
      <c r="AE49" s="4">
        <v>1264107</v>
      </c>
      <c r="AF49" s="4">
        <v>1899672</v>
      </c>
      <c r="AG49" s="4">
        <v>1742915</v>
      </c>
      <c r="AH49" s="4">
        <v>1563495</v>
      </c>
      <c r="AI49" s="4">
        <v>453370</v>
      </c>
      <c r="AJ49" s="4">
        <v>499455</v>
      </c>
    </row>
    <row r="50" spans="2:55" x14ac:dyDescent="0.25">
      <c r="B50" t="s">
        <v>144</v>
      </c>
      <c r="V50" s="8">
        <v>3303</v>
      </c>
      <c r="W50">
        <v>380</v>
      </c>
      <c r="X50" s="1">
        <v>20989793</v>
      </c>
      <c r="Y50" s="2">
        <v>3478957</v>
      </c>
      <c r="Z50">
        <v>3263302</v>
      </c>
      <c r="AA50">
        <v>352934</v>
      </c>
      <c r="AB50">
        <v>2188615</v>
      </c>
      <c r="AC50">
        <v>2849807</v>
      </c>
      <c r="AD50">
        <v>2995474</v>
      </c>
      <c r="AE50" s="4">
        <v>2057315</v>
      </c>
      <c r="AF50" s="4">
        <v>3168776</v>
      </c>
      <c r="AG50" s="4">
        <v>2625110</v>
      </c>
      <c r="AH50" s="4">
        <v>3332503</v>
      </c>
      <c r="AI50" s="4">
        <v>2911041</v>
      </c>
      <c r="AJ50" s="4">
        <v>2009457</v>
      </c>
    </row>
    <row r="51" spans="2:55" x14ac:dyDescent="0.25">
      <c r="B51" t="s">
        <v>22</v>
      </c>
      <c r="V51" s="8"/>
      <c r="Y51" s="2"/>
      <c r="AE51" s="4"/>
      <c r="AF51" s="4">
        <v>49971</v>
      </c>
      <c r="AG51" s="4">
        <v>34174</v>
      </c>
      <c r="AH51" s="4">
        <v>13186</v>
      </c>
      <c r="AI51" s="4">
        <v>8130</v>
      </c>
      <c r="AJ51" s="4">
        <v>3028</v>
      </c>
      <c r="AK51" s="4">
        <v>44595</v>
      </c>
      <c r="AL51" s="4">
        <v>54909</v>
      </c>
      <c r="AM51" s="4">
        <v>28334</v>
      </c>
      <c r="AN51" s="4">
        <v>9759</v>
      </c>
      <c r="AO51">
        <v>221494</v>
      </c>
      <c r="AP51">
        <v>656178</v>
      </c>
      <c r="AQ51">
        <v>887165</v>
      </c>
      <c r="AR51">
        <v>978998</v>
      </c>
    </row>
    <row r="52" spans="2:55" x14ac:dyDescent="0.25">
      <c r="B52" t="s">
        <v>23</v>
      </c>
      <c r="C52" t="s">
        <v>26</v>
      </c>
      <c r="V52" s="8"/>
      <c r="Y52" s="2"/>
      <c r="AB52">
        <v>610933</v>
      </c>
      <c r="AC52">
        <v>941839</v>
      </c>
      <c r="AD52">
        <v>818079</v>
      </c>
      <c r="AE52" s="4">
        <v>808588</v>
      </c>
      <c r="AF52" s="4">
        <v>821185</v>
      </c>
      <c r="AG52" s="4">
        <v>2118368</v>
      </c>
      <c r="AH52" s="4">
        <v>3088917</v>
      </c>
      <c r="AI52" s="4">
        <v>2688630</v>
      </c>
      <c r="AJ52" s="4">
        <v>1556656</v>
      </c>
      <c r="AK52" s="4">
        <v>745836</v>
      </c>
      <c r="AL52" s="4">
        <v>744690</v>
      </c>
      <c r="AM52" s="4">
        <v>816975</v>
      </c>
      <c r="AN52" s="4">
        <v>844318</v>
      </c>
      <c r="AO52">
        <v>1906992</v>
      </c>
      <c r="AP52">
        <v>5384545</v>
      </c>
      <c r="AQ52">
        <v>4123263</v>
      </c>
      <c r="AR52">
        <v>3838411</v>
      </c>
    </row>
    <row r="53" spans="2:55" x14ac:dyDescent="0.25">
      <c r="B53" t="s">
        <v>24</v>
      </c>
      <c r="O53">
        <v>52639878</v>
      </c>
      <c r="P53">
        <v>45782466</v>
      </c>
      <c r="U53">
        <v>64377187</v>
      </c>
      <c r="V53" s="8">
        <v>73551389</v>
      </c>
      <c r="W53">
        <v>110794618</v>
      </c>
      <c r="X53" s="1">
        <v>55204335</v>
      </c>
      <c r="Y53" s="2">
        <v>85357597</v>
      </c>
      <c r="Z53">
        <v>46164329</v>
      </c>
      <c r="AA53">
        <v>33295594</v>
      </c>
      <c r="AB53">
        <v>24498591</v>
      </c>
      <c r="AC53">
        <v>29701392</v>
      </c>
      <c r="AD53">
        <v>33467598</v>
      </c>
      <c r="AE53" s="4">
        <v>25019130</v>
      </c>
      <c r="AF53" s="4">
        <v>35742799</v>
      </c>
      <c r="AG53" s="4">
        <v>41421841</v>
      </c>
      <c r="AH53" s="4">
        <v>43949964</v>
      </c>
      <c r="AI53" s="4">
        <v>39782453</v>
      </c>
      <c r="AJ53" s="4">
        <v>24649999</v>
      </c>
      <c r="AK53" s="4">
        <v>17934916</v>
      </c>
      <c r="AL53" s="4">
        <v>18548894</v>
      </c>
      <c r="AM53" s="4">
        <v>18867444</v>
      </c>
      <c r="AN53" s="6">
        <v>14346151</v>
      </c>
      <c r="AO53">
        <v>16182928</v>
      </c>
      <c r="AP53">
        <v>27796264</v>
      </c>
      <c r="AQ53">
        <v>29934159</v>
      </c>
      <c r="AR53">
        <v>43663687</v>
      </c>
      <c r="AU53">
        <v>17100499</v>
      </c>
      <c r="AV53">
        <v>12910892</v>
      </c>
      <c r="AY53">
        <v>136161</v>
      </c>
      <c r="AZ53">
        <v>159797</v>
      </c>
      <c r="BA53">
        <v>196000</v>
      </c>
      <c r="BB53">
        <v>174489</v>
      </c>
      <c r="BC53">
        <v>260746</v>
      </c>
    </row>
    <row r="54" spans="2:55" x14ac:dyDescent="0.25">
      <c r="B54" t="s">
        <v>25</v>
      </c>
      <c r="V54" s="8">
        <v>10297012</v>
      </c>
      <c r="W54">
        <v>21639451</v>
      </c>
      <c r="X54" s="1">
        <v>48196663</v>
      </c>
      <c r="Y54" s="2">
        <v>33196534</v>
      </c>
      <c r="Z54">
        <v>20100626</v>
      </c>
      <c r="AA54">
        <v>17344939</v>
      </c>
      <c r="AB54">
        <v>12763400</v>
      </c>
      <c r="AC54">
        <v>19387467</v>
      </c>
      <c r="AD54">
        <v>15994002</v>
      </c>
      <c r="AE54" s="4">
        <v>17927200</v>
      </c>
      <c r="AF54" s="4">
        <v>18968639</v>
      </c>
      <c r="AG54" s="4">
        <v>23759223</v>
      </c>
      <c r="AH54" s="4">
        <v>29254597</v>
      </c>
      <c r="AI54" s="4">
        <v>25051415</v>
      </c>
      <c r="AJ54" s="4">
        <v>20993671</v>
      </c>
      <c r="AK54" s="4">
        <v>13526259</v>
      </c>
      <c r="AL54" s="4">
        <v>14091850</v>
      </c>
      <c r="AM54" s="4">
        <v>15654590</v>
      </c>
      <c r="AN54" s="6">
        <v>11774095</v>
      </c>
      <c r="AO54">
        <v>10753793</v>
      </c>
      <c r="AP54">
        <v>16791213</v>
      </c>
      <c r="AQ54">
        <v>20782759</v>
      </c>
      <c r="AR54">
        <v>28027398</v>
      </c>
      <c r="AS54">
        <f>SUM(AN4:AN54)</f>
        <v>812804955</v>
      </c>
      <c r="AU54">
        <v>9340337</v>
      </c>
      <c r="AV54">
        <v>2989625</v>
      </c>
      <c r="AY54">
        <v>61794</v>
      </c>
      <c r="AZ54">
        <v>102559</v>
      </c>
      <c r="BA54">
        <v>128721</v>
      </c>
      <c r="BB54">
        <v>121318</v>
      </c>
      <c r="BC54">
        <v>103019</v>
      </c>
    </row>
    <row r="55" spans="2:55" x14ac:dyDescent="0.25">
      <c r="B55" t="s">
        <v>115</v>
      </c>
      <c r="V55" s="8"/>
      <c r="X55" s="1">
        <v>35303</v>
      </c>
      <c r="Y55" s="2">
        <v>238480</v>
      </c>
      <c r="Z55">
        <v>1188516</v>
      </c>
      <c r="AA55">
        <v>1800623</v>
      </c>
      <c r="AB55">
        <v>1439803</v>
      </c>
      <c r="AC55">
        <v>1290732</v>
      </c>
      <c r="AD55">
        <v>1224853</v>
      </c>
      <c r="AE55" s="4">
        <v>1357596</v>
      </c>
      <c r="AF55" s="4">
        <v>1499401</v>
      </c>
      <c r="AG55" s="4">
        <v>1583116</v>
      </c>
      <c r="AH55" s="4">
        <v>1150135</v>
      </c>
      <c r="AI55" s="4">
        <v>988497</v>
      </c>
      <c r="AJ55" s="4">
        <v>1268287</v>
      </c>
      <c r="AN55" s="1"/>
    </row>
    <row r="56" spans="2:55" x14ac:dyDescent="0.25">
      <c r="B56" t="s">
        <v>161</v>
      </c>
      <c r="O56">
        <v>285874</v>
      </c>
      <c r="P56">
        <v>288547</v>
      </c>
      <c r="U56">
        <v>84780</v>
      </c>
      <c r="V56" s="8"/>
      <c r="Y56" s="2"/>
      <c r="AE56" s="4"/>
      <c r="AF56" s="4"/>
      <c r="AG56" s="4"/>
      <c r="AH56" s="4"/>
      <c r="AI56" s="4"/>
      <c r="AJ56" s="4"/>
      <c r="AN56" s="1"/>
    </row>
    <row r="57" spans="2:55" x14ac:dyDescent="0.25">
      <c r="B57" t="s">
        <v>162</v>
      </c>
      <c r="O57">
        <v>10596918</v>
      </c>
      <c r="P57">
        <v>8223213</v>
      </c>
      <c r="U57">
        <v>3942558</v>
      </c>
      <c r="V57" s="8"/>
      <c r="Y57" s="2"/>
      <c r="AE57" s="4"/>
      <c r="AF57" s="4"/>
      <c r="AG57" s="4"/>
      <c r="AH57" s="4"/>
      <c r="AI57" s="4"/>
      <c r="AJ57" s="4"/>
      <c r="AN57" s="1"/>
    </row>
    <row r="58" spans="2:55" x14ac:dyDescent="0.25">
      <c r="B58" t="s">
        <v>27</v>
      </c>
      <c r="V58" s="8"/>
      <c r="X58" s="1">
        <v>760677</v>
      </c>
      <c r="Y58" s="2">
        <v>913023</v>
      </c>
      <c r="Z58">
        <v>1159116</v>
      </c>
      <c r="AA58">
        <v>822549</v>
      </c>
      <c r="AB58">
        <v>1778742</v>
      </c>
      <c r="AC58">
        <v>3350423</v>
      </c>
      <c r="AD58">
        <v>3074575</v>
      </c>
      <c r="AE58" s="4">
        <v>2282436</v>
      </c>
      <c r="AF58" s="4">
        <v>3670996</v>
      </c>
      <c r="AG58" s="4">
        <v>3477637</v>
      </c>
      <c r="AH58" s="4">
        <v>2534829</v>
      </c>
      <c r="AI58" s="4">
        <v>1407508</v>
      </c>
      <c r="AJ58" s="4">
        <v>863741</v>
      </c>
      <c r="AK58" s="4">
        <v>838559</v>
      </c>
      <c r="AL58" s="4">
        <v>843339</v>
      </c>
      <c r="AM58" s="4">
        <v>1225865</v>
      </c>
      <c r="AN58" s="6">
        <v>1694740</v>
      </c>
      <c r="AO58">
        <v>1963340</v>
      </c>
      <c r="AP58">
        <v>3348485</v>
      </c>
      <c r="AQ58">
        <v>3668118</v>
      </c>
      <c r="AR58">
        <v>2121381</v>
      </c>
    </row>
    <row r="59" spans="2:55" x14ac:dyDescent="0.25">
      <c r="B59" t="s">
        <v>28</v>
      </c>
      <c r="V59" s="8">
        <v>3568014</v>
      </c>
      <c r="W59">
        <v>335010</v>
      </c>
      <c r="X59" s="1">
        <v>5636929</v>
      </c>
      <c r="Y59" s="2">
        <v>9869981</v>
      </c>
      <c r="Z59">
        <v>6213601</v>
      </c>
      <c r="AA59">
        <v>10620044</v>
      </c>
      <c r="AB59">
        <v>11496866</v>
      </c>
      <c r="AC59">
        <v>18051299</v>
      </c>
      <c r="AD59">
        <v>18047129</v>
      </c>
      <c r="AE59" s="4">
        <v>21511483</v>
      </c>
      <c r="AF59" s="4">
        <v>29560949</v>
      </c>
      <c r="AG59" s="4">
        <v>32110775</v>
      </c>
      <c r="AH59" s="4">
        <v>29199486</v>
      </c>
      <c r="AI59" s="4">
        <v>26290583</v>
      </c>
      <c r="AJ59" s="4">
        <v>21174139</v>
      </c>
      <c r="AK59" s="4">
        <v>12066400</v>
      </c>
      <c r="AL59" s="4">
        <v>10771825</v>
      </c>
      <c r="AM59" s="4">
        <v>9696464</v>
      </c>
      <c r="AN59" s="6">
        <v>11347047</v>
      </c>
      <c r="AO59">
        <v>13588111</v>
      </c>
      <c r="AP59">
        <v>19131308</v>
      </c>
      <c r="AQ59">
        <v>17568889</v>
      </c>
      <c r="AR59">
        <v>13666726</v>
      </c>
      <c r="AU59">
        <v>54</v>
      </c>
    </row>
    <row r="60" spans="2:55" x14ac:dyDescent="0.25">
      <c r="B60" t="s">
        <v>186</v>
      </c>
      <c r="V60" s="8"/>
      <c r="W60">
        <v>729</v>
      </c>
      <c r="X60" s="1">
        <v>40057</v>
      </c>
      <c r="Y60" s="2"/>
      <c r="AE60" s="4"/>
      <c r="AF60" s="4"/>
      <c r="AG60" s="4"/>
      <c r="AH60" s="4"/>
      <c r="AI60" s="4"/>
      <c r="AJ60" s="4"/>
      <c r="AK60" s="4"/>
      <c r="AL60" s="4"/>
      <c r="AM60" s="4"/>
      <c r="AN60" s="6"/>
    </row>
    <row r="61" spans="2:55" x14ac:dyDescent="0.25">
      <c r="B61" t="s">
        <v>187</v>
      </c>
      <c r="V61" s="8">
        <v>1045</v>
      </c>
      <c r="W61">
        <v>625</v>
      </c>
      <c r="X61" s="1">
        <v>9889</v>
      </c>
      <c r="Y61" s="2"/>
      <c r="AE61" s="4"/>
      <c r="AF61" s="4"/>
      <c r="AG61" s="4"/>
      <c r="AH61" s="4"/>
      <c r="AI61" s="4"/>
      <c r="AJ61" s="4"/>
      <c r="AK61" s="4"/>
      <c r="AL61" s="4"/>
      <c r="AM61" s="4"/>
      <c r="AN61" s="6"/>
    </row>
    <row r="62" spans="2:55" x14ac:dyDescent="0.25">
      <c r="B62" t="s">
        <v>29</v>
      </c>
      <c r="V62" s="8"/>
      <c r="Y62" s="2"/>
      <c r="AE62" s="4"/>
      <c r="AF62" s="4"/>
      <c r="AG62" s="4"/>
      <c r="AH62" s="4"/>
      <c r="AI62" s="4"/>
      <c r="AJ62" s="4"/>
      <c r="AK62" s="4">
        <v>2349614</v>
      </c>
      <c r="AL62" s="4">
        <v>2296984</v>
      </c>
      <c r="AM62" s="4">
        <v>1721224</v>
      </c>
      <c r="AN62" s="6">
        <v>2156069</v>
      </c>
      <c r="AO62">
        <v>813852</v>
      </c>
      <c r="AP62">
        <v>2043179</v>
      </c>
      <c r="AQ62">
        <v>1507154</v>
      </c>
      <c r="AR62">
        <v>2620320</v>
      </c>
    </row>
    <row r="63" spans="2:55" x14ac:dyDescent="0.25">
      <c r="B63" t="s">
        <v>122</v>
      </c>
      <c r="V63" s="8">
        <v>1062</v>
      </c>
      <c r="X63" s="1">
        <v>23808</v>
      </c>
      <c r="Y63" s="2">
        <v>81888</v>
      </c>
      <c r="Z63">
        <v>18679</v>
      </c>
      <c r="AA63">
        <v>9760</v>
      </c>
      <c r="AB63">
        <v>69514</v>
      </c>
      <c r="AC63">
        <v>78867</v>
      </c>
      <c r="AD63">
        <v>51515</v>
      </c>
      <c r="AE63" s="4">
        <v>109289</v>
      </c>
      <c r="AF63" s="4"/>
      <c r="AG63" s="4"/>
      <c r="AH63" s="4"/>
      <c r="AI63" s="4"/>
      <c r="AJ63" s="4"/>
      <c r="AN63" s="1"/>
    </row>
    <row r="64" spans="2:55" x14ac:dyDescent="0.25">
      <c r="B64" t="s">
        <v>30</v>
      </c>
      <c r="V64" s="8">
        <v>3003640</v>
      </c>
      <c r="X64" s="1">
        <v>5796377</v>
      </c>
      <c r="Y64" s="2">
        <v>2444379</v>
      </c>
      <c r="Z64">
        <v>2037498</v>
      </c>
      <c r="AA64">
        <v>4376496</v>
      </c>
      <c r="AB64">
        <v>4977280</v>
      </c>
      <c r="AC64">
        <v>8903828</v>
      </c>
      <c r="AD64">
        <v>667497</v>
      </c>
      <c r="AE64" s="4">
        <v>7763415</v>
      </c>
      <c r="AF64" s="4">
        <v>6614284</v>
      </c>
      <c r="AG64" s="4">
        <v>4901516</v>
      </c>
      <c r="AH64" s="4">
        <v>7080205</v>
      </c>
      <c r="AI64" s="4">
        <v>7267554</v>
      </c>
      <c r="AJ64" s="4">
        <v>3883324</v>
      </c>
      <c r="AN64" s="1"/>
      <c r="AO64">
        <v>1412767</v>
      </c>
      <c r="AP64">
        <v>2090969</v>
      </c>
      <c r="AQ64">
        <v>900161</v>
      </c>
      <c r="AR64">
        <v>768609</v>
      </c>
    </row>
    <row r="65" spans="2:48" x14ac:dyDescent="0.25">
      <c r="B65" t="s">
        <v>31</v>
      </c>
      <c r="V65" s="8"/>
      <c r="W65">
        <v>96355</v>
      </c>
      <c r="X65" s="1">
        <v>122306</v>
      </c>
      <c r="Y65" s="2">
        <v>20862</v>
      </c>
      <c r="Z65">
        <v>292086</v>
      </c>
      <c r="AA65">
        <v>1479540</v>
      </c>
      <c r="AB65">
        <v>1355615</v>
      </c>
      <c r="AC65">
        <v>2399559</v>
      </c>
      <c r="AD65">
        <v>534504</v>
      </c>
      <c r="AE65" s="4">
        <v>791121</v>
      </c>
      <c r="AF65" s="4">
        <v>1361512</v>
      </c>
      <c r="AG65" s="4">
        <v>3545349</v>
      </c>
      <c r="AH65" s="4">
        <v>2801535</v>
      </c>
      <c r="AI65" s="4">
        <v>2483447</v>
      </c>
      <c r="AJ65" s="4">
        <v>684977</v>
      </c>
      <c r="AN65" s="1"/>
      <c r="AO65">
        <v>771767</v>
      </c>
      <c r="AP65">
        <v>1416431</v>
      </c>
      <c r="AQ65">
        <v>1026283</v>
      </c>
      <c r="AR65">
        <v>411208</v>
      </c>
    </row>
    <row r="66" spans="2:48" x14ac:dyDescent="0.25">
      <c r="B66" t="s">
        <v>126</v>
      </c>
      <c r="V66" s="8">
        <v>234300</v>
      </c>
      <c r="W66">
        <v>1938846</v>
      </c>
      <c r="X66" s="1">
        <v>4707859</v>
      </c>
      <c r="Y66" s="2">
        <v>2489580</v>
      </c>
      <c r="Z66">
        <v>996148</v>
      </c>
      <c r="AA66">
        <v>1223896</v>
      </c>
      <c r="AB66">
        <v>1587784</v>
      </c>
      <c r="AC66">
        <v>555544</v>
      </c>
      <c r="AD66">
        <v>346452</v>
      </c>
      <c r="AE66" s="4">
        <v>229569</v>
      </c>
      <c r="AF66" s="4">
        <v>880066</v>
      </c>
      <c r="AG66" s="4"/>
      <c r="AH66" s="4"/>
      <c r="AI66" s="4"/>
      <c r="AJ66" s="4"/>
      <c r="AN66" s="1"/>
    </row>
    <row r="67" spans="2:48" x14ac:dyDescent="0.25">
      <c r="B67" t="s">
        <v>32</v>
      </c>
      <c r="V67" s="8"/>
      <c r="X67" s="1">
        <v>5250</v>
      </c>
      <c r="Y67" s="2">
        <v>12150</v>
      </c>
      <c r="Z67">
        <v>5400</v>
      </c>
      <c r="AA67">
        <v>59</v>
      </c>
      <c r="AB67">
        <v>6495</v>
      </c>
      <c r="AC67">
        <v>700</v>
      </c>
      <c r="AE67" s="4"/>
      <c r="AF67" s="4"/>
      <c r="AG67" s="4"/>
      <c r="AH67" s="4">
        <v>10622</v>
      </c>
      <c r="AI67" s="4"/>
      <c r="AJ67" s="4">
        <v>11860</v>
      </c>
      <c r="AK67">
        <v>136174</v>
      </c>
      <c r="AL67" s="4">
        <v>141739</v>
      </c>
      <c r="AM67" s="4">
        <v>131111</v>
      </c>
      <c r="AN67" s="6">
        <v>391360</v>
      </c>
      <c r="AO67">
        <v>184041</v>
      </c>
      <c r="AP67">
        <v>317872</v>
      </c>
      <c r="AQ67">
        <v>269241</v>
      </c>
      <c r="AR67">
        <v>184906</v>
      </c>
    </row>
    <row r="68" spans="2:48" x14ac:dyDescent="0.25">
      <c r="B68" t="s">
        <v>33</v>
      </c>
      <c r="C68" t="s">
        <v>34</v>
      </c>
      <c r="V68" s="8">
        <v>750700</v>
      </c>
      <c r="W68">
        <v>578</v>
      </c>
      <c r="X68" s="1">
        <v>2611218</v>
      </c>
      <c r="Y68" s="2">
        <v>4219670</v>
      </c>
      <c r="Z68">
        <v>4456429</v>
      </c>
      <c r="AA68">
        <v>1840865</v>
      </c>
      <c r="AB68">
        <v>8623416</v>
      </c>
      <c r="AC68">
        <v>3211582</v>
      </c>
      <c r="AD68">
        <v>16692981</v>
      </c>
      <c r="AE68" s="4">
        <v>7825777</v>
      </c>
      <c r="AF68" s="4">
        <v>4640921</v>
      </c>
      <c r="AG68" s="4">
        <v>12255552</v>
      </c>
      <c r="AH68" s="4">
        <v>8233952</v>
      </c>
      <c r="AI68" s="4">
        <v>8942480</v>
      </c>
      <c r="AJ68" s="4">
        <v>3644192</v>
      </c>
      <c r="AK68" s="4">
        <v>1280062</v>
      </c>
      <c r="AL68" s="4">
        <v>1388635</v>
      </c>
      <c r="AM68" s="4">
        <v>1261206</v>
      </c>
      <c r="AN68" s="6">
        <v>2400535</v>
      </c>
      <c r="AO68">
        <v>1091350</v>
      </c>
      <c r="AP68">
        <v>5001158</v>
      </c>
      <c r="AQ68">
        <v>3357657</v>
      </c>
      <c r="AR68">
        <v>3022724</v>
      </c>
      <c r="AV68">
        <v>12798</v>
      </c>
    </row>
    <row r="69" spans="2:48" x14ac:dyDescent="0.25">
      <c r="B69" t="s">
        <v>35</v>
      </c>
      <c r="O69">
        <v>5490738</v>
      </c>
      <c r="P69">
        <v>6529987</v>
      </c>
      <c r="U69">
        <v>564263</v>
      </c>
      <c r="V69" s="8"/>
      <c r="Y69" s="2"/>
      <c r="AE69" s="4"/>
      <c r="AF69" s="4"/>
      <c r="AG69" s="4"/>
      <c r="AH69" s="4"/>
      <c r="AI69" s="4"/>
      <c r="AJ69" s="4"/>
      <c r="AM69">
        <v>505484</v>
      </c>
      <c r="AN69" s="1">
        <v>475521</v>
      </c>
      <c r="AO69">
        <v>645196</v>
      </c>
      <c r="AP69">
        <v>658689</v>
      </c>
      <c r="AQ69">
        <v>916282</v>
      </c>
      <c r="AR69">
        <v>1238361</v>
      </c>
      <c r="AU69">
        <v>522200</v>
      </c>
      <c r="AV69">
        <v>199088</v>
      </c>
    </row>
    <row r="70" spans="2:48" x14ac:dyDescent="0.25">
      <c r="B70" t="s">
        <v>119</v>
      </c>
      <c r="V70" s="8"/>
      <c r="W70">
        <v>372</v>
      </c>
      <c r="X70" s="1">
        <v>352297</v>
      </c>
      <c r="Y70" s="2">
        <v>1421543</v>
      </c>
      <c r="Z70">
        <v>2259646</v>
      </c>
      <c r="AA70">
        <v>1651923</v>
      </c>
      <c r="AB70">
        <v>3864225</v>
      </c>
      <c r="AC70">
        <v>4152727</v>
      </c>
      <c r="AD70">
        <v>3177862</v>
      </c>
      <c r="AE70" s="4">
        <v>3351808</v>
      </c>
      <c r="AF70" s="4">
        <v>3550266</v>
      </c>
      <c r="AG70" s="4">
        <v>4712362</v>
      </c>
      <c r="AH70" s="4">
        <v>3828768</v>
      </c>
      <c r="AI70" s="4">
        <v>3161734</v>
      </c>
      <c r="AJ70" s="4">
        <v>2237286</v>
      </c>
      <c r="AK70" s="4">
        <v>4109298</v>
      </c>
      <c r="AL70" s="4">
        <v>3696384</v>
      </c>
      <c r="AN70" s="1"/>
    </row>
    <row r="71" spans="2:48" x14ac:dyDescent="0.25">
      <c r="B71" t="s">
        <v>139</v>
      </c>
      <c r="V71" s="8"/>
      <c r="Y71" s="2">
        <v>60</v>
      </c>
      <c r="Z71">
        <v>1000</v>
      </c>
      <c r="AB71">
        <v>71920</v>
      </c>
      <c r="AC71">
        <v>15289</v>
      </c>
      <c r="AD71">
        <v>2350</v>
      </c>
      <c r="AE71" s="4">
        <v>11172</v>
      </c>
      <c r="AF71" s="4"/>
      <c r="AG71" s="4"/>
      <c r="AH71" s="4"/>
      <c r="AI71" s="4"/>
      <c r="AJ71" s="4"/>
      <c r="AN71" s="1"/>
    </row>
    <row r="72" spans="2:48" x14ac:dyDescent="0.25">
      <c r="B72" t="s">
        <v>36</v>
      </c>
      <c r="V72" s="8"/>
      <c r="Y72" s="2"/>
      <c r="AE72" s="4"/>
      <c r="AF72" s="4"/>
      <c r="AG72" s="4"/>
      <c r="AH72" s="4"/>
      <c r="AI72" s="4"/>
      <c r="AJ72" s="4"/>
      <c r="AN72" s="1"/>
      <c r="AO72">
        <v>708540</v>
      </c>
      <c r="AP72">
        <v>1492670</v>
      </c>
      <c r="AQ72">
        <v>1481968</v>
      </c>
      <c r="AR72">
        <v>2243304</v>
      </c>
    </row>
    <row r="73" spans="2:48" x14ac:dyDescent="0.25">
      <c r="B73" t="s">
        <v>120</v>
      </c>
      <c r="V73" s="8">
        <v>2158512</v>
      </c>
      <c r="W73">
        <v>690079</v>
      </c>
      <c r="X73" s="1">
        <v>2993511</v>
      </c>
      <c r="Y73" s="2">
        <v>897660</v>
      </c>
      <c r="Z73">
        <v>1039807</v>
      </c>
      <c r="AA73">
        <v>462250</v>
      </c>
      <c r="AB73">
        <v>550182</v>
      </c>
      <c r="AC73">
        <v>171135</v>
      </c>
      <c r="AD73">
        <v>253096</v>
      </c>
      <c r="AE73" s="4">
        <v>460133</v>
      </c>
      <c r="AF73" s="4">
        <v>296194</v>
      </c>
      <c r="AG73" s="4">
        <v>781595</v>
      </c>
      <c r="AH73" s="4">
        <v>786677</v>
      </c>
      <c r="AI73" s="4">
        <v>323307</v>
      </c>
      <c r="AJ73" s="4">
        <v>584486</v>
      </c>
      <c r="AN73" s="1"/>
    </row>
    <row r="74" spans="2:48" x14ac:dyDescent="0.25">
      <c r="B74" t="s">
        <v>164</v>
      </c>
      <c r="O74">
        <v>2251</v>
      </c>
      <c r="P74">
        <v>841</v>
      </c>
      <c r="U74">
        <v>12580</v>
      </c>
      <c r="V74" s="8"/>
      <c r="Y74" s="2"/>
      <c r="AE74" s="4"/>
      <c r="AF74" s="4"/>
      <c r="AG74" s="4"/>
      <c r="AH74" s="4"/>
      <c r="AI74" s="4"/>
      <c r="AJ74" s="4"/>
      <c r="AN74" s="1"/>
    </row>
    <row r="75" spans="2:48" x14ac:dyDescent="0.25">
      <c r="B75" t="s">
        <v>165</v>
      </c>
      <c r="O75">
        <v>9124386</v>
      </c>
      <c r="P75">
        <v>1957479</v>
      </c>
      <c r="U75">
        <v>985725</v>
      </c>
      <c r="V75" s="8"/>
      <c r="Y75" s="2"/>
      <c r="AE75" s="4"/>
      <c r="AF75" s="4"/>
      <c r="AG75" s="4"/>
      <c r="AH75" s="4"/>
      <c r="AI75" s="4"/>
      <c r="AJ75" s="4"/>
      <c r="AN75" s="1"/>
    </row>
    <row r="76" spans="2:48" x14ac:dyDescent="0.25">
      <c r="B76" t="s">
        <v>37</v>
      </c>
      <c r="O76">
        <v>3492855</v>
      </c>
      <c r="P76">
        <v>4785973</v>
      </c>
      <c r="U76">
        <v>159907</v>
      </c>
      <c r="V76" s="8">
        <v>659863</v>
      </c>
      <c r="X76" s="1">
        <v>1176099</v>
      </c>
      <c r="Y76" s="2">
        <v>2514778</v>
      </c>
      <c r="Z76">
        <v>1457451</v>
      </c>
      <c r="AA76">
        <v>1934119</v>
      </c>
      <c r="AB76">
        <v>1594406</v>
      </c>
      <c r="AC76">
        <v>2724822</v>
      </c>
      <c r="AD76">
        <v>3042066</v>
      </c>
      <c r="AE76" s="4">
        <v>2832670</v>
      </c>
      <c r="AF76" s="4">
        <v>2795880</v>
      </c>
      <c r="AG76" s="4">
        <v>4105789</v>
      </c>
      <c r="AH76" s="4">
        <v>2894125</v>
      </c>
      <c r="AI76" s="4">
        <v>2048704</v>
      </c>
      <c r="AJ76" s="4">
        <v>2295198</v>
      </c>
      <c r="AK76" s="4">
        <v>2132187</v>
      </c>
      <c r="AL76" s="4">
        <v>1899776</v>
      </c>
      <c r="AM76" s="4">
        <v>1449311</v>
      </c>
      <c r="AN76" s="6">
        <v>1686410</v>
      </c>
      <c r="AO76">
        <v>3358767</v>
      </c>
      <c r="AP76">
        <v>4498191</v>
      </c>
      <c r="AQ76">
        <v>2573884</v>
      </c>
      <c r="AR76">
        <v>3274889</v>
      </c>
      <c r="AU76">
        <v>909</v>
      </c>
    </row>
    <row r="77" spans="2:48" x14ac:dyDescent="0.25">
      <c r="B77" t="s">
        <v>241</v>
      </c>
      <c r="C77" s="9" t="s">
        <v>234</v>
      </c>
      <c r="V77" s="8"/>
      <c r="Y77" s="2"/>
      <c r="AE77" s="4"/>
      <c r="AF77" s="4"/>
      <c r="AG77" s="4">
        <v>129109</v>
      </c>
      <c r="AH77" s="4">
        <v>118451</v>
      </c>
      <c r="AI77" s="4">
        <v>94476</v>
      </c>
      <c r="AJ77" s="4">
        <v>64961</v>
      </c>
      <c r="AN77" s="1"/>
      <c r="AR77">
        <v>2705</v>
      </c>
    </row>
    <row r="78" spans="2:48" x14ac:dyDescent="0.25">
      <c r="B78" t="s">
        <v>124</v>
      </c>
      <c r="V78" s="8"/>
      <c r="Y78" s="2">
        <v>776</v>
      </c>
      <c r="AA78">
        <v>2300</v>
      </c>
      <c r="AC78">
        <v>31025</v>
      </c>
      <c r="AD78">
        <v>9230</v>
      </c>
      <c r="AE78" s="4">
        <v>84607</v>
      </c>
      <c r="AF78" s="4">
        <v>160885</v>
      </c>
      <c r="AG78" s="4"/>
      <c r="AH78" s="4"/>
      <c r="AI78" s="4"/>
      <c r="AJ78" s="4"/>
      <c r="AN78" s="1"/>
    </row>
    <row r="79" spans="2:48" x14ac:dyDescent="0.25">
      <c r="B79" t="s">
        <v>239</v>
      </c>
      <c r="C79" s="9" t="s">
        <v>240</v>
      </c>
      <c r="V79" s="8"/>
      <c r="Y79" s="2">
        <v>23625</v>
      </c>
      <c r="Z79">
        <v>4923</v>
      </c>
      <c r="AA79">
        <v>39140</v>
      </c>
      <c r="AB79">
        <v>9525</v>
      </c>
      <c r="AC79">
        <v>62160</v>
      </c>
      <c r="AD79">
        <v>29110</v>
      </c>
      <c r="AE79" s="4">
        <v>56763</v>
      </c>
      <c r="AF79" s="4">
        <v>9449</v>
      </c>
      <c r="AG79" s="4">
        <v>24971</v>
      </c>
      <c r="AH79" s="4">
        <v>20208</v>
      </c>
      <c r="AI79" s="4">
        <v>4558</v>
      </c>
      <c r="AJ79" s="4">
        <v>16502</v>
      </c>
      <c r="AK79" s="4">
        <v>8657</v>
      </c>
      <c r="AL79" s="4">
        <v>27616</v>
      </c>
      <c r="AM79" s="4">
        <v>40782</v>
      </c>
      <c r="AN79" s="6">
        <v>32702</v>
      </c>
      <c r="AO79">
        <v>26476</v>
      </c>
      <c r="AP79">
        <v>4282</v>
      </c>
      <c r="AQ79">
        <v>5349</v>
      </c>
      <c r="AR79">
        <v>30687</v>
      </c>
      <c r="AU79">
        <v>4425</v>
      </c>
    </row>
    <row r="80" spans="2:48" x14ac:dyDescent="0.25">
      <c r="B80" t="s">
        <v>38</v>
      </c>
      <c r="V80" s="8"/>
      <c r="Y80" s="2"/>
      <c r="AE80" s="4"/>
      <c r="AF80" s="4"/>
      <c r="AG80" s="4">
        <v>1400</v>
      </c>
      <c r="AH80" s="4">
        <v>361063</v>
      </c>
      <c r="AI80" s="4">
        <v>172551</v>
      </c>
      <c r="AJ80" s="4">
        <v>2200</v>
      </c>
      <c r="AK80" s="4">
        <v>98307</v>
      </c>
      <c r="AL80" s="4">
        <v>102859</v>
      </c>
      <c r="AM80" s="4">
        <v>64299</v>
      </c>
      <c r="AN80" s="6">
        <v>103670</v>
      </c>
      <c r="AO80">
        <v>195196</v>
      </c>
      <c r="AP80">
        <v>254003</v>
      </c>
      <c r="AQ80">
        <v>344946</v>
      </c>
      <c r="AR80">
        <v>716237</v>
      </c>
    </row>
    <row r="81" spans="2:48" x14ac:dyDescent="0.25">
      <c r="B81" t="s">
        <v>173</v>
      </c>
      <c r="U81">
        <v>13808</v>
      </c>
      <c r="V81" s="8"/>
      <c r="Y81" s="2"/>
      <c r="AE81" s="4"/>
      <c r="AF81" s="4"/>
      <c r="AG81" s="4"/>
      <c r="AH81" s="4"/>
      <c r="AI81" s="4"/>
      <c r="AJ81" s="4"/>
      <c r="AK81" s="4"/>
      <c r="AL81" s="4"/>
      <c r="AM81" s="4"/>
      <c r="AN81" s="6"/>
    </row>
    <row r="82" spans="2:48" x14ac:dyDescent="0.25">
      <c r="B82" t="s">
        <v>188</v>
      </c>
      <c r="V82" s="8"/>
      <c r="X82" s="1">
        <v>5350</v>
      </c>
      <c r="Y82" s="2"/>
      <c r="AE82" s="4"/>
      <c r="AF82" s="4"/>
      <c r="AG82" s="4"/>
      <c r="AH82" s="4"/>
      <c r="AI82" s="4"/>
      <c r="AJ82" s="4"/>
      <c r="AK82" s="4"/>
      <c r="AL82" s="4"/>
      <c r="AM82" s="4"/>
      <c r="AN82" s="6"/>
    </row>
    <row r="83" spans="2:48" x14ac:dyDescent="0.25">
      <c r="B83" t="s">
        <v>39</v>
      </c>
      <c r="V83" s="8"/>
      <c r="X83" s="1">
        <v>2872754</v>
      </c>
      <c r="Y83" s="2">
        <v>955147</v>
      </c>
      <c r="Z83">
        <v>402018</v>
      </c>
      <c r="AA83">
        <v>375284</v>
      </c>
      <c r="AB83">
        <v>1405569</v>
      </c>
      <c r="AC83">
        <v>2320545</v>
      </c>
      <c r="AD83">
        <v>1688096</v>
      </c>
      <c r="AE83" s="4">
        <v>4314399</v>
      </c>
      <c r="AF83" s="4">
        <v>3241526</v>
      </c>
      <c r="AG83" s="4">
        <v>1487777</v>
      </c>
      <c r="AH83" s="4">
        <v>1678082</v>
      </c>
      <c r="AI83" s="4">
        <v>2659345</v>
      </c>
      <c r="AJ83" s="4">
        <v>1209795</v>
      </c>
      <c r="AK83" s="4">
        <v>723969</v>
      </c>
      <c r="AL83" s="4">
        <v>1029821</v>
      </c>
      <c r="AM83" s="4">
        <v>890274</v>
      </c>
      <c r="AN83" s="6">
        <v>1453405</v>
      </c>
      <c r="AO83">
        <v>2564261</v>
      </c>
      <c r="AP83">
        <v>4233179</v>
      </c>
      <c r="AQ83">
        <v>3111829</v>
      </c>
      <c r="AR83">
        <v>3200391</v>
      </c>
      <c r="AV83">
        <v>44955</v>
      </c>
    </row>
    <row r="84" spans="2:48" x14ac:dyDescent="0.25">
      <c r="B84" t="s">
        <v>123</v>
      </c>
      <c r="V84" s="8">
        <v>725</v>
      </c>
      <c r="X84" s="1">
        <v>358971</v>
      </c>
      <c r="Y84" s="2">
        <v>64910</v>
      </c>
      <c r="Z84">
        <v>4189</v>
      </c>
      <c r="AA84">
        <v>34401</v>
      </c>
      <c r="AB84">
        <v>118377</v>
      </c>
      <c r="AC84">
        <v>111306</v>
      </c>
      <c r="AD84">
        <v>935556</v>
      </c>
      <c r="AE84" s="4">
        <v>748629</v>
      </c>
      <c r="AF84" s="4">
        <v>1736533</v>
      </c>
      <c r="AG84" s="4">
        <v>1779604</v>
      </c>
      <c r="AH84" s="4">
        <v>1700744</v>
      </c>
      <c r="AI84" s="4">
        <v>1118256</v>
      </c>
      <c r="AJ84" s="4">
        <v>877269</v>
      </c>
      <c r="AN84" s="1"/>
    </row>
    <row r="85" spans="2:48" x14ac:dyDescent="0.25">
      <c r="B85" t="s">
        <v>40</v>
      </c>
      <c r="V85" s="8">
        <v>29361</v>
      </c>
      <c r="X85" s="1">
        <v>82795</v>
      </c>
      <c r="Y85" s="2">
        <v>177250</v>
      </c>
      <c r="Z85">
        <v>218713</v>
      </c>
      <c r="AA85">
        <v>96474</v>
      </c>
      <c r="AB85">
        <v>57848</v>
      </c>
      <c r="AC85">
        <v>53395</v>
      </c>
      <c r="AD85">
        <v>40738</v>
      </c>
      <c r="AE85" s="4">
        <v>66061</v>
      </c>
      <c r="AF85" s="4">
        <v>77450</v>
      </c>
      <c r="AG85" s="4">
        <v>138883</v>
      </c>
      <c r="AH85" s="4">
        <v>284458</v>
      </c>
      <c r="AI85" s="4">
        <v>237648</v>
      </c>
      <c r="AJ85" s="4">
        <v>93700</v>
      </c>
      <c r="AK85" s="4">
        <v>49319</v>
      </c>
      <c r="AL85" s="4">
        <v>59327</v>
      </c>
      <c r="AM85" s="4">
        <v>63960</v>
      </c>
      <c r="AN85" s="6">
        <v>82523</v>
      </c>
      <c r="AO85">
        <v>62935</v>
      </c>
      <c r="AP85">
        <v>138299</v>
      </c>
      <c r="AQ85">
        <v>125905</v>
      </c>
      <c r="AR85">
        <v>79606</v>
      </c>
      <c r="AU85">
        <v>7212</v>
      </c>
    </row>
    <row r="86" spans="2:48" x14ac:dyDescent="0.25">
      <c r="B86" t="s">
        <v>41</v>
      </c>
      <c r="C86" t="s">
        <v>159</v>
      </c>
      <c r="V86" s="8"/>
      <c r="Y86" s="2"/>
      <c r="Z86">
        <v>9310</v>
      </c>
      <c r="AE86" s="4">
        <v>3660</v>
      </c>
      <c r="AF86" s="4"/>
      <c r="AG86" s="4">
        <v>76924</v>
      </c>
      <c r="AH86" s="4">
        <v>12842</v>
      </c>
      <c r="AI86" s="4">
        <v>33573</v>
      </c>
      <c r="AJ86" s="4">
        <v>600</v>
      </c>
      <c r="AM86" s="4">
        <v>5260</v>
      </c>
      <c r="AN86" s="1"/>
      <c r="AO86">
        <v>1212</v>
      </c>
      <c r="AP86">
        <v>12561</v>
      </c>
      <c r="AQ86">
        <v>2250</v>
      </c>
    </row>
    <row r="87" spans="2:48" x14ac:dyDescent="0.25">
      <c r="B87" t="s">
        <v>42</v>
      </c>
      <c r="C87" t="s">
        <v>158</v>
      </c>
      <c r="V87" s="8"/>
      <c r="Y87" s="2"/>
      <c r="AE87" s="4"/>
      <c r="AF87" s="4">
        <v>146693</v>
      </c>
      <c r="AG87" s="4">
        <v>55328</v>
      </c>
      <c r="AH87" s="4">
        <v>126424</v>
      </c>
      <c r="AI87" s="4">
        <v>48480</v>
      </c>
      <c r="AJ87" s="4">
        <v>26429</v>
      </c>
      <c r="AK87" s="4">
        <v>6605</v>
      </c>
      <c r="AL87" s="4">
        <v>30863</v>
      </c>
      <c r="AM87" s="4">
        <v>48214</v>
      </c>
      <c r="AN87" s="6">
        <v>82999</v>
      </c>
      <c r="AO87">
        <v>97922</v>
      </c>
      <c r="AP87">
        <v>182861</v>
      </c>
      <c r="AQ87">
        <v>310201</v>
      </c>
      <c r="AR87">
        <v>153114</v>
      </c>
    </row>
    <row r="88" spans="2:48" x14ac:dyDescent="0.25">
      <c r="B88" t="s">
        <v>121</v>
      </c>
      <c r="P88">
        <v>153359</v>
      </c>
      <c r="V88" s="8"/>
      <c r="X88" s="1">
        <v>17207</v>
      </c>
      <c r="Y88" s="2">
        <v>10608</v>
      </c>
      <c r="Z88">
        <v>200884</v>
      </c>
      <c r="AA88">
        <v>336964</v>
      </c>
      <c r="AE88" s="4"/>
      <c r="AF88" s="4"/>
      <c r="AG88" s="4"/>
      <c r="AH88" s="4"/>
      <c r="AI88" s="4"/>
      <c r="AJ88" s="4"/>
      <c r="AN88" s="1"/>
    </row>
    <row r="89" spans="2:48" x14ac:dyDescent="0.25">
      <c r="B89" t="s">
        <v>246</v>
      </c>
      <c r="C89" s="9" t="s">
        <v>238</v>
      </c>
      <c r="V89" s="8"/>
      <c r="Y89" s="2"/>
      <c r="AE89" s="4"/>
      <c r="AF89" s="4"/>
      <c r="AM89" s="4">
        <v>1261515</v>
      </c>
      <c r="AN89" s="1">
        <v>1611736</v>
      </c>
      <c r="AO89">
        <v>1971987</v>
      </c>
      <c r="AP89">
        <v>3818368</v>
      </c>
      <c r="AQ89">
        <v>4066249</v>
      </c>
      <c r="AR89">
        <v>4569673</v>
      </c>
      <c r="AU89">
        <v>79786</v>
      </c>
      <c r="AV89">
        <v>7234</v>
      </c>
    </row>
    <row r="90" spans="2:48" x14ac:dyDescent="0.25">
      <c r="B90" t="s">
        <v>150</v>
      </c>
      <c r="V90" s="8"/>
      <c r="Y90" s="2"/>
      <c r="AB90">
        <v>1195967</v>
      </c>
      <c r="AC90">
        <v>2234489</v>
      </c>
      <c r="AD90">
        <v>2263320</v>
      </c>
      <c r="AE90" s="4">
        <v>2821208</v>
      </c>
      <c r="AF90" s="4">
        <v>4223831</v>
      </c>
      <c r="AG90" s="4">
        <v>4724474</v>
      </c>
      <c r="AH90" s="4">
        <v>4106964</v>
      </c>
      <c r="AI90" s="4">
        <v>4414961</v>
      </c>
      <c r="AJ90" s="4">
        <v>2520197</v>
      </c>
      <c r="AN90" s="1"/>
    </row>
    <row r="91" spans="2:48" x14ac:dyDescent="0.25">
      <c r="B91" t="s">
        <v>43</v>
      </c>
      <c r="V91" s="8"/>
      <c r="Y91" s="2"/>
      <c r="AE91" s="4"/>
      <c r="AF91" s="4">
        <v>578609</v>
      </c>
      <c r="AG91" s="4">
        <v>422091</v>
      </c>
      <c r="AH91" s="4">
        <v>246531</v>
      </c>
      <c r="AI91" s="4">
        <v>102544</v>
      </c>
      <c r="AJ91" s="4">
        <v>259074</v>
      </c>
      <c r="AM91" s="4">
        <v>119969</v>
      </c>
      <c r="AN91" s="6">
        <v>141300</v>
      </c>
      <c r="AO91">
        <v>94436</v>
      </c>
      <c r="AP91">
        <v>230065</v>
      </c>
      <c r="AQ91">
        <v>77833</v>
      </c>
      <c r="AR91">
        <v>180266</v>
      </c>
    </row>
    <row r="92" spans="2:48" x14ac:dyDescent="0.25">
      <c r="B92" t="s">
        <v>148</v>
      </c>
      <c r="C92" t="s">
        <v>157</v>
      </c>
      <c r="O92">
        <v>13247</v>
      </c>
      <c r="P92">
        <v>25518</v>
      </c>
      <c r="V92" s="8"/>
      <c r="Y92" s="2"/>
      <c r="AE92" s="4"/>
      <c r="AF92" s="4">
        <v>166121</v>
      </c>
      <c r="AG92" s="4">
        <v>4024</v>
      </c>
      <c r="AH92" s="4"/>
      <c r="AI92" s="4">
        <v>164</v>
      </c>
      <c r="AJ92" s="4">
        <v>14338</v>
      </c>
      <c r="AN92" s="5"/>
    </row>
    <row r="93" spans="2:48" x14ac:dyDescent="0.25">
      <c r="B93" t="s">
        <v>153</v>
      </c>
      <c r="V93" s="8"/>
      <c r="Y93" s="2"/>
      <c r="AE93" s="4"/>
      <c r="AF93" s="4"/>
      <c r="AG93" s="4"/>
      <c r="AH93" s="4"/>
      <c r="AI93" s="4"/>
      <c r="AJ93" s="4"/>
      <c r="AK93">
        <v>1267223</v>
      </c>
      <c r="AL93">
        <v>770499</v>
      </c>
      <c r="AM93">
        <v>631349</v>
      </c>
      <c r="AN93" s="1">
        <v>311073</v>
      </c>
    </row>
    <row r="94" spans="2:48" x14ac:dyDescent="0.25">
      <c r="B94" t="s">
        <v>44</v>
      </c>
      <c r="V94" s="8"/>
      <c r="Y94" s="2"/>
      <c r="AE94" s="4"/>
      <c r="AF94" s="4"/>
      <c r="AG94" s="4"/>
      <c r="AH94" s="4"/>
      <c r="AI94" s="4"/>
      <c r="AJ94" s="4"/>
      <c r="AK94">
        <v>34514</v>
      </c>
      <c r="AL94">
        <v>12385</v>
      </c>
      <c r="AM94">
        <v>112071</v>
      </c>
      <c r="AN94" s="1">
        <v>60380</v>
      </c>
      <c r="AO94">
        <v>55776</v>
      </c>
      <c r="AP94">
        <v>72674</v>
      </c>
      <c r="AQ94">
        <v>74033</v>
      </c>
      <c r="AR94">
        <v>55919</v>
      </c>
    </row>
    <row r="95" spans="2:48" x14ac:dyDescent="0.25">
      <c r="B95" t="s">
        <v>235</v>
      </c>
      <c r="C95" s="9" t="s">
        <v>236</v>
      </c>
      <c r="V95" s="8"/>
      <c r="Y95" s="2"/>
      <c r="AE95" s="4"/>
      <c r="AF95" s="4">
        <v>270183</v>
      </c>
      <c r="AG95" s="4">
        <v>265945</v>
      </c>
      <c r="AH95" s="4">
        <v>193274</v>
      </c>
      <c r="AI95" s="4">
        <v>294889</v>
      </c>
      <c r="AJ95" s="4">
        <v>275262</v>
      </c>
      <c r="AK95" s="4">
        <v>189402</v>
      </c>
      <c r="AL95" s="4">
        <v>171998</v>
      </c>
      <c r="AM95" s="4">
        <v>179007</v>
      </c>
      <c r="AN95" s="6">
        <v>292132</v>
      </c>
      <c r="AO95">
        <v>437904</v>
      </c>
      <c r="AP95">
        <v>670784</v>
      </c>
      <c r="AQ95">
        <v>656540</v>
      </c>
      <c r="AR95">
        <v>444457</v>
      </c>
      <c r="AU95">
        <v>3636</v>
      </c>
      <c r="AV95">
        <v>478</v>
      </c>
    </row>
    <row r="96" spans="2:48" x14ac:dyDescent="0.25">
      <c r="B96" t="s">
        <v>233</v>
      </c>
      <c r="C96" s="9" t="s">
        <v>234</v>
      </c>
      <c r="V96" s="8"/>
      <c r="Y96" s="2"/>
      <c r="AE96" s="4"/>
      <c r="AF96" s="4"/>
      <c r="AG96" s="4"/>
      <c r="AH96" s="4"/>
      <c r="AI96" s="4"/>
      <c r="AJ96" s="4"/>
      <c r="AN96" s="5"/>
      <c r="AP96">
        <v>20306</v>
      </c>
      <c r="AQ96">
        <v>9870</v>
      </c>
      <c r="AR96">
        <v>5506</v>
      </c>
    </row>
    <row r="97" spans="2:55" x14ac:dyDescent="0.25">
      <c r="B97" t="s">
        <v>231</v>
      </c>
      <c r="C97" s="9" t="s">
        <v>232</v>
      </c>
      <c r="V97" s="8"/>
      <c r="Y97" s="2"/>
      <c r="AE97" s="4"/>
      <c r="AF97" s="4"/>
      <c r="AG97" s="4"/>
      <c r="AH97" s="4"/>
      <c r="AI97" s="4"/>
      <c r="AJ97" s="4"/>
      <c r="AN97" s="5"/>
      <c r="AR97">
        <v>1480</v>
      </c>
    </row>
    <row r="98" spans="2:55" x14ac:dyDescent="0.25">
      <c r="B98" t="s">
        <v>45</v>
      </c>
      <c r="V98" s="8"/>
      <c r="Y98" s="2"/>
      <c r="AE98" s="4"/>
      <c r="AF98" s="4"/>
      <c r="AG98" s="4"/>
      <c r="AH98" s="4"/>
      <c r="AI98" s="4"/>
      <c r="AJ98" s="4"/>
      <c r="AM98">
        <v>1812238</v>
      </c>
      <c r="AN98" s="1">
        <v>1918827</v>
      </c>
      <c r="AO98">
        <v>1860927</v>
      </c>
      <c r="AP98">
        <v>2596063</v>
      </c>
      <c r="AQ98">
        <v>2059429</v>
      </c>
      <c r="AR98">
        <v>1570170</v>
      </c>
      <c r="AS98" s="4">
        <f>SUM(AN58:AN98)</f>
        <v>26242429</v>
      </c>
      <c r="AU98">
        <v>11710</v>
      </c>
    </row>
    <row r="99" spans="2:55" x14ac:dyDescent="0.25">
      <c r="B99" t="s">
        <v>127</v>
      </c>
      <c r="V99" s="8"/>
      <c r="Y99" s="2">
        <v>4296</v>
      </c>
      <c r="Z99">
        <v>60150</v>
      </c>
      <c r="AA99">
        <v>3312</v>
      </c>
      <c r="AB99">
        <v>250</v>
      </c>
      <c r="AC99">
        <v>14400</v>
      </c>
      <c r="AD99">
        <v>174</v>
      </c>
      <c r="AE99" s="4">
        <v>2544</v>
      </c>
      <c r="AF99" s="4"/>
      <c r="AG99" s="4"/>
      <c r="AH99" s="4"/>
      <c r="AI99" s="4"/>
      <c r="AJ99" s="4"/>
      <c r="AS99" s="4"/>
    </row>
    <row r="100" spans="2:55" x14ac:dyDescent="0.25">
      <c r="B100" t="s">
        <v>229</v>
      </c>
      <c r="C100" s="9" t="s">
        <v>230</v>
      </c>
      <c r="V100" s="8"/>
      <c r="Y100" s="2"/>
      <c r="AE100" s="4"/>
      <c r="AF100" s="4"/>
      <c r="AG100" s="4"/>
      <c r="AH100" s="4"/>
      <c r="AI100" s="4"/>
      <c r="AJ100" s="4"/>
      <c r="AP100">
        <v>15680</v>
      </c>
      <c r="AQ100">
        <v>62500</v>
      </c>
      <c r="AR100">
        <v>89825</v>
      </c>
    </row>
    <row r="101" spans="2:55" x14ac:dyDescent="0.25">
      <c r="B101" t="s">
        <v>46</v>
      </c>
      <c r="O101">
        <v>17811</v>
      </c>
      <c r="V101" s="8"/>
      <c r="X101" s="1">
        <v>3380</v>
      </c>
      <c r="Y101" s="2">
        <v>266350</v>
      </c>
      <c r="Z101">
        <v>94520</v>
      </c>
      <c r="AA101">
        <v>13537</v>
      </c>
      <c r="AB101">
        <v>29277</v>
      </c>
      <c r="AC101">
        <v>126892</v>
      </c>
      <c r="AD101">
        <v>16496</v>
      </c>
      <c r="AE101" s="4">
        <v>38818</v>
      </c>
      <c r="AF101" s="4">
        <v>76845</v>
      </c>
      <c r="AG101" s="4">
        <v>53408</v>
      </c>
      <c r="AH101" s="4">
        <v>17264</v>
      </c>
      <c r="AI101" s="4">
        <v>19223</v>
      </c>
      <c r="AJ101" s="4">
        <v>675185</v>
      </c>
      <c r="AK101" s="4">
        <v>27946</v>
      </c>
      <c r="AL101" s="4">
        <v>22101</v>
      </c>
      <c r="AM101" s="4">
        <v>8046</v>
      </c>
      <c r="AN101" s="4">
        <v>6037</v>
      </c>
      <c r="AO101">
        <v>11508</v>
      </c>
      <c r="AP101">
        <v>78047</v>
      </c>
      <c r="AQ101">
        <v>250681</v>
      </c>
      <c r="AR101">
        <v>55308</v>
      </c>
      <c r="AY101">
        <v>644</v>
      </c>
      <c r="AZ101">
        <v>7693</v>
      </c>
      <c r="BA101">
        <v>41511</v>
      </c>
      <c r="BB101">
        <v>99310</v>
      </c>
      <c r="BC101">
        <v>293741</v>
      </c>
    </row>
    <row r="102" spans="2:55" x14ac:dyDescent="0.25">
      <c r="B102" t="s">
        <v>128</v>
      </c>
      <c r="V102" s="8">
        <v>22000</v>
      </c>
      <c r="W102">
        <v>57</v>
      </c>
      <c r="X102" s="1">
        <v>220554</v>
      </c>
      <c r="Y102" s="2">
        <v>151884</v>
      </c>
      <c r="Z102">
        <v>13064</v>
      </c>
      <c r="AA102">
        <v>5480</v>
      </c>
      <c r="AB102">
        <v>16663</v>
      </c>
      <c r="AC102">
        <v>690</v>
      </c>
      <c r="AE102" s="4"/>
      <c r="AF102" s="4"/>
      <c r="AG102" s="4"/>
      <c r="AH102" s="4"/>
      <c r="AI102" s="4"/>
      <c r="AJ102" s="4"/>
      <c r="AK102">
        <v>61723</v>
      </c>
      <c r="AL102">
        <v>88163</v>
      </c>
      <c r="AM102">
        <v>212582</v>
      </c>
      <c r="AN102">
        <v>32374</v>
      </c>
    </row>
    <row r="103" spans="2:55" x14ac:dyDescent="0.25">
      <c r="B103" t="s">
        <v>227</v>
      </c>
      <c r="C103" s="9" t="s">
        <v>247</v>
      </c>
      <c r="V103" s="8"/>
      <c r="Y103" s="2"/>
      <c r="AE103" s="4"/>
      <c r="AF103" s="4"/>
      <c r="AG103" s="4"/>
      <c r="AH103" s="4"/>
      <c r="AI103" s="4"/>
      <c r="AJ103" s="4"/>
      <c r="AQ103">
        <v>6698773</v>
      </c>
      <c r="AR103">
        <v>7415462</v>
      </c>
      <c r="AU103">
        <v>27</v>
      </c>
    </row>
    <row r="104" spans="2:55" x14ac:dyDescent="0.25">
      <c r="B104" t="s">
        <v>248</v>
      </c>
      <c r="C104" s="9" t="s">
        <v>249</v>
      </c>
      <c r="V104" s="8"/>
      <c r="Y104" s="2"/>
      <c r="AE104" s="4"/>
      <c r="AF104" s="4"/>
      <c r="AG104" s="4"/>
      <c r="AH104" s="4"/>
      <c r="AI104" s="4"/>
      <c r="AJ104" s="4"/>
      <c r="AO104">
        <v>33520</v>
      </c>
      <c r="AP104">
        <v>52055</v>
      </c>
      <c r="AQ104">
        <v>49328</v>
      </c>
      <c r="AR104">
        <v>45876</v>
      </c>
      <c r="AU104">
        <v>450</v>
      </c>
    </row>
    <row r="105" spans="2:55" x14ac:dyDescent="0.25">
      <c r="B105" t="s">
        <v>47</v>
      </c>
      <c r="V105" s="8">
        <v>2623818</v>
      </c>
      <c r="W105">
        <v>388917</v>
      </c>
      <c r="X105" s="1">
        <v>5815942</v>
      </c>
      <c r="Y105" s="2">
        <v>5591096</v>
      </c>
      <c r="Z105">
        <v>9492897</v>
      </c>
      <c r="AA105">
        <v>1671711</v>
      </c>
      <c r="AB105">
        <v>930226</v>
      </c>
      <c r="AC105">
        <v>1168063</v>
      </c>
      <c r="AD105">
        <v>598487</v>
      </c>
      <c r="AE105" s="4">
        <v>962902</v>
      </c>
      <c r="AF105" s="4">
        <v>1669002</v>
      </c>
      <c r="AG105" s="4">
        <v>937743</v>
      </c>
      <c r="AH105" s="4">
        <v>843091</v>
      </c>
      <c r="AI105" s="4">
        <v>762163</v>
      </c>
      <c r="AJ105" s="4">
        <v>1084068</v>
      </c>
      <c r="AK105" s="4">
        <v>590469</v>
      </c>
      <c r="AL105" s="4">
        <v>421333</v>
      </c>
      <c r="AM105" s="4">
        <v>592562</v>
      </c>
      <c r="AN105" s="4">
        <v>540141</v>
      </c>
      <c r="AO105">
        <v>619094</v>
      </c>
      <c r="AP105">
        <v>766460</v>
      </c>
      <c r="AQ105">
        <v>705103</v>
      </c>
      <c r="AR105">
        <v>656458</v>
      </c>
      <c r="AU105">
        <v>2250</v>
      </c>
      <c r="AV105">
        <v>106</v>
      </c>
    </row>
    <row r="106" spans="2:55" x14ac:dyDescent="0.25">
      <c r="B106" t="s">
        <v>48</v>
      </c>
      <c r="O106">
        <v>13001683</v>
      </c>
      <c r="P106">
        <v>11045292</v>
      </c>
      <c r="U106">
        <v>2724771</v>
      </c>
      <c r="V106" s="8">
        <v>2413824</v>
      </c>
      <c r="W106">
        <v>100994</v>
      </c>
      <c r="X106" s="1">
        <v>24956965</v>
      </c>
      <c r="Y106" s="2">
        <v>16545521</v>
      </c>
      <c r="Z106">
        <v>11038110</v>
      </c>
      <c r="AA106">
        <v>8965148</v>
      </c>
      <c r="AB106">
        <v>13443683</v>
      </c>
      <c r="AC106">
        <v>14162918</v>
      </c>
      <c r="AD106">
        <v>9904358</v>
      </c>
      <c r="AE106" s="4">
        <v>13431199</v>
      </c>
      <c r="AF106" s="4">
        <v>14326513</v>
      </c>
      <c r="AG106" s="4">
        <v>13010972</v>
      </c>
      <c r="AH106" s="4">
        <v>13080674</v>
      </c>
      <c r="AI106" s="4">
        <v>9385088</v>
      </c>
      <c r="AJ106" s="4">
        <v>7906827</v>
      </c>
      <c r="AK106" s="4">
        <v>12472071</v>
      </c>
      <c r="AL106" s="4">
        <v>10631764</v>
      </c>
      <c r="AM106" s="4">
        <v>15319563</v>
      </c>
      <c r="AN106" s="4">
        <v>8293684</v>
      </c>
      <c r="AO106">
        <v>8162494</v>
      </c>
      <c r="AP106">
        <v>10898450</v>
      </c>
      <c r="AQ106">
        <v>5482256</v>
      </c>
      <c r="AR106">
        <v>4795944</v>
      </c>
      <c r="AU106">
        <v>23681</v>
      </c>
      <c r="AV106">
        <v>667</v>
      </c>
    </row>
    <row r="107" spans="2:55" x14ac:dyDescent="0.25">
      <c r="B107" t="s">
        <v>49</v>
      </c>
      <c r="V107" s="8"/>
      <c r="Y107" s="2"/>
      <c r="AE107" s="4"/>
      <c r="AF107" s="4"/>
      <c r="AG107" s="4"/>
      <c r="AH107" s="4"/>
      <c r="AI107" s="4"/>
      <c r="AJ107" s="4"/>
      <c r="AO107">
        <v>33698</v>
      </c>
      <c r="AP107">
        <v>384515</v>
      </c>
      <c r="AQ107">
        <v>418254</v>
      </c>
      <c r="AR107">
        <v>19643</v>
      </c>
      <c r="AV107">
        <v>221</v>
      </c>
    </row>
    <row r="108" spans="2:55" x14ac:dyDescent="0.25">
      <c r="B108" t="s">
        <v>129</v>
      </c>
      <c r="V108" s="8"/>
      <c r="X108" s="1">
        <v>105</v>
      </c>
      <c r="Y108" s="2"/>
      <c r="AA108">
        <v>7082</v>
      </c>
      <c r="AE108" s="4"/>
      <c r="AF108" s="4"/>
      <c r="AG108" s="4"/>
      <c r="AH108" s="4"/>
      <c r="AI108" s="4"/>
      <c r="AJ108" s="4"/>
    </row>
    <row r="109" spans="2:55" x14ac:dyDescent="0.25">
      <c r="B109" t="s">
        <v>252</v>
      </c>
      <c r="V109" s="8"/>
      <c r="Y109" s="2"/>
      <c r="AE109" s="4"/>
      <c r="AF109" s="4"/>
      <c r="AG109" s="4"/>
      <c r="AH109" s="4"/>
      <c r="AI109" s="4"/>
      <c r="AJ109" s="4"/>
      <c r="AU109">
        <v>1434</v>
      </c>
    </row>
    <row r="110" spans="2:55" x14ac:dyDescent="0.25">
      <c r="B110" t="s">
        <v>50</v>
      </c>
      <c r="V110" s="8">
        <v>57653</v>
      </c>
      <c r="X110" s="1">
        <v>23000</v>
      </c>
      <c r="Y110" s="2">
        <v>45803</v>
      </c>
      <c r="Z110">
        <v>213425</v>
      </c>
      <c r="AA110">
        <v>487267</v>
      </c>
      <c r="AB110">
        <v>437525</v>
      </c>
      <c r="AC110">
        <v>309763</v>
      </c>
      <c r="AD110">
        <v>257492</v>
      </c>
      <c r="AE110" s="4">
        <v>213379</v>
      </c>
      <c r="AF110" s="4">
        <v>507232</v>
      </c>
      <c r="AG110" s="4">
        <v>504385</v>
      </c>
      <c r="AH110" s="4">
        <v>588641</v>
      </c>
      <c r="AI110" s="4">
        <v>550412</v>
      </c>
      <c r="AJ110" s="4">
        <v>434554</v>
      </c>
      <c r="AK110" s="4">
        <v>305436</v>
      </c>
      <c r="AL110" s="4">
        <v>553357</v>
      </c>
      <c r="AM110" s="4">
        <v>315948</v>
      </c>
      <c r="AN110" s="4">
        <v>233865</v>
      </c>
      <c r="AO110">
        <v>347438</v>
      </c>
      <c r="AP110">
        <v>1001717</v>
      </c>
      <c r="AQ110">
        <v>2240655</v>
      </c>
      <c r="AR110">
        <v>1330928</v>
      </c>
      <c r="AU110">
        <v>1827</v>
      </c>
    </row>
    <row r="111" spans="2:55" x14ac:dyDescent="0.25">
      <c r="B111" t="s">
        <v>51</v>
      </c>
      <c r="O111">
        <v>81013534</v>
      </c>
      <c r="P111">
        <v>88120603</v>
      </c>
      <c r="U111">
        <v>5767209</v>
      </c>
      <c r="V111" s="8"/>
      <c r="Y111" s="2"/>
      <c r="AE111" s="4"/>
      <c r="AF111" s="4"/>
      <c r="AG111" s="4"/>
      <c r="AH111" s="4"/>
      <c r="AI111" s="4"/>
      <c r="AJ111" s="4"/>
      <c r="AK111" s="4">
        <v>57767503</v>
      </c>
      <c r="AL111" s="4">
        <v>41189742</v>
      </c>
      <c r="AM111" s="4">
        <v>19087208</v>
      </c>
      <c r="AN111" s="4">
        <v>18422477</v>
      </c>
      <c r="AO111">
        <v>16571862</v>
      </c>
      <c r="AP111">
        <v>34372811</v>
      </c>
      <c r="AQ111">
        <v>20187887</v>
      </c>
      <c r="AR111">
        <v>18800279</v>
      </c>
      <c r="AU111">
        <v>7700</v>
      </c>
      <c r="AV111">
        <v>4911</v>
      </c>
    </row>
    <row r="112" spans="2:55" x14ac:dyDescent="0.25">
      <c r="B112" t="s">
        <v>149</v>
      </c>
      <c r="V112" s="8"/>
      <c r="Y112" s="2"/>
      <c r="AB112">
        <v>170413</v>
      </c>
      <c r="AC112">
        <v>148049</v>
      </c>
      <c r="AD112">
        <v>672143</v>
      </c>
      <c r="AE112" s="4">
        <v>1445045</v>
      </c>
      <c r="AF112" s="4">
        <v>1415360</v>
      </c>
      <c r="AG112" s="4">
        <v>2754221</v>
      </c>
      <c r="AH112" s="4">
        <v>1132628</v>
      </c>
      <c r="AI112" s="4">
        <v>524819</v>
      </c>
      <c r="AJ112" s="4">
        <v>348811</v>
      </c>
    </row>
    <row r="113" spans="2:55" x14ac:dyDescent="0.25">
      <c r="B113" t="s">
        <v>52</v>
      </c>
      <c r="V113" s="8"/>
      <c r="Y113" s="2"/>
      <c r="AE113" s="4"/>
      <c r="AF113" s="4"/>
      <c r="AG113" s="4"/>
      <c r="AH113" s="4"/>
      <c r="AI113" s="4"/>
      <c r="AJ113" s="4"/>
      <c r="AK113">
        <v>1656659</v>
      </c>
      <c r="AL113">
        <v>1849743</v>
      </c>
      <c r="AM113">
        <v>1379612</v>
      </c>
      <c r="AN113">
        <v>1192050</v>
      </c>
      <c r="AO113">
        <v>2105050</v>
      </c>
      <c r="AP113">
        <v>3367250</v>
      </c>
      <c r="AQ113">
        <v>5075614</v>
      </c>
      <c r="AR113">
        <v>6197684</v>
      </c>
    </row>
    <row r="114" spans="2:55" x14ac:dyDescent="0.25">
      <c r="B114" t="s">
        <v>130</v>
      </c>
      <c r="V114" s="8"/>
      <c r="Y114" s="2">
        <v>611697</v>
      </c>
      <c r="Z114">
        <v>534240</v>
      </c>
      <c r="AA114">
        <v>570432</v>
      </c>
      <c r="AE114" s="4"/>
      <c r="AF114" s="4"/>
      <c r="AG114" s="4"/>
      <c r="AH114" s="4"/>
      <c r="AI114" s="4"/>
      <c r="AJ114" s="4"/>
    </row>
    <row r="115" spans="2:55" x14ac:dyDescent="0.25">
      <c r="B115" t="s">
        <v>53</v>
      </c>
      <c r="V115" s="8">
        <v>100886814</v>
      </c>
      <c r="W115">
        <v>4703380</v>
      </c>
      <c r="X115" s="1">
        <v>328935029</v>
      </c>
      <c r="Y115" s="2">
        <v>239609862</v>
      </c>
      <c r="Z115">
        <v>128687370</v>
      </c>
      <c r="AA115">
        <v>102728900</v>
      </c>
      <c r="AB115">
        <v>114183731</v>
      </c>
      <c r="AC115">
        <v>134968567</v>
      </c>
      <c r="AD115">
        <v>137061608</v>
      </c>
      <c r="AE115" s="4">
        <v>144884955</v>
      </c>
      <c r="AF115" s="4">
        <v>116897237</v>
      </c>
      <c r="AG115" s="4">
        <v>140636290</v>
      </c>
      <c r="AH115" s="4">
        <v>146542611</v>
      </c>
      <c r="AI115" s="4">
        <v>97152058</v>
      </c>
      <c r="AJ115" s="4">
        <v>84148261</v>
      </c>
      <c r="AK115" s="4">
        <v>65767729</v>
      </c>
      <c r="AL115" s="4">
        <v>57511431</v>
      </c>
      <c r="AM115" s="4">
        <v>69255580</v>
      </c>
      <c r="AN115" s="4">
        <v>64100523</v>
      </c>
      <c r="AO115">
        <v>79119004</v>
      </c>
      <c r="AP115">
        <v>126258771</v>
      </c>
      <c r="AQ115">
        <v>101720236</v>
      </c>
      <c r="AR115">
        <v>91349900</v>
      </c>
      <c r="AU115">
        <v>436369</v>
      </c>
      <c r="AV115">
        <v>249375</v>
      </c>
      <c r="AY115">
        <v>19898</v>
      </c>
      <c r="AZ115">
        <v>195913</v>
      </c>
      <c r="BA115">
        <v>334419</v>
      </c>
      <c r="BB115">
        <v>403263</v>
      </c>
      <c r="BC115">
        <v>509833</v>
      </c>
    </row>
    <row r="116" spans="2:55" x14ac:dyDescent="0.25">
      <c r="B116" t="s">
        <v>209</v>
      </c>
      <c r="O116">
        <v>493880357</v>
      </c>
      <c r="P116">
        <v>455748770</v>
      </c>
      <c r="V116" s="8"/>
      <c r="Y116" s="2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2:55" x14ac:dyDescent="0.25">
      <c r="B117" t="s">
        <v>175</v>
      </c>
      <c r="U117">
        <v>387627579</v>
      </c>
      <c r="V117" s="8"/>
      <c r="Y117" s="2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2:55" x14ac:dyDescent="0.25">
      <c r="B118" t="s">
        <v>54</v>
      </c>
      <c r="V118" s="8"/>
      <c r="Y118" s="2"/>
      <c r="AE118" s="4"/>
      <c r="AF118" s="4">
        <v>171506</v>
      </c>
      <c r="AG118" s="4">
        <v>94112</v>
      </c>
      <c r="AH118" s="4">
        <v>217644</v>
      </c>
      <c r="AI118" s="4">
        <v>116162</v>
      </c>
      <c r="AJ118" s="4">
        <v>324966</v>
      </c>
      <c r="AK118" s="4">
        <v>444227</v>
      </c>
      <c r="AL118" s="4">
        <v>174565</v>
      </c>
      <c r="AM118" s="4">
        <v>842766</v>
      </c>
      <c r="AN118" s="4">
        <v>288454</v>
      </c>
      <c r="AO118">
        <v>335726</v>
      </c>
      <c r="AP118">
        <v>561722</v>
      </c>
      <c r="AQ118">
        <v>260453</v>
      </c>
      <c r="AR118">
        <v>105005</v>
      </c>
    </row>
    <row r="119" spans="2:55" x14ac:dyDescent="0.25">
      <c r="B119" t="s">
        <v>55</v>
      </c>
      <c r="V119" s="8"/>
      <c r="Y119" s="2"/>
      <c r="AE119" s="4"/>
      <c r="AF119" s="4"/>
      <c r="AG119" s="4"/>
      <c r="AH119" s="4"/>
      <c r="AI119" s="4"/>
      <c r="AJ119" s="4"/>
      <c r="AO119">
        <v>2219049</v>
      </c>
      <c r="AP119">
        <v>2580155</v>
      </c>
      <c r="AQ119">
        <v>1597588</v>
      </c>
      <c r="AR119">
        <v>1642385</v>
      </c>
      <c r="AU119">
        <v>390</v>
      </c>
      <c r="AV119">
        <v>1757</v>
      </c>
    </row>
    <row r="120" spans="2:55" x14ac:dyDescent="0.25">
      <c r="B120" t="s">
        <v>56</v>
      </c>
      <c r="O120">
        <v>3007440</v>
      </c>
      <c r="P120">
        <v>1112801</v>
      </c>
      <c r="U120">
        <v>417140</v>
      </c>
      <c r="V120" s="8">
        <v>311359</v>
      </c>
      <c r="W120">
        <v>75021</v>
      </c>
      <c r="X120" s="1">
        <v>17054617</v>
      </c>
      <c r="Y120" s="2">
        <v>28768940</v>
      </c>
      <c r="Z120">
        <v>18669524</v>
      </c>
      <c r="AA120">
        <v>15532302</v>
      </c>
      <c r="AB120">
        <v>15584161</v>
      </c>
      <c r="AC120">
        <v>16434032</v>
      </c>
      <c r="AD120">
        <v>19647985</v>
      </c>
      <c r="AE120" s="4">
        <v>24101780</v>
      </c>
      <c r="AF120" s="4">
        <v>33243539</v>
      </c>
      <c r="AG120" s="4">
        <v>18980690</v>
      </c>
      <c r="AH120" s="4">
        <v>19592484</v>
      </c>
      <c r="AI120" s="4">
        <v>24312325</v>
      </c>
      <c r="AJ120" s="4">
        <v>18528865</v>
      </c>
      <c r="AK120" s="4">
        <v>8885249</v>
      </c>
      <c r="AL120" s="4">
        <v>9031091</v>
      </c>
      <c r="AM120" s="4">
        <v>8280708</v>
      </c>
      <c r="AN120" s="4">
        <v>7480795</v>
      </c>
      <c r="AO120">
        <v>7256729</v>
      </c>
      <c r="AP120">
        <v>9273134</v>
      </c>
      <c r="AQ120">
        <v>7306484</v>
      </c>
      <c r="AR120">
        <v>6214204</v>
      </c>
      <c r="AU120">
        <v>33231</v>
      </c>
      <c r="AV120">
        <v>4038</v>
      </c>
    </row>
    <row r="121" spans="2:55" x14ac:dyDescent="0.25">
      <c r="B121" t="s">
        <v>131</v>
      </c>
      <c r="C121" t="s">
        <v>132</v>
      </c>
      <c r="V121" s="8">
        <v>5550610</v>
      </c>
      <c r="W121">
        <v>2323565</v>
      </c>
      <c r="X121" s="1">
        <v>23296458</v>
      </c>
      <c r="Y121" s="2">
        <v>18166623</v>
      </c>
      <c r="Z121">
        <v>19681001</v>
      </c>
      <c r="AA121">
        <v>26246594</v>
      </c>
      <c r="AB121">
        <v>40726943</v>
      </c>
      <c r="AC121">
        <v>44591683</v>
      </c>
      <c r="AD121">
        <v>41129029</v>
      </c>
      <c r="AE121" s="4">
        <v>51385520</v>
      </c>
      <c r="AF121" s="4">
        <v>42469003</v>
      </c>
      <c r="AG121" s="4">
        <v>50381119</v>
      </c>
      <c r="AH121" s="4">
        <v>54133708</v>
      </c>
      <c r="AI121" s="4">
        <v>47420265</v>
      </c>
      <c r="AJ121" s="4">
        <v>47141984</v>
      </c>
    </row>
    <row r="122" spans="2:55" x14ac:dyDescent="0.25">
      <c r="B122" t="s">
        <v>57</v>
      </c>
      <c r="V122" s="8">
        <v>311783</v>
      </c>
      <c r="X122" s="1">
        <v>2841874</v>
      </c>
      <c r="Y122" s="2">
        <v>5299277</v>
      </c>
      <c r="Z122">
        <v>7093999</v>
      </c>
      <c r="AA122">
        <v>7221053</v>
      </c>
      <c r="AE122" s="4"/>
      <c r="AF122" s="4"/>
      <c r="AK122" s="4">
        <v>4752707</v>
      </c>
      <c r="AL122" s="4">
        <v>1578135</v>
      </c>
      <c r="AM122" s="4">
        <v>2105878</v>
      </c>
      <c r="AN122" s="4">
        <v>1020536</v>
      </c>
      <c r="AO122">
        <v>435425</v>
      </c>
      <c r="AP122">
        <v>848216</v>
      </c>
      <c r="AQ122">
        <v>1158469</v>
      </c>
      <c r="AR122">
        <v>1101527</v>
      </c>
    </row>
    <row r="123" spans="2:55" x14ac:dyDescent="0.25">
      <c r="B123" t="s">
        <v>151</v>
      </c>
      <c r="V123" s="8"/>
      <c r="Y123" s="2"/>
      <c r="AB123">
        <v>9157424</v>
      </c>
      <c r="AC123">
        <v>11217839</v>
      </c>
      <c r="AD123">
        <v>3281231</v>
      </c>
      <c r="AE123" s="4">
        <v>9651657</v>
      </c>
      <c r="AF123" s="4">
        <v>9363142</v>
      </c>
      <c r="AG123" s="4">
        <v>8961680</v>
      </c>
      <c r="AH123" s="4">
        <v>10152698</v>
      </c>
      <c r="AI123" s="4">
        <v>8253100</v>
      </c>
      <c r="AJ123" s="4">
        <v>5381204</v>
      </c>
    </row>
    <row r="124" spans="2:55" x14ac:dyDescent="0.25">
      <c r="B124" t="s">
        <v>58</v>
      </c>
      <c r="V124" s="8"/>
      <c r="Y124" s="2"/>
      <c r="AE124" s="4"/>
      <c r="AF124" s="4"/>
      <c r="AG124" s="4"/>
      <c r="AH124" s="4"/>
      <c r="AI124" s="4"/>
      <c r="AJ124" s="4"/>
      <c r="AN124" s="4">
        <v>7408402</v>
      </c>
      <c r="AO124">
        <v>8326809</v>
      </c>
      <c r="AP124">
        <v>13310841</v>
      </c>
      <c r="AQ124">
        <v>10970406</v>
      </c>
      <c r="AR124">
        <v>4587676</v>
      </c>
      <c r="AU124">
        <v>632</v>
      </c>
    </row>
    <row r="125" spans="2:55" x14ac:dyDescent="0.25">
      <c r="B125" t="s">
        <v>154</v>
      </c>
      <c r="V125" s="8"/>
      <c r="Y125" s="2"/>
      <c r="AE125" s="4"/>
      <c r="AF125" s="4"/>
      <c r="AG125" s="4"/>
      <c r="AH125" s="4"/>
      <c r="AI125" s="4"/>
      <c r="AJ125" s="4"/>
      <c r="AK125">
        <v>294282</v>
      </c>
      <c r="AL125">
        <v>384741</v>
      </c>
      <c r="AM125">
        <v>606083</v>
      </c>
      <c r="AN125">
        <v>1252515</v>
      </c>
    </row>
    <row r="126" spans="2:55" x14ac:dyDescent="0.25">
      <c r="B126" t="s">
        <v>59</v>
      </c>
      <c r="V126" s="8"/>
      <c r="Y126" s="2"/>
      <c r="AA126">
        <v>132286</v>
      </c>
      <c r="AB126">
        <v>73793</v>
      </c>
      <c r="AC126">
        <v>76916</v>
      </c>
      <c r="AD126">
        <v>63722</v>
      </c>
      <c r="AE126" s="4">
        <v>31053</v>
      </c>
      <c r="AF126" s="4">
        <v>169997</v>
      </c>
      <c r="AG126" s="4">
        <v>242271</v>
      </c>
      <c r="AH126" s="4">
        <v>348694</v>
      </c>
      <c r="AI126" s="4">
        <v>229647</v>
      </c>
      <c r="AJ126" s="4">
        <v>125950</v>
      </c>
      <c r="AO126">
        <v>1341494</v>
      </c>
      <c r="AP126">
        <v>2357452</v>
      </c>
      <c r="AQ126">
        <v>3881030</v>
      </c>
      <c r="AR126">
        <v>5151202</v>
      </c>
    </row>
    <row r="127" spans="2:55" x14ac:dyDescent="0.25">
      <c r="B127" t="s">
        <v>141</v>
      </c>
      <c r="V127" s="8">
        <v>14628</v>
      </c>
      <c r="W127">
        <v>17832</v>
      </c>
      <c r="Y127" s="2">
        <v>78594</v>
      </c>
      <c r="Z127">
        <v>5838478</v>
      </c>
      <c r="AA127">
        <v>35335</v>
      </c>
      <c r="AB127">
        <v>170920</v>
      </c>
      <c r="AC127">
        <v>4410</v>
      </c>
      <c r="AD127">
        <v>3197093</v>
      </c>
      <c r="AE127" s="4">
        <v>1032148</v>
      </c>
      <c r="AF127" s="4">
        <v>640540</v>
      </c>
      <c r="AG127" s="4">
        <v>462162</v>
      </c>
      <c r="AH127" s="4">
        <v>789829</v>
      </c>
      <c r="AI127" s="4">
        <v>877756</v>
      </c>
      <c r="AJ127" s="4">
        <v>1128750</v>
      </c>
      <c r="AK127" s="4">
        <v>1133600</v>
      </c>
      <c r="AL127" s="4">
        <v>1937247</v>
      </c>
      <c r="AM127" s="4">
        <v>1314207</v>
      </c>
      <c r="AN127" s="4">
        <v>2063858</v>
      </c>
    </row>
    <row r="128" spans="2:55" x14ac:dyDescent="0.25">
      <c r="B128" t="s">
        <v>60</v>
      </c>
      <c r="O128">
        <v>41289</v>
      </c>
      <c r="P128">
        <v>6876</v>
      </c>
      <c r="U128">
        <v>51437</v>
      </c>
      <c r="V128" s="8">
        <v>255553</v>
      </c>
      <c r="X128" s="1">
        <v>26543098</v>
      </c>
      <c r="Y128" s="2">
        <v>13690095</v>
      </c>
      <c r="Z128">
        <v>6177620</v>
      </c>
      <c r="AA128">
        <v>5408432</v>
      </c>
      <c r="AB128">
        <v>5575117</v>
      </c>
      <c r="AC128">
        <v>4477951</v>
      </c>
      <c r="AD128">
        <v>714228</v>
      </c>
      <c r="AE128" s="4">
        <v>3351709</v>
      </c>
      <c r="AF128" s="4">
        <v>4724462</v>
      </c>
      <c r="AG128" s="4">
        <v>3776506</v>
      </c>
      <c r="AH128" s="4">
        <v>4247802</v>
      </c>
      <c r="AI128" s="4">
        <v>2150562</v>
      </c>
      <c r="AJ128" s="4">
        <v>2051871</v>
      </c>
      <c r="AK128" s="4">
        <v>767768</v>
      </c>
      <c r="AL128" s="4">
        <v>973551</v>
      </c>
      <c r="AM128" s="4">
        <v>1503028</v>
      </c>
      <c r="AN128" s="4">
        <v>644512</v>
      </c>
      <c r="AO128">
        <v>1382098</v>
      </c>
      <c r="AP128">
        <v>1008397</v>
      </c>
      <c r="AQ128">
        <v>1596444</v>
      </c>
      <c r="AR128">
        <v>1806106</v>
      </c>
      <c r="AU128">
        <v>310</v>
      </c>
    </row>
    <row r="129" spans="2:55" x14ac:dyDescent="0.25">
      <c r="B129" t="s">
        <v>213</v>
      </c>
      <c r="O129">
        <v>4072725</v>
      </c>
      <c r="P129">
        <v>4944449</v>
      </c>
      <c r="V129" s="8"/>
      <c r="Y129" s="2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2:55" x14ac:dyDescent="0.25">
      <c r="B130" t="s">
        <v>61</v>
      </c>
      <c r="O130">
        <v>13594105</v>
      </c>
      <c r="P130">
        <v>4389300</v>
      </c>
      <c r="V130" s="8"/>
      <c r="X130" s="1">
        <v>371665</v>
      </c>
      <c r="Y130" s="2">
        <v>111350</v>
      </c>
      <c r="Z130">
        <v>259568</v>
      </c>
      <c r="AA130">
        <v>91833</v>
      </c>
      <c r="AB130">
        <v>90758</v>
      </c>
      <c r="AC130">
        <v>181512</v>
      </c>
      <c r="AD130">
        <v>318013</v>
      </c>
      <c r="AE130" s="4">
        <v>6760196</v>
      </c>
      <c r="AF130" s="4">
        <v>2921792</v>
      </c>
      <c r="AG130" s="4">
        <v>4024262</v>
      </c>
      <c r="AH130" s="4">
        <v>1936181</v>
      </c>
      <c r="AI130" s="4">
        <v>1237336</v>
      </c>
      <c r="AJ130" s="4">
        <v>1663390</v>
      </c>
      <c r="AK130" s="4">
        <v>562182</v>
      </c>
      <c r="AL130" s="4">
        <v>779788</v>
      </c>
      <c r="AM130" s="4">
        <v>982613</v>
      </c>
      <c r="AN130" s="4">
        <v>918119</v>
      </c>
      <c r="AO130">
        <v>2238215</v>
      </c>
      <c r="AP130">
        <v>2488213</v>
      </c>
      <c r="AQ130">
        <v>3283782</v>
      </c>
      <c r="AR130">
        <v>4519504</v>
      </c>
      <c r="AU130">
        <v>747</v>
      </c>
      <c r="AV130">
        <v>8175</v>
      </c>
    </row>
    <row r="131" spans="2:55" x14ac:dyDescent="0.25">
      <c r="B131" t="s">
        <v>194</v>
      </c>
      <c r="P131">
        <v>2149530</v>
      </c>
      <c r="V131" s="8"/>
      <c r="Y131" s="2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2:55" x14ac:dyDescent="0.25">
      <c r="B132" t="s">
        <v>62</v>
      </c>
      <c r="V132" s="8"/>
      <c r="Y132" s="2"/>
      <c r="AA132">
        <v>36545</v>
      </c>
      <c r="AB132">
        <v>39086</v>
      </c>
      <c r="AC132">
        <v>5456</v>
      </c>
      <c r="AD132">
        <v>16407</v>
      </c>
      <c r="AE132" s="4">
        <v>22387</v>
      </c>
      <c r="AF132" s="4">
        <v>156845</v>
      </c>
      <c r="AG132" s="4">
        <v>20682</v>
      </c>
      <c r="AH132" s="4">
        <v>62853</v>
      </c>
      <c r="AI132" s="4">
        <v>142799</v>
      </c>
      <c r="AJ132" s="4">
        <v>48265</v>
      </c>
      <c r="AK132" s="4">
        <v>38123</v>
      </c>
      <c r="AL132" s="4">
        <v>12192</v>
      </c>
      <c r="AM132" s="4">
        <v>43224</v>
      </c>
      <c r="AN132" s="4">
        <v>50588</v>
      </c>
      <c r="AO132">
        <v>77664</v>
      </c>
      <c r="AP132">
        <v>114488</v>
      </c>
      <c r="AQ132">
        <v>223775</v>
      </c>
      <c r="AR132">
        <v>326201</v>
      </c>
      <c r="AS132">
        <f>SUM(AN100:AN132)</f>
        <v>113948930</v>
      </c>
      <c r="AU132">
        <v>125</v>
      </c>
    </row>
    <row r="133" spans="2:55" x14ac:dyDescent="0.25">
      <c r="B133" t="s">
        <v>63</v>
      </c>
      <c r="V133" s="8"/>
      <c r="Y133" s="2"/>
      <c r="AE133" s="4"/>
      <c r="AF133" s="4"/>
      <c r="AG133" s="4"/>
      <c r="AH133" s="4"/>
      <c r="AI133" s="4"/>
      <c r="AJ133" s="4"/>
      <c r="AK133" s="4">
        <v>1899029</v>
      </c>
      <c r="AL133" s="4">
        <v>1047914</v>
      </c>
      <c r="AM133" s="4">
        <v>1076144</v>
      </c>
      <c r="AN133" s="4">
        <v>932908</v>
      </c>
      <c r="AO133">
        <v>857607</v>
      </c>
      <c r="AP133">
        <v>2625540</v>
      </c>
      <c r="AQ133">
        <v>1625835</v>
      </c>
      <c r="AR133">
        <v>1220714</v>
      </c>
    </row>
    <row r="134" spans="2:55" x14ac:dyDescent="0.25">
      <c r="B134" t="s">
        <v>64</v>
      </c>
      <c r="V134" s="8"/>
      <c r="Y134" s="2"/>
      <c r="AE134" s="4"/>
      <c r="AF134" s="4"/>
      <c r="AG134" s="4"/>
      <c r="AH134" s="4"/>
      <c r="AI134" s="4"/>
      <c r="AJ134" s="4"/>
      <c r="AK134" s="4">
        <v>1137268</v>
      </c>
      <c r="AL134" s="4">
        <v>794534</v>
      </c>
      <c r="AM134" s="4">
        <v>315561</v>
      </c>
      <c r="AN134" s="4">
        <v>382195</v>
      </c>
      <c r="AO134">
        <v>1811442</v>
      </c>
      <c r="AP134">
        <v>4637827</v>
      </c>
      <c r="AQ134">
        <v>1087919</v>
      </c>
      <c r="AR134">
        <v>1749985</v>
      </c>
    </row>
    <row r="135" spans="2:55" x14ac:dyDescent="0.25">
      <c r="B135" t="s">
        <v>65</v>
      </c>
      <c r="C135" t="s">
        <v>66</v>
      </c>
      <c r="O135">
        <v>295240242</v>
      </c>
      <c r="P135">
        <v>330609621</v>
      </c>
      <c r="U135">
        <v>273233180</v>
      </c>
      <c r="V135" s="8">
        <v>198547501</v>
      </c>
      <c r="W135">
        <v>23572157</v>
      </c>
      <c r="X135" s="1">
        <v>549429233</v>
      </c>
      <c r="Y135" s="2">
        <v>526089784</v>
      </c>
      <c r="Z135">
        <v>392289579</v>
      </c>
      <c r="AA135">
        <v>270853118</v>
      </c>
      <c r="AB135">
        <v>256110095</v>
      </c>
      <c r="AC135">
        <v>270774761</v>
      </c>
      <c r="AD135">
        <v>288155585</v>
      </c>
      <c r="AE135" s="4">
        <v>257967842</v>
      </c>
      <c r="AF135" s="4">
        <v>278456992</v>
      </c>
      <c r="AG135" s="4">
        <v>285786111</v>
      </c>
      <c r="AH135" s="4">
        <v>272160887</v>
      </c>
      <c r="AI135" s="4">
        <v>211304080</v>
      </c>
      <c r="AJ135" s="4">
        <v>246171870</v>
      </c>
      <c r="AK135" s="4">
        <v>404970080</v>
      </c>
      <c r="AL135" s="4">
        <v>112191935</v>
      </c>
      <c r="AM135" s="4">
        <v>87368493</v>
      </c>
      <c r="AN135" s="4">
        <v>64860087</v>
      </c>
      <c r="AO135">
        <v>72251644</v>
      </c>
      <c r="AP135">
        <v>136345769</v>
      </c>
      <c r="AQ135">
        <v>153370350</v>
      </c>
      <c r="AR135">
        <v>146126849</v>
      </c>
      <c r="AU135">
        <v>118123</v>
      </c>
      <c r="AV135">
        <v>33536</v>
      </c>
      <c r="AY135">
        <v>534682</v>
      </c>
      <c r="AZ135">
        <v>1194691</v>
      </c>
      <c r="BA135">
        <v>860669</v>
      </c>
      <c r="BB135">
        <v>877913</v>
      </c>
      <c r="BC135">
        <v>898877</v>
      </c>
    </row>
    <row r="136" spans="2:55" x14ac:dyDescent="0.25">
      <c r="B136" t="s">
        <v>214</v>
      </c>
      <c r="O136">
        <v>2604894</v>
      </c>
      <c r="P136">
        <v>2179765</v>
      </c>
      <c r="V136" s="8"/>
      <c r="Y136" s="2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2:55" x14ac:dyDescent="0.25">
      <c r="B137" t="s">
        <v>67</v>
      </c>
      <c r="V137" s="8">
        <v>47945098</v>
      </c>
      <c r="W137">
        <v>4664159</v>
      </c>
      <c r="X137" s="1">
        <v>163019145</v>
      </c>
      <c r="Y137" s="2">
        <v>204148373</v>
      </c>
      <c r="Z137">
        <v>104044310</v>
      </c>
      <c r="AA137">
        <v>76065316</v>
      </c>
      <c r="AB137">
        <v>100062738</v>
      </c>
      <c r="AC137">
        <v>148925427</v>
      </c>
      <c r="AD137">
        <v>124292780</v>
      </c>
      <c r="AE137" s="4">
        <v>142219649</v>
      </c>
      <c r="AF137" s="4">
        <v>212959622</v>
      </c>
      <c r="AG137" s="4">
        <v>207902366</v>
      </c>
      <c r="AH137" s="4">
        <v>177630078</v>
      </c>
      <c r="AI137" s="4">
        <v>114432329</v>
      </c>
      <c r="AJ137" s="4">
        <v>115702710</v>
      </c>
      <c r="AK137" s="4">
        <v>98709632</v>
      </c>
      <c r="AL137" s="4">
        <v>62444338</v>
      </c>
      <c r="AM137" s="4">
        <v>72193628</v>
      </c>
      <c r="AN137" s="4">
        <v>73993460</v>
      </c>
      <c r="AO137">
        <v>67182389</v>
      </c>
      <c r="AP137">
        <v>104290870</v>
      </c>
      <c r="AQ137">
        <v>64142189</v>
      </c>
      <c r="AR137">
        <v>75124002</v>
      </c>
      <c r="AU137">
        <v>51771</v>
      </c>
      <c r="AV137">
        <v>5866</v>
      </c>
      <c r="AY137">
        <v>79935</v>
      </c>
      <c r="AZ137">
        <v>173429</v>
      </c>
      <c r="BA137">
        <v>263174</v>
      </c>
      <c r="BB137">
        <v>174357</v>
      </c>
      <c r="BC137">
        <v>170889</v>
      </c>
    </row>
    <row r="138" spans="2:55" x14ac:dyDescent="0.25">
      <c r="B138" t="s">
        <v>68</v>
      </c>
      <c r="V138" s="8"/>
      <c r="X138" s="1">
        <v>6250</v>
      </c>
      <c r="Y138" s="2">
        <v>1610</v>
      </c>
      <c r="Z138">
        <v>11145</v>
      </c>
      <c r="AB138">
        <v>52778</v>
      </c>
      <c r="AC138">
        <v>26442</v>
      </c>
      <c r="AD138">
        <v>65249</v>
      </c>
      <c r="AE138" s="4">
        <v>91779</v>
      </c>
      <c r="AF138" s="4">
        <v>19660</v>
      </c>
      <c r="AG138" s="4">
        <v>7486</v>
      </c>
      <c r="AH138" s="4">
        <v>2207233</v>
      </c>
      <c r="AI138" s="4">
        <v>2949749</v>
      </c>
      <c r="AJ138" s="4">
        <v>2940063</v>
      </c>
      <c r="AK138" s="4">
        <v>3316818</v>
      </c>
      <c r="AL138" s="4">
        <v>2427573</v>
      </c>
      <c r="AM138" s="4">
        <v>5678823</v>
      </c>
      <c r="AN138" s="4">
        <v>5818064</v>
      </c>
      <c r="AO138">
        <v>6155904</v>
      </c>
      <c r="AP138">
        <v>6461824</v>
      </c>
      <c r="AQ138">
        <v>10360492</v>
      </c>
      <c r="AR138">
        <v>5627195</v>
      </c>
    </row>
    <row r="139" spans="2:55" x14ac:dyDescent="0.25">
      <c r="B139" t="s">
        <v>69</v>
      </c>
      <c r="O139">
        <v>29986348</v>
      </c>
      <c r="P139">
        <v>36318426</v>
      </c>
      <c r="U139">
        <v>12520342</v>
      </c>
      <c r="V139" s="8">
        <v>6443317</v>
      </c>
      <c r="W139">
        <v>1889425</v>
      </c>
      <c r="X139" s="1">
        <v>35549637</v>
      </c>
      <c r="Y139" s="2">
        <v>28425839</v>
      </c>
      <c r="Z139">
        <v>25211816</v>
      </c>
      <c r="AA139">
        <v>22104958</v>
      </c>
      <c r="AB139">
        <v>25919242</v>
      </c>
      <c r="AC139">
        <v>32265652</v>
      </c>
      <c r="AD139">
        <v>31389416</v>
      </c>
      <c r="AE139" s="4">
        <v>27194523</v>
      </c>
      <c r="AF139" s="4">
        <v>29489998</v>
      </c>
      <c r="AG139" s="4">
        <v>26427785</v>
      </c>
      <c r="AH139" s="4">
        <v>21956541</v>
      </c>
      <c r="AI139" s="4">
        <v>18680673</v>
      </c>
      <c r="AJ139" s="4">
        <v>16199154</v>
      </c>
      <c r="AK139" s="4">
        <v>10429340</v>
      </c>
      <c r="AL139" s="4">
        <v>12553496</v>
      </c>
      <c r="AM139" s="4">
        <v>11207349</v>
      </c>
      <c r="AN139" s="4">
        <v>9969961</v>
      </c>
      <c r="AO139">
        <v>9451503</v>
      </c>
      <c r="AP139">
        <v>11499096</v>
      </c>
      <c r="AQ139">
        <v>15865296</v>
      </c>
      <c r="AR139">
        <v>17302758</v>
      </c>
      <c r="AU139">
        <v>26969</v>
      </c>
      <c r="AV139">
        <v>21218</v>
      </c>
      <c r="AY139">
        <v>38571</v>
      </c>
      <c r="AZ139">
        <v>86890</v>
      </c>
      <c r="BA139">
        <v>68470</v>
      </c>
      <c r="BB139">
        <v>52234</v>
      </c>
      <c r="BC139">
        <v>71516</v>
      </c>
    </row>
    <row r="140" spans="2:55" x14ac:dyDescent="0.25">
      <c r="B140" t="s">
        <v>135</v>
      </c>
      <c r="V140" s="8">
        <v>62215</v>
      </c>
      <c r="X140" s="1">
        <v>1283842</v>
      </c>
      <c r="Y140" s="2">
        <v>3959829</v>
      </c>
      <c r="Z140">
        <v>2166135</v>
      </c>
      <c r="AA140">
        <v>5172958</v>
      </c>
      <c r="AB140">
        <v>10412537</v>
      </c>
      <c r="AC140">
        <v>6610886</v>
      </c>
      <c r="AD140">
        <v>6489822</v>
      </c>
      <c r="AE140" s="4">
        <v>12207220</v>
      </c>
      <c r="AF140" s="4">
        <v>20755981</v>
      </c>
      <c r="AG140" s="4">
        <v>19290943</v>
      </c>
      <c r="AH140" s="4">
        <v>19650266</v>
      </c>
      <c r="AI140" s="4">
        <v>15080881</v>
      </c>
      <c r="AJ140" s="4">
        <v>6873311</v>
      </c>
    </row>
    <row r="141" spans="2:55" x14ac:dyDescent="0.25">
      <c r="B141" t="s">
        <v>168</v>
      </c>
      <c r="O141">
        <v>4703393</v>
      </c>
      <c r="P141">
        <v>6529943</v>
      </c>
      <c r="U141">
        <v>9865</v>
      </c>
      <c r="V141" s="8"/>
      <c r="Y141" s="2"/>
      <c r="AE141" s="4"/>
      <c r="AF141" s="4"/>
      <c r="AG141" s="4"/>
      <c r="AH141" s="4"/>
      <c r="AI141" s="4"/>
      <c r="AJ141" s="4"/>
    </row>
    <row r="142" spans="2:55" x14ac:dyDescent="0.25">
      <c r="B142" t="s">
        <v>70</v>
      </c>
      <c r="V142" s="8">
        <v>179</v>
      </c>
      <c r="W142">
        <v>101</v>
      </c>
      <c r="X142" s="1">
        <v>6616340</v>
      </c>
      <c r="Y142" s="2">
        <v>13023691</v>
      </c>
      <c r="Z142">
        <v>28823370</v>
      </c>
      <c r="AA142">
        <v>25509530</v>
      </c>
      <c r="AB142">
        <v>14640602</v>
      </c>
      <c r="AC142">
        <v>23513438</v>
      </c>
      <c r="AD142">
        <v>35904357</v>
      </c>
      <c r="AE142" s="4">
        <v>30541761</v>
      </c>
      <c r="AF142" s="4">
        <v>36595475</v>
      </c>
      <c r="AG142" s="4">
        <v>49338370</v>
      </c>
      <c r="AH142" s="4">
        <v>32864066</v>
      </c>
      <c r="AI142" s="4">
        <v>10624181</v>
      </c>
      <c r="AJ142" s="4">
        <v>18038344</v>
      </c>
      <c r="AK142" s="4">
        <v>23454119</v>
      </c>
      <c r="AL142" s="4">
        <v>15414668</v>
      </c>
      <c r="AM142" s="4">
        <v>7701780</v>
      </c>
      <c r="AN142" s="4">
        <v>8875081</v>
      </c>
      <c r="AO142">
        <v>19119295</v>
      </c>
      <c r="AP142">
        <v>20001366</v>
      </c>
      <c r="AQ142">
        <v>22639469</v>
      </c>
      <c r="AR142">
        <v>9265756</v>
      </c>
    </row>
    <row r="143" spans="2:55" x14ac:dyDescent="0.25">
      <c r="B143" t="s">
        <v>71</v>
      </c>
      <c r="O143">
        <v>18599536</v>
      </c>
      <c r="P143">
        <v>22127543</v>
      </c>
      <c r="U143">
        <v>9923337</v>
      </c>
      <c r="V143" s="8">
        <v>10289167</v>
      </c>
      <c r="W143">
        <v>251016</v>
      </c>
      <c r="X143" s="1">
        <v>27808533</v>
      </c>
      <c r="Y143" s="2">
        <v>32905104</v>
      </c>
      <c r="Z143">
        <v>21303205</v>
      </c>
      <c r="AA143">
        <v>15108126</v>
      </c>
      <c r="AB143">
        <v>21019716</v>
      </c>
      <c r="AC143">
        <v>19642176</v>
      </c>
      <c r="AD143">
        <v>17909802</v>
      </c>
      <c r="AE143" s="4">
        <v>16416828</v>
      </c>
      <c r="AF143" s="4">
        <v>12347215</v>
      </c>
      <c r="AG143" s="4">
        <v>22774465</v>
      </c>
      <c r="AH143" s="4">
        <v>22853788</v>
      </c>
      <c r="AI143" s="4">
        <v>7698119</v>
      </c>
      <c r="AJ143" s="4">
        <v>5347215</v>
      </c>
      <c r="AK143" s="4">
        <v>2601604</v>
      </c>
      <c r="AL143" s="4">
        <v>2728572</v>
      </c>
      <c r="AM143" s="4">
        <v>3142254</v>
      </c>
      <c r="AN143" s="4">
        <v>2605262</v>
      </c>
      <c r="AO143">
        <v>2654891</v>
      </c>
      <c r="AP143">
        <v>3743413</v>
      </c>
      <c r="AQ143">
        <v>4081117</v>
      </c>
      <c r="AR143">
        <v>4992029</v>
      </c>
      <c r="AU143">
        <v>200</v>
      </c>
    </row>
    <row r="144" spans="2:55" x14ac:dyDescent="0.25">
      <c r="B144" t="s">
        <v>72</v>
      </c>
      <c r="V144" s="8">
        <v>90112</v>
      </c>
      <c r="X144" s="1">
        <v>1792298</v>
      </c>
      <c r="Y144" s="2">
        <v>1447907</v>
      </c>
      <c r="Z144">
        <v>676029</v>
      </c>
      <c r="AA144">
        <v>3623972</v>
      </c>
      <c r="AB144">
        <v>5206734</v>
      </c>
      <c r="AC144">
        <v>6012908</v>
      </c>
      <c r="AD144">
        <v>6446497</v>
      </c>
      <c r="AE144" s="4">
        <v>6590640</v>
      </c>
      <c r="AF144" s="4">
        <v>9740029</v>
      </c>
      <c r="AG144" s="4">
        <v>8398370</v>
      </c>
      <c r="AH144" s="4">
        <v>7930031</v>
      </c>
      <c r="AI144" s="4">
        <v>8167198</v>
      </c>
      <c r="AJ144" s="4">
        <v>4139306</v>
      </c>
      <c r="AK144" s="4">
        <v>3254248</v>
      </c>
      <c r="AL144" s="4">
        <v>3215676</v>
      </c>
      <c r="AM144" s="4">
        <v>2088042</v>
      </c>
      <c r="AN144" s="4">
        <v>2460677</v>
      </c>
      <c r="AO144">
        <v>2100629</v>
      </c>
      <c r="AP144">
        <v>2087252</v>
      </c>
      <c r="AQ144">
        <v>1667062</v>
      </c>
      <c r="AR144">
        <v>2513827</v>
      </c>
      <c r="AU144">
        <v>163</v>
      </c>
    </row>
    <row r="145" spans="2:55" x14ac:dyDescent="0.25">
      <c r="B145" t="s">
        <v>167</v>
      </c>
      <c r="O145">
        <v>2476790</v>
      </c>
      <c r="P145">
        <v>3413334</v>
      </c>
      <c r="U145">
        <v>4635609</v>
      </c>
      <c r="V145" s="8"/>
      <c r="Y145" s="2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2:55" x14ac:dyDescent="0.25">
      <c r="B146" t="s">
        <v>133</v>
      </c>
      <c r="O146">
        <v>9191</v>
      </c>
      <c r="P146">
        <v>14276</v>
      </c>
      <c r="U146">
        <v>499601</v>
      </c>
      <c r="V146" s="8"/>
      <c r="Y146" s="2">
        <v>8055218</v>
      </c>
      <c r="Z146">
        <v>5872197</v>
      </c>
      <c r="AA146">
        <v>7711473</v>
      </c>
      <c r="AB146">
        <v>4295323</v>
      </c>
      <c r="AC146">
        <v>7585912</v>
      </c>
      <c r="AD146">
        <v>12142055</v>
      </c>
      <c r="AE146" s="4">
        <v>9089026</v>
      </c>
      <c r="AF146" s="4"/>
      <c r="AG146" s="4"/>
      <c r="AH146" s="4"/>
      <c r="AI146" s="4"/>
      <c r="AJ146" s="4"/>
    </row>
    <row r="147" spans="2:55" x14ac:dyDescent="0.25">
      <c r="B147" t="s">
        <v>73</v>
      </c>
      <c r="C147" t="s">
        <v>160</v>
      </c>
      <c r="V147" s="8">
        <v>2965</v>
      </c>
      <c r="X147" s="1">
        <v>160724</v>
      </c>
      <c r="Y147" s="2"/>
      <c r="AE147" s="4"/>
      <c r="AF147" s="4">
        <v>255610</v>
      </c>
      <c r="AG147" s="4">
        <v>338543</v>
      </c>
      <c r="AH147" s="4">
        <v>313851</v>
      </c>
      <c r="AI147" s="4">
        <v>287840</v>
      </c>
      <c r="AJ147" s="4">
        <v>229771</v>
      </c>
      <c r="AK147" s="4">
        <v>216061</v>
      </c>
      <c r="AL147" s="4">
        <v>122828</v>
      </c>
      <c r="AM147" s="4">
        <v>64090</v>
      </c>
      <c r="AN147" s="4">
        <v>125292</v>
      </c>
      <c r="AO147">
        <v>206195</v>
      </c>
      <c r="AP147">
        <v>315343</v>
      </c>
      <c r="AQ147">
        <v>758373</v>
      </c>
      <c r="AR147">
        <v>194549</v>
      </c>
      <c r="AU147">
        <v>14701</v>
      </c>
      <c r="AV147">
        <v>713</v>
      </c>
    </row>
    <row r="148" spans="2:55" x14ac:dyDescent="0.25">
      <c r="B148" t="s">
        <v>74</v>
      </c>
      <c r="O148">
        <v>3936245</v>
      </c>
      <c r="P148">
        <v>738325</v>
      </c>
      <c r="U148">
        <v>472583</v>
      </c>
      <c r="V148" s="8">
        <v>158709</v>
      </c>
      <c r="X148" s="1">
        <v>10968998</v>
      </c>
      <c r="Y148" s="2">
        <v>14994601</v>
      </c>
      <c r="Z148">
        <v>1565157</v>
      </c>
      <c r="AA148">
        <v>10568535</v>
      </c>
      <c r="AB148">
        <v>17474816</v>
      </c>
      <c r="AC148">
        <v>19442114</v>
      </c>
      <c r="AD148">
        <v>5264990</v>
      </c>
      <c r="AE148" s="4">
        <v>22498539</v>
      </c>
      <c r="AF148" s="4">
        <v>24332133</v>
      </c>
      <c r="AG148" s="4">
        <v>25084330</v>
      </c>
      <c r="AH148" s="4">
        <v>9294061</v>
      </c>
      <c r="AI148" s="4">
        <v>3985710</v>
      </c>
      <c r="AJ148" s="4">
        <v>1836783</v>
      </c>
      <c r="AK148" s="4">
        <v>1991442</v>
      </c>
      <c r="AL148" s="4">
        <v>1630406</v>
      </c>
      <c r="AM148" s="4">
        <v>1904444</v>
      </c>
      <c r="AN148" s="4">
        <v>1962092</v>
      </c>
      <c r="AO148">
        <v>2729220</v>
      </c>
      <c r="AP148">
        <v>2363745</v>
      </c>
      <c r="AQ148">
        <v>2232186</v>
      </c>
      <c r="AR148">
        <v>2826412</v>
      </c>
      <c r="AU148">
        <v>469</v>
      </c>
      <c r="AY148">
        <v>20472</v>
      </c>
      <c r="AZ148">
        <v>27319</v>
      </c>
      <c r="BA148">
        <v>52683</v>
      </c>
      <c r="BB148">
        <v>62830</v>
      </c>
      <c r="BC148">
        <v>100684</v>
      </c>
    </row>
    <row r="149" spans="2:55" x14ac:dyDescent="0.25">
      <c r="B149" t="s">
        <v>75</v>
      </c>
      <c r="O149">
        <v>343851</v>
      </c>
      <c r="P149">
        <v>722098</v>
      </c>
      <c r="U149">
        <v>2214090</v>
      </c>
      <c r="V149" s="8"/>
      <c r="Y149" s="2">
        <v>1838098</v>
      </c>
      <c r="Z149">
        <v>406552</v>
      </c>
      <c r="AA149">
        <v>954699</v>
      </c>
      <c r="AB149">
        <v>741517</v>
      </c>
      <c r="AC149">
        <v>461583</v>
      </c>
      <c r="AD149">
        <v>697954</v>
      </c>
      <c r="AE149" s="4">
        <v>6096728</v>
      </c>
      <c r="AF149" s="4">
        <v>7264122</v>
      </c>
      <c r="AG149" s="4">
        <v>11742328</v>
      </c>
      <c r="AH149" s="4">
        <v>11812297</v>
      </c>
      <c r="AI149" s="4">
        <v>4997359</v>
      </c>
      <c r="AJ149" s="4">
        <v>5434912</v>
      </c>
      <c r="AK149" s="4">
        <v>4067585</v>
      </c>
      <c r="AL149" s="4">
        <v>9469864</v>
      </c>
      <c r="AM149" s="4">
        <v>6133557</v>
      </c>
      <c r="AN149" s="4">
        <v>9755122</v>
      </c>
      <c r="AO149">
        <v>17110229</v>
      </c>
      <c r="AP149">
        <v>22913159</v>
      </c>
      <c r="AQ149">
        <v>22716195</v>
      </c>
      <c r="AR149">
        <v>21797686</v>
      </c>
      <c r="AU149">
        <v>665902</v>
      </c>
    </row>
    <row r="150" spans="2:55" x14ac:dyDescent="0.25">
      <c r="B150" t="s">
        <v>189</v>
      </c>
      <c r="V150" s="8">
        <v>1411975</v>
      </c>
      <c r="X150" s="1">
        <v>6965166</v>
      </c>
      <c r="Y150" s="2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2:55" x14ac:dyDescent="0.25">
      <c r="B151" t="s">
        <v>76</v>
      </c>
      <c r="V151" s="8"/>
      <c r="Y151" s="2">
        <v>587658</v>
      </c>
      <c r="Z151">
        <v>68666</v>
      </c>
      <c r="AA151">
        <v>143435</v>
      </c>
      <c r="AB151">
        <v>195463</v>
      </c>
      <c r="AC151">
        <v>5049767</v>
      </c>
      <c r="AD151">
        <v>679240</v>
      </c>
      <c r="AE151" s="4">
        <v>9811455</v>
      </c>
      <c r="AF151" s="4">
        <v>5370563</v>
      </c>
      <c r="AG151" s="4">
        <v>2016929</v>
      </c>
      <c r="AH151" s="4">
        <v>1072485</v>
      </c>
      <c r="AI151" s="4">
        <v>1108129</v>
      </c>
      <c r="AJ151" s="4">
        <v>912981</v>
      </c>
      <c r="AK151" s="4">
        <v>1668595</v>
      </c>
      <c r="AL151" s="4">
        <v>894198</v>
      </c>
      <c r="AM151" s="4">
        <v>533873</v>
      </c>
      <c r="AN151" s="4">
        <v>1179529</v>
      </c>
      <c r="AO151">
        <v>1067489</v>
      </c>
      <c r="AP151">
        <v>910915</v>
      </c>
      <c r="AQ151">
        <v>359118</v>
      </c>
      <c r="AR151">
        <v>838036</v>
      </c>
      <c r="AU151">
        <v>18598</v>
      </c>
    </row>
    <row r="152" spans="2:55" x14ac:dyDescent="0.25">
      <c r="B152" t="s">
        <v>77</v>
      </c>
      <c r="V152" s="8">
        <v>45200</v>
      </c>
      <c r="X152" s="1">
        <v>161599</v>
      </c>
      <c r="Y152" s="2">
        <v>2903369</v>
      </c>
      <c r="Z152">
        <v>1014207</v>
      </c>
      <c r="AA152">
        <v>2983852</v>
      </c>
      <c r="AB152">
        <v>1308412</v>
      </c>
      <c r="AC152">
        <v>2044827</v>
      </c>
      <c r="AD152">
        <v>1289693</v>
      </c>
      <c r="AE152" s="4">
        <v>1316545</v>
      </c>
      <c r="AF152" s="4">
        <v>1359541</v>
      </c>
      <c r="AG152" s="4">
        <v>953661</v>
      </c>
      <c r="AH152" s="4">
        <v>256167</v>
      </c>
      <c r="AI152" s="4">
        <v>521248</v>
      </c>
      <c r="AJ152" s="4">
        <v>286748</v>
      </c>
      <c r="AK152" s="4">
        <v>222514</v>
      </c>
      <c r="AL152" s="4">
        <v>164611</v>
      </c>
      <c r="AM152" s="4">
        <v>170256</v>
      </c>
      <c r="AN152" s="4">
        <v>173464</v>
      </c>
      <c r="AO152">
        <v>197597</v>
      </c>
      <c r="AP152">
        <v>213078</v>
      </c>
      <c r="AQ152">
        <v>183876</v>
      </c>
      <c r="AR152">
        <v>251768</v>
      </c>
    </row>
    <row r="153" spans="2:55" x14ac:dyDescent="0.25">
      <c r="B153" t="s">
        <v>78</v>
      </c>
      <c r="V153" s="8">
        <v>584</v>
      </c>
      <c r="Y153" s="2"/>
      <c r="AE153" s="4"/>
      <c r="AF153" s="4"/>
      <c r="AG153" s="4"/>
      <c r="AH153" s="4"/>
      <c r="AI153" s="4"/>
      <c r="AJ153" s="4"/>
      <c r="AK153" s="4">
        <v>7052</v>
      </c>
      <c r="AL153" s="4">
        <v>8309</v>
      </c>
      <c r="AM153" s="4">
        <v>45002</v>
      </c>
      <c r="AN153" s="4">
        <v>973</v>
      </c>
      <c r="AO153">
        <v>22684</v>
      </c>
      <c r="AP153">
        <v>6092</v>
      </c>
      <c r="AQ153">
        <v>22175</v>
      </c>
      <c r="AR153">
        <v>498890</v>
      </c>
    </row>
    <row r="154" spans="2:55" x14ac:dyDescent="0.25">
      <c r="B154" t="s">
        <v>134</v>
      </c>
      <c r="V154" s="8">
        <v>29800</v>
      </c>
      <c r="Y154" s="2">
        <v>97010</v>
      </c>
      <c r="Z154">
        <v>223300</v>
      </c>
      <c r="AA154">
        <v>73434</v>
      </c>
      <c r="AB154">
        <v>31684</v>
      </c>
      <c r="AC154">
        <v>114250</v>
      </c>
      <c r="AD154">
        <v>112150</v>
      </c>
      <c r="AE154" s="4">
        <v>3620</v>
      </c>
      <c r="AF154" s="4">
        <v>5416</v>
      </c>
      <c r="AG154" s="4">
        <v>305</v>
      </c>
      <c r="AH154" s="4"/>
      <c r="AI154" s="4">
        <v>8500</v>
      </c>
      <c r="AJ154" s="4">
        <v>965</v>
      </c>
    </row>
    <row r="155" spans="2:55" x14ac:dyDescent="0.25">
      <c r="B155" t="s">
        <v>79</v>
      </c>
      <c r="C155" t="s">
        <v>160</v>
      </c>
      <c r="V155" s="8">
        <v>529798</v>
      </c>
      <c r="W155">
        <v>48511</v>
      </c>
      <c r="X155" s="1">
        <v>3209875</v>
      </c>
      <c r="Y155" s="2"/>
      <c r="AE155" s="4"/>
      <c r="AF155" s="4">
        <v>5576664</v>
      </c>
      <c r="AG155" s="4">
        <v>4672030</v>
      </c>
      <c r="AH155" s="4">
        <v>5297914</v>
      </c>
      <c r="AI155" s="4">
        <v>4673417</v>
      </c>
      <c r="AJ155" s="4">
        <v>3636307</v>
      </c>
      <c r="AK155" s="4">
        <v>5093227</v>
      </c>
      <c r="AL155" s="4">
        <v>2981938</v>
      </c>
      <c r="AM155" s="4">
        <v>1820603</v>
      </c>
      <c r="AN155" s="4">
        <v>1202536</v>
      </c>
      <c r="AO155">
        <v>1084930</v>
      </c>
      <c r="AP155">
        <v>1330423</v>
      </c>
      <c r="AQ155">
        <v>1357271</v>
      </c>
      <c r="AR155">
        <v>1147464</v>
      </c>
      <c r="AU155">
        <v>1227</v>
      </c>
      <c r="AV155">
        <v>92</v>
      </c>
    </row>
    <row r="156" spans="2:55" x14ac:dyDescent="0.25">
      <c r="B156" t="s">
        <v>169</v>
      </c>
      <c r="C156" t="s">
        <v>87</v>
      </c>
      <c r="O156">
        <v>1094728</v>
      </c>
      <c r="P156">
        <v>1125172</v>
      </c>
      <c r="U156">
        <v>1640633</v>
      </c>
      <c r="V156" s="8"/>
      <c r="Y156" s="2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2:55" x14ac:dyDescent="0.25">
      <c r="B157" t="s">
        <v>170</v>
      </c>
      <c r="O157">
        <v>15837</v>
      </c>
      <c r="P157">
        <v>3273</v>
      </c>
      <c r="V157" s="8"/>
      <c r="Y157" s="2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2:55" x14ac:dyDescent="0.25">
      <c r="B158" t="s">
        <v>171</v>
      </c>
      <c r="O158">
        <v>173271</v>
      </c>
      <c r="P158">
        <v>139433</v>
      </c>
      <c r="U158">
        <v>34198</v>
      </c>
      <c r="V158" s="8"/>
      <c r="Y158" s="2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2:55" x14ac:dyDescent="0.25">
      <c r="B159" t="s">
        <v>80</v>
      </c>
      <c r="O159">
        <v>867573</v>
      </c>
      <c r="P159">
        <v>566227</v>
      </c>
      <c r="U159">
        <v>1216925</v>
      </c>
      <c r="V159" s="8">
        <v>728383</v>
      </c>
      <c r="X159" s="1">
        <v>1351481</v>
      </c>
      <c r="Y159" s="2">
        <v>178118</v>
      </c>
      <c r="Z159">
        <v>164842</v>
      </c>
      <c r="AA159">
        <v>315300</v>
      </c>
      <c r="AB159">
        <v>253699</v>
      </c>
      <c r="AC159">
        <v>439660</v>
      </c>
      <c r="AD159">
        <v>1470562</v>
      </c>
      <c r="AE159" s="4">
        <v>1210287</v>
      </c>
      <c r="AF159" s="4">
        <v>484940</v>
      </c>
      <c r="AG159" s="4">
        <v>1213844</v>
      </c>
      <c r="AH159" s="4">
        <v>371980</v>
      </c>
      <c r="AI159" s="4">
        <v>172118</v>
      </c>
      <c r="AJ159" s="4">
        <v>88621</v>
      </c>
      <c r="AK159" s="4">
        <v>31686</v>
      </c>
      <c r="AL159" s="4">
        <v>209818</v>
      </c>
      <c r="AM159" s="4">
        <v>52187</v>
      </c>
      <c r="AN159" s="4">
        <v>28903</v>
      </c>
      <c r="AO159">
        <v>232292</v>
      </c>
      <c r="AP159">
        <v>174623</v>
      </c>
      <c r="AQ159">
        <v>240222</v>
      </c>
      <c r="AR159">
        <v>196505</v>
      </c>
      <c r="AU159">
        <v>1234</v>
      </c>
    </row>
    <row r="160" spans="2:55" x14ac:dyDescent="0.25">
      <c r="B160" t="s">
        <v>224</v>
      </c>
      <c r="C160" s="9" t="s">
        <v>223</v>
      </c>
      <c r="V160" s="8"/>
      <c r="Y160" s="2"/>
      <c r="AE160" s="4"/>
      <c r="AF160" s="4"/>
      <c r="AG160" s="4"/>
      <c r="AH160" s="4"/>
      <c r="AI160" s="4"/>
      <c r="AJ160" s="4"/>
      <c r="AP160">
        <v>17100</v>
      </c>
      <c r="AQ160">
        <v>97025</v>
      </c>
      <c r="AR160">
        <v>1605</v>
      </c>
    </row>
    <row r="161" spans="2:48" x14ac:dyDescent="0.25">
      <c r="B161" t="s">
        <v>81</v>
      </c>
      <c r="C161" t="s">
        <v>160</v>
      </c>
      <c r="V161" s="8"/>
      <c r="Y161" s="2"/>
      <c r="AE161" s="4"/>
      <c r="AF161" s="4">
        <v>111631</v>
      </c>
      <c r="AG161" s="4">
        <v>283467</v>
      </c>
      <c r="AH161" s="4">
        <v>314771</v>
      </c>
      <c r="AI161" s="4">
        <v>432528</v>
      </c>
      <c r="AJ161" s="4">
        <v>2594244</v>
      </c>
      <c r="AO161">
        <v>1026879</v>
      </c>
      <c r="AP161">
        <v>697112</v>
      </c>
      <c r="AQ161">
        <v>674740</v>
      </c>
      <c r="AR161">
        <v>215834</v>
      </c>
    </row>
    <row r="162" spans="2:48" x14ac:dyDescent="0.25">
      <c r="B162" t="s">
        <v>253</v>
      </c>
      <c r="V162" s="8"/>
      <c r="Y162" s="2"/>
      <c r="AE162" s="4"/>
      <c r="AF162" s="4"/>
      <c r="AG162" s="4"/>
      <c r="AH162" s="4"/>
      <c r="AI162" s="4"/>
      <c r="AJ162" s="4"/>
      <c r="AU162">
        <v>16321</v>
      </c>
      <c r="AV162">
        <v>149</v>
      </c>
    </row>
    <row r="163" spans="2:48" x14ac:dyDescent="0.25">
      <c r="B163" t="s">
        <v>82</v>
      </c>
      <c r="O163">
        <v>58845</v>
      </c>
      <c r="P163">
        <v>203283</v>
      </c>
      <c r="U163">
        <v>343545</v>
      </c>
      <c r="V163" s="8">
        <v>737137</v>
      </c>
      <c r="W163">
        <v>1767</v>
      </c>
      <c r="X163" s="1">
        <v>2393764</v>
      </c>
      <c r="Y163" s="2">
        <v>14078681</v>
      </c>
      <c r="Z163">
        <v>14519244</v>
      </c>
      <c r="AA163">
        <v>9396088</v>
      </c>
      <c r="AB163">
        <v>8910921</v>
      </c>
      <c r="AC163">
        <v>10587643</v>
      </c>
      <c r="AD163">
        <v>8509469</v>
      </c>
      <c r="AE163" s="4">
        <v>9259401</v>
      </c>
      <c r="AF163" s="4">
        <v>13472742</v>
      </c>
      <c r="AG163" s="4">
        <v>9201132</v>
      </c>
      <c r="AH163" s="4">
        <v>9034059</v>
      </c>
      <c r="AI163" s="4">
        <v>7394026</v>
      </c>
      <c r="AJ163" s="4">
        <v>4675100</v>
      </c>
      <c r="AK163" s="4">
        <v>2713994</v>
      </c>
      <c r="AL163" s="4">
        <v>2812170</v>
      </c>
      <c r="AM163" s="4">
        <v>3752369</v>
      </c>
      <c r="AN163" s="4">
        <v>4199930</v>
      </c>
      <c r="AO163">
        <v>2601565</v>
      </c>
      <c r="AP163">
        <v>4504658</v>
      </c>
      <c r="AQ163">
        <v>4265705</v>
      </c>
      <c r="AR163">
        <v>4437305</v>
      </c>
      <c r="AU163">
        <v>1037</v>
      </c>
    </row>
    <row r="164" spans="2:48" x14ac:dyDescent="0.25">
      <c r="B164" t="s">
        <v>190</v>
      </c>
      <c r="V164" s="8">
        <v>384498</v>
      </c>
      <c r="W164">
        <v>111880</v>
      </c>
      <c r="X164" s="1">
        <v>10539077</v>
      </c>
      <c r="Y164" s="2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2:48" x14ac:dyDescent="0.25">
      <c r="B165" t="s">
        <v>83</v>
      </c>
      <c r="V165" s="8">
        <v>24880</v>
      </c>
      <c r="X165" s="1">
        <v>46500</v>
      </c>
      <c r="Y165" s="2">
        <v>270325</v>
      </c>
      <c r="Z165">
        <v>108988</v>
      </c>
      <c r="AA165">
        <v>390039</v>
      </c>
      <c r="AB165">
        <v>39340</v>
      </c>
      <c r="AC165">
        <v>1156208</v>
      </c>
      <c r="AD165">
        <v>481830</v>
      </c>
      <c r="AE165" s="4">
        <v>552703</v>
      </c>
      <c r="AF165" s="4">
        <v>230420</v>
      </c>
      <c r="AG165" s="4">
        <v>365500</v>
      </c>
      <c r="AH165" s="4">
        <v>255607</v>
      </c>
      <c r="AI165" s="4">
        <v>207623</v>
      </c>
      <c r="AJ165" s="4">
        <v>142412</v>
      </c>
      <c r="AK165" s="4">
        <v>118014</v>
      </c>
      <c r="AL165" s="4">
        <v>293945</v>
      </c>
      <c r="AM165" s="4">
        <v>96230</v>
      </c>
      <c r="AN165" s="4">
        <v>100640</v>
      </c>
      <c r="AO165">
        <v>69201</v>
      </c>
      <c r="AP165">
        <v>159604</v>
      </c>
      <c r="AQ165">
        <v>493555</v>
      </c>
      <c r="AR165">
        <v>565171</v>
      </c>
      <c r="AU165">
        <v>678</v>
      </c>
    </row>
    <row r="166" spans="2:48" x14ac:dyDescent="0.25">
      <c r="B166" t="s">
        <v>155</v>
      </c>
      <c r="V166" s="8"/>
      <c r="Y166" s="2"/>
      <c r="AE166" s="4"/>
      <c r="AF166" s="4"/>
      <c r="AG166" s="4"/>
      <c r="AH166" s="4"/>
      <c r="AI166" s="4"/>
      <c r="AJ166" s="4"/>
      <c r="AK166">
        <v>3140599</v>
      </c>
      <c r="AL166">
        <v>1383721</v>
      </c>
      <c r="AM166">
        <v>1275378</v>
      </c>
      <c r="AN166">
        <v>1465657</v>
      </c>
    </row>
    <row r="167" spans="2:48" x14ac:dyDescent="0.25">
      <c r="B167" t="s">
        <v>222</v>
      </c>
      <c r="C167" s="9" t="s">
        <v>223</v>
      </c>
      <c r="V167" s="8">
        <v>30000</v>
      </c>
      <c r="Y167" s="2">
        <v>336055</v>
      </c>
      <c r="Z167">
        <v>27163</v>
      </c>
      <c r="AA167">
        <v>10719</v>
      </c>
      <c r="AB167">
        <v>7565</v>
      </c>
      <c r="AC167">
        <v>28490</v>
      </c>
      <c r="AD167">
        <v>32845</v>
      </c>
      <c r="AE167" s="4">
        <v>22011</v>
      </c>
      <c r="AF167" s="4">
        <v>40336</v>
      </c>
      <c r="AG167" s="4">
        <v>43445</v>
      </c>
      <c r="AH167" s="4">
        <v>104221</v>
      </c>
      <c r="AI167" s="4">
        <v>130109</v>
      </c>
      <c r="AJ167" s="4">
        <v>156684</v>
      </c>
      <c r="AP167">
        <v>442485</v>
      </c>
      <c r="AQ167">
        <v>226086</v>
      </c>
      <c r="AR167">
        <v>237424</v>
      </c>
    </row>
    <row r="168" spans="2:48" x14ac:dyDescent="0.25">
      <c r="B168" t="s">
        <v>84</v>
      </c>
      <c r="V168" s="8"/>
      <c r="X168" s="1">
        <v>3958639</v>
      </c>
      <c r="Y168" s="2">
        <v>348892</v>
      </c>
      <c r="Z168">
        <v>99498</v>
      </c>
      <c r="AA168">
        <v>103965</v>
      </c>
      <c r="AB168">
        <v>178704</v>
      </c>
      <c r="AC168">
        <v>295396</v>
      </c>
      <c r="AD168">
        <v>279121</v>
      </c>
      <c r="AE168" s="4">
        <v>311825</v>
      </c>
      <c r="AF168" s="4">
        <v>272801</v>
      </c>
      <c r="AG168" s="4">
        <v>196157</v>
      </c>
      <c r="AH168" s="4">
        <v>339341</v>
      </c>
      <c r="AI168" s="4">
        <v>346991</v>
      </c>
      <c r="AJ168" s="4">
        <v>452729</v>
      </c>
      <c r="AK168" s="4">
        <v>325042</v>
      </c>
      <c r="AL168" s="4">
        <v>225457</v>
      </c>
      <c r="AM168" s="4">
        <v>255124</v>
      </c>
      <c r="AN168" s="4">
        <v>106758</v>
      </c>
      <c r="AO168">
        <v>263187</v>
      </c>
      <c r="AP168">
        <v>225231</v>
      </c>
      <c r="AQ168">
        <v>319829</v>
      </c>
      <c r="AR168">
        <v>380578</v>
      </c>
    </row>
    <row r="169" spans="2:48" x14ac:dyDescent="0.25">
      <c r="B169" t="s">
        <v>85</v>
      </c>
      <c r="V169" s="8"/>
      <c r="X169" s="1">
        <v>1042391</v>
      </c>
      <c r="Y169" s="2">
        <v>1903668</v>
      </c>
      <c r="Z169">
        <v>238417</v>
      </c>
      <c r="AA169">
        <v>184802</v>
      </c>
      <c r="AB169">
        <v>2441699</v>
      </c>
      <c r="AC169">
        <v>177701</v>
      </c>
      <c r="AD169">
        <v>120582</v>
      </c>
      <c r="AE169" s="4">
        <v>1741238</v>
      </c>
      <c r="AF169" s="4">
        <v>1210374</v>
      </c>
      <c r="AG169" s="4">
        <v>2141840</v>
      </c>
      <c r="AH169" s="4">
        <v>2509939</v>
      </c>
      <c r="AI169" s="4">
        <v>1170178</v>
      </c>
      <c r="AJ169" s="4">
        <v>556299</v>
      </c>
      <c r="AK169" s="4">
        <v>2083864</v>
      </c>
      <c r="AL169" s="4">
        <v>1235827</v>
      </c>
      <c r="AM169" s="4">
        <v>455107</v>
      </c>
      <c r="AN169" s="4">
        <v>516588</v>
      </c>
      <c r="AO169">
        <v>1143119</v>
      </c>
      <c r="AP169">
        <v>1984162</v>
      </c>
      <c r="AQ169">
        <v>1159540</v>
      </c>
      <c r="AR169">
        <v>2329570</v>
      </c>
    </row>
    <row r="170" spans="2:48" x14ac:dyDescent="0.25">
      <c r="B170" t="s">
        <v>196</v>
      </c>
      <c r="O170">
        <v>393742</v>
      </c>
      <c r="P170">
        <v>348079</v>
      </c>
      <c r="V170" s="8"/>
      <c r="Y170" s="2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2:48" x14ac:dyDescent="0.25">
      <c r="B171" t="s">
        <v>178</v>
      </c>
      <c r="O171">
        <v>37179771</v>
      </c>
      <c r="P171">
        <v>30934574</v>
      </c>
      <c r="U171">
        <v>73058942</v>
      </c>
      <c r="V171" s="8"/>
      <c r="Y171" s="2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2:48" x14ac:dyDescent="0.25">
      <c r="B172" t="s">
        <v>86</v>
      </c>
      <c r="V172" s="8">
        <v>140774</v>
      </c>
      <c r="X172" s="1">
        <v>125700</v>
      </c>
      <c r="Y172" s="2"/>
      <c r="AE172" s="4"/>
      <c r="AF172" s="4">
        <v>1651956</v>
      </c>
      <c r="AG172" s="4">
        <v>1639557</v>
      </c>
      <c r="AH172" s="4">
        <v>916425</v>
      </c>
      <c r="AI172" s="4">
        <v>1090373</v>
      </c>
      <c r="AJ172" s="4">
        <v>1051949</v>
      </c>
      <c r="AK172" s="4">
        <v>644801</v>
      </c>
      <c r="AL172" s="4">
        <v>677694</v>
      </c>
      <c r="AM172" s="4">
        <v>360631</v>
      </c>
      <c r="AN172" s="4">
        <v>214816</v>
      </c>
      <c r="AO172">
        <v>145581</v>
      </c>
      <c r="AP172">
        <v>203550</v>
      </c>
      <c r="AQ172">
        <v>224501</v>
      </c>
      <c r="AR172">
        <v>480128</v>
      </c>
    </row>
    <row r="173" spans="2:48" x14ac:dyDescent="0.25">
      <c r="B173" t="s">
        <v>87</v>
      </c>
      <c r="V173" s="8">
        <v>1396919</v>
      </c>
      <c r="W173">
        <v>178765</v>
      </c>
      <c r="X173" s="1">
        <v>2442730</v>
      </c>
      <c r="Y173" s="2">
        <v>4800665</v>
      </c>
      <c r="Z173">
        <v>2842829</v>
      </c>
      <c r="AA173">
        <v>2675506</v>
      </c>
      <c r="AB173">
        <v>2731203</v>
      </c>
      <c r="AC173">
        <v>2083557</v>
      </c>
      <c r="AD173">
        <v>1916406</v>
      </c>
      <c r="AE173" s="4">
        <v>1301484</v>
      </c>
      <c r="AF173" s="4">
        <v>2090202</v>
      </c>
      <c r="AG173" s="4">
        <v>2335675</v>
      </c>
      <c r="AH173" s="4">
        <v>1218041</v>
      </c>
      <c r="AI173" s="4">
        <v>1597856</v>
      </c>
      <c r="AJ173" s="4">
        <v>1696566</v>
      </c>
      <c r="AK173" s="4">
        <v>840272</v>
      </c>
      <c r="AL173" s="4">
        <v>563098</v>
      </c>
      <c r="AM173" s="4">
        <v>524838</v>
      </c>
      <c r="AN173" s="4">
        <v>609911</v>
      </c>
      <c r="AO173">
        <v>536189</v>
      </c>
      <c r="AP173">
        <v>902487</v>
      </c>
      <c r="AQ173">
        <v>651802</v>
      </c>
      <c r="AR173">
        <v>671683</v>
      </c>
      <c r="AU173">
        <v>426</v>
      </c>
    </row>
    <row r="174" spans="2:48" x14ac:dyDescent="0.25">
      <c r="B174" t="s">
        <v>192</v>
      </c>
      <c r="V174" s="8"/>
      <c r="Y174" s="2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V174">
        <v>3041</v>
      </c>
    </row>
    <row r="175" spans="2:48" x14ac:dyDescent="0.25">
      <c r="B175" t="s">
        <v>88</v>
      </c>
      <c r="V175" s="8">
        <v>47500</v>
      </c>
      <c r="X175" s="1">
        <v>3363775</v>
      </c>
      <c r="Y175" s="2">
        <v>1709484</v>
      </c>
      <c r="Z175">
        <v>2049809</v>
      </c>
      <c r="AA175">
        <v>1893527</v>
      </c>
      <c r="AB175">
        <v>1216184</v>
      </c>
      <c r="AC175">
        <v>1231122</v>
      </c>
      <c r="AD175">
        <v>1155415</v>
      </c>
      <c r="AE175" s="4">
        <v>1596657</v>
      </c>
      <c r="AF175" s="4">
        <v>1951050</v>
      </c>
      <c r="AG175" s="4">
        <v>1543452</v>
      </c>
      <c r="AH175" s="4">
        <v>2289996</v>
      </c>
      <c r="AI175" s="4">
        <v>2376810</v>
      </c>
      <c r="AJ175" s="4">
        <v>1882640</v>
      </c>
      <c r="AK175" s="4">
        <v>1295604</v>
      </c>
      <c r="AL175" s="4">
        <v>2966013</v>
      </c>
      <c r="AM175" s="4">
        <v>1355000</v>
      </c>
      <c r="AN175" s="4">
        <v>2125983</v>
      </c>
      <c r="AO175">
        <v>1805922</v>
      </c>
      <c r="AP175">
        <v>2584606</v>
      </c>
      <c r="AQ175">
        <v>3136581</v>
      </c>
      <c r="AR175">
        <v>3879821</v>
      </c>
      <c r="AU175">
        <v>115</v>
      </c>
    </row>
    <row r="176" spans="2:48" x14ac:dyDescent="0.25">
      <c r="B176" t="s">
        <v>89</v>
      </c>
      <c r="V176" s="8">
        <v>1367393</v>
      </c>
      <c r="W176">
        <v>150572</v>
      </c>
      <c r="X176" s="1">
        <v>7210621</v>
      </c>
      <c r="Y176" s="2">
        <v>2731179</v>
      </c>
      <c r="Z176">
        <v>2348854</v>
      </c>
      <c r="AA176">
        <v>3914062</v>
      </c>
      <c r="AB176">
        <v>2349877</v>
      </c>
      <c r="AC176">
        <v>3310329</v>
      </c>
      <c r="AD176">
        <v>5294745</v>
      </c>
      <c r="AE176" s="4">
        <v>2579252</v>
      </c>
      <c r="AF176" s="4">
        <v>2057831</v>
      </c>
      <c r="AG176" s="4">
        <v>1653914</v>
      </c>
      <c r="AH176" s="4">
        <v>1966547</v>
      </c>
      <c r="AI176" s="4">
        <v>724432</v>
      </c>
      <c r="AJ176" s="4">
        <v>815367</v>
      </c>
      <c r="AK176" s="4">
        <v>675550</v>
      </c>
      <c r="AL176" s="4">
        <v>579421</v>
      </c>
      <c r="AM176" s="4">
        <v>712879</v>
      </c>
      <c r="AN176" s="4">
        <v>318174</v>
      </c>
      <c r="AO176">
        <v>236818</v>
      </c>
      <c r="AP176">
        <v>288894</v>
      </c>
      <c r="AQ176">
        <v>181278</v>
      </c>
      <c r="AR176">
        <v>7288174</v>
      </c>
      <c r="AS176" s="4">
        <f>SUM(AN133:AN176)</f>
        <v>193984063</v>
      </c>
      <c r="AU176">
        <v>1682</v>
      </c>
    </row>
    <row r="177" spans="2:55" x14ac:dyDescent="0.25">
      <c r="B177" t="s">
        <v>90</v>
      </c>
      <c r="O177">
        <v>4926190</v>
      </c>
      <c r="P177">
        <v>4935318</v>
      </c>
      <c r="U177">
        <v>29294</v>
      </c>
      <c r="V177" s="8">
        <v>684062</v>
      </c>
      <c r="X177" s="1">
        <v>2368142</v>
      </c>
      <c r="Y177" s="2">
        <v>4286734</v>
      </c>
      <c r="Z177">
        <v>2319884</v>
      </c>
      <c r="AA177">
        <v>6149330</v>
      </c>
      <c r="AB177">
        <v>7188573</v>
      </c>
      <c r="AC177">
        <v>9303652</v>
      </c>
      <c r="AD177">
        <v>7697503</v>
      </c>
      <c r="AE177" s="4">
        <v>6439659</v>
      </c>
      <c r="AF177" s="4">
        <v>6849441</v>
      </c>
      <c r="AG177" s="4">
        <v>5021743</v>
      </c>
      <c r="AH177" s="4">
        <v>3285834</v>
      </c>
      <c r="AI177" s="4">
        <v>3775684</v>
      </c>
      <c r="AJ177" s="4">
        <v>4760797</v>
      </c>
      <c r="AK177" s="4">
        <v>4529446</v>
      </c>
      <c r="AL177" s="4">
        <v>2082606</v>
      </c>
      <c r="AM177" s="4">
        <v>674346</v>
      </c>
      <c r="AN177" s="4">
        <v>699550</v>
      </c>
      <c r="AO177">
        <v>1805803</v>
      </c>
      <c r="AP177">
        <v>3684509</v>
      </c>
      <c r="AQ177">
        <v>2332082</v>
      </c>
      <c r="AR177">
        <v>2060513</v>
      </c>
      <c r="AU177">
        <v>293</v>
      </c>
      <c r="AY177">
        <v>9167</v>
      </c>
      <c r="AZ177">
        <v>15469</v>
      </c>
      <c r="BA177">
        <v>24465</v>
      </c>
      <c r="BB177">
        <v>22958</v>
      </c>
      <c r="BC177">
        <v>91722</v>
      </c>
    </row>
    <row r="178" spans="2:55" x14ac:dyDescent="0.25">
      <c r="B178" t="s">
        <v>91</v>
      </c>
      <c r="V178" s="8"/>
      <c r="Y178" s="2"/>
      <c r="AE178" s="4"/>
      <c r="AF178" s="4"/>
      <c r="AG178" s="4"/>
      <c r="AH178" s="4"/>
      <c r="AI178" s="4"/>
      <c r="AJ178" s="4"/>
      <c r="AK178" s="4">
        <v>432553</v>
      </c>
      <c r="AL178" s="4">
        <v>267174</v>
      </c>
      <c r="AM178" s="4">
        <v>385537</v>
      </c>
      <c r="AN178" s="4">
        <v>375370</v>
      </c>
      <c r="AO178">
        <v>415380</v>
      </c>
      <c r="AP178">
        <v>740877</v>
      </c>
      <c r="AQ178">
        <v>573294</v>
      </c>
      <c r="AR178">
        <v>473342</v>
      </c>
      <c r="AU178">
        <v>8550</v>
      </c>
    </row>
    <row r="179" spans="2:55" x14ac:dyDescent="0.25">
      <c r="B179" t="s">
        <v>179</v>
      </c>
      <c r="C179" t="s">
        <v>180</v>
      </c>
      <c r="O179">
        <v>626526</v>
      </c>
      <c r="P179">
        <v>126400</v>
      </c>
      <c r="U179">
        <v>85828</v>
      </c>
      <c r="V179" s="8"/>
      <c r="Y179" s="2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2:55" x14ac:dyDescent="0.25">
      <c r="B180" t="s">
        <v>136</v>
      </c>
      <c r="V180" s="8"/>
      <c r="Y180" s="2">
        <v>10711</v>
      </c>
      <c r="Z180">
        <v>160</v>
      </c>
      <c r="AA180">
        <v>1500</v>
      </c>
      <c r="AB180">
        <v>4485</v>
      </c>
      <c r="AC180">
        <v>200</v>
      </c>
      <c r="AD180">
        <v>650</v>
      </c>
      <c r="AE180" s="4">
        <v>1713359</v>
      </c>
      <c r="AF180" s="4">
        <v>6209794</v>
      </c>
      <c r="AG180" s="4">
        <v>5520698</v>
      </c>
      <c r="AH180" s="4">
        <v>2689522</v>
      </c>
      <c r="AI180" s="4">
        <v>3308392</v>
      </c>
      <c r="AJ180" s="4">
        <v>1365751</v>
      </c>
    </row>
    <row r="181" spans="2:55" x14ac:dyDescent="0.25">
      <c r="B181" t="s">
        <v>92</v>
      </c>
      <c r="V181" s="8">
        <v>642102</v>
      </c>
      <c r="W181">
        <v>256</v>
      </c>
      <c r="X181" s="1">
        <v>1068687</v>
      </c>
      <c r="Y181" s="2">
        <v>125909</v>
      </c>
      <c r="Z181">
        <v>78443</v>
      </c>
      <c r="AA181">
        <v>179533</v>
      </c>
      <c r="AB181">
        <v>116157</v>
      </c>
      <c r="AC181">
        <v>670254</v>
      </c>
      <c r="AD181">
        <v>1382877</v>
      </c>
      <c r="AE181" s="4">
        <v>955328</v>
      </c>
      <c r="AF181" s="4">
        <v>736554</v>
      </c>
      <c r="AG181" s="4">
        <v>740634</v>
      </c>
      <c r="AH181" s="4">
        <v>648713</v>
      </c>
      <c r="AI181" s="4">
        <v>1194813</v>
      </c>
      <c r="AJ181" s="4">
        <v>547461</v>
      </c>
      <c r="AK181" s="4">
        <v>409500</v>
      </c>
      <c r="AL181" s="4">
        <v>402499</v>
      </c>
      <c r="AM181" s="4">
        <v>858564</v>
      </c>
      <c r="AN181" s="4">
        <v>497667</v>
      </c>
      <c r="AO181">
        <v>741888</v>
      </c>
      <c r="AP181">
        <v>753742</v>
      </c>
      <c r="AQ181">
        <v>1216294</v>
      </c>
      <c r="AR181">
        <v>1119061</v>
      </c>
    </row>
    <row r="182" spans="2:55" x14ac:dyDescent="0.25">
      <c r="B182" t="s">
        <v>191</v>
      </c>
      <c r="V182" s="8">
        <v>198120</v>
      </c>
      <c r="X182" s="1">
        <v>410204</v>
      </c>
      <c r="Y182" s="2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2:55" x14ac:dyDescent="0.25">
      <c r="B183" t="s">
        <v>93</v>
      </c>
      <c r="V183" s="8">
        <v>890332</v>
      </c>
      <c r="W183">
        <v>972230</v>
      </c>
      <c r="X183" s="1">
        <v>281494</v>
      </c>
      <c r="Y183" s="2">
        <v>530040</v>
      </c>
      <c r="Z183">
        <v>45689</v>
      </c>
      <c r="AA183">
        <v>101198</v>
      </c>
      <c r="AB183">
        <v>43399</v>
      </c>
      <c r="AC183">
        <v>18720</v>
      </c>
      <c r="AD183">
        <v>145362</v>
      </c>
      <c r="AE183" s="4">
        <v>55606</v>
      </c>
      <c r="AF183" s="4">
        <v>47383</v>
      </c>
      <c r="AG183" s="4">
        <v>654349</v>
      </c>
      <c r="AH183" s="4">
        <v>11774501</v>
      </c>
      <c r="AI183" s="4">
        <v>14368899</v>
      </c>
      <c r="AJ183" s="4">
        <v>13708162</v>
      </c>
      <c r="AK183" s="4">
        <v>5971571</v>
      </c>
      <c r="AL183" s="4">
        <v>10965043</v>
      </c>
      <c r="AM183" s="4">
        <v>865382</v>
      </c>
      <c r="AN183" s="4">
        <v>2838345</v>
      </c>
      <c r="AO183">
        <v>4472210</v>
      </c>
      <c r="AP183">
        <v>7469422</v>
      </c>
      <c r="AQ183">
        <v>6755606</v>
      </c>
      <c r="AR183">
        <v>5022685</v>
      </c>
      <c r="AS183" s="4">
        <f>SUM(AN177:AN183)-AN183</f>
        <v>1572587</v>
      </c>
      <c r="AU183">
        <v>2883</v>
      </c>
      <c r="AV183">
        <v>371</v>
      </c>
    </row>
    <row r="184" spans="2:55" x14ac:dyDescent="0.25">
      <c r="B184" t="s">
        <v>163</v>
      </c>
      <c r="U184">
        <v>864832</v>
      </c>
      <c r="V184" s="8"/>
      <c r="Y184" s="2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S184" s="4"/>
    </row>
    <row r="185" spans="2:55" x14ac:dyDescent="0.25">
      <c r="B185" t="s">
        <v>181</v>
      </c>
      <c r="C185" t="s">
        <v>182</v>
      </c>
      <c r="O185">
        <v>190085</v>
      </c>
      <c r="P185">
        <v>400219</v>
      </c>
      <c r="U185">
        <v>198246</v>
      </c>
      <c r="V185" s="8"/>
      <c r="Y185" s="2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S185" s="4"/>
    </row>
    <row r="186" spans="2:55" x14ac:dyDescent="0.25">
      <c r="B186" t="s">
        <v>94</v>
      </c>
      <c r="V186" s="8"/>
      <c r="AE186" s="4"/>
      <c r="AF186" s="4"/>
      <c r="AG186" s="4"/>
      <c r="AH186" s="4"/>
      <c r="AI186" s="4"/>
      <c r="AJ186" s="4"/>
    </row>
    <row r="187" spans="2:55" x14ac:dyDescent="0.25">
      <c r="B187" t="s">
        <v>95</v>
      </c>
      <c r="V187" s="8"/>
      <c r="AE187" s="4"/>
      <c r="AF187" s="4"/>
      <c r="AG187" s="4"/>
      <c r="AH187" s="4"/>
      <c r="AI187" s="4"/>
      <c r="AJ187" s="4"/>
    </row>
    <row r="188" spans="2:55" x14ac:dyDescent="0.25">
      <c r="B188" t="s">
        <v>96</v>
      </c>
      <c r="V188" s="8"/>
      <c r="AE188" s="4"/>
      <c r="AF188" s="4"/>
      <c r="AG188" s="4"/>
      <c r="AH188" s="4"/>
      <c r="AI188" s="4"/>
      <c r="AJ188" s="4"/>
    </row>
    <row r="189" spans="2:55" x14ac:dyDescent="0.25">
      <c r="B189" t="s">
        <v>97</v>
      </c>
      <c r="V189" s="8"/>
      <c r="AE189" s="4"/>
      <c r="AF189" s="4"/>
      <c r="AG189" s="4"/>
      <c r="AH189" s="4"/>
      <c r="AI189" s="4"/>
      <c r="AJ189" s="4"/>
    </row>
    <row r="190" spans="2:55" x14ac:dyDescent="0.25">
      <c r="B190" t="s">
        <v>98</v>
      </c>
      <c r="E190">
        <f t="shared" ref="E190:AN190" si="0">SUM(E4:E189)</f>
        <v>0</v>
      </c>
      <c r="F190">
        <f t="shared" si="0"/>
        <v>0</v>
      </c>
      <c r="G190">
        <f t="shared" si="0"/>
        <v>0</v>
      </c>
      <c r="H190">
        <f t="shared" si="0"/>
        <v>0</v>
      </c>
      <c r="I190">
        <f t="shared" si="0"/>
        <v>0</v>
      </c>
      <c r="J190">
        <f t="shared" si="0"/>
        <v>0</v>
      </c>
      <c r="K190">
        <f t="shared" si="0"/>
        <v>0</v>
      </c>
      <c r="L190">
        <f t="shared" si="0"/>
        <v>0</v>
      </c>
      <c r="M190">
        <f t="shared" si="0"/>
        <v>0</v>
      </c>
      <c r="N190">
        <f t="shared" si="0"/>
        <v>0</v>
      </c>
      <c r="O190">
        <f t="shared" si="0"/>
        <v>3265239714</v>
      </c>
      <c r="P190">
        <f t="shared" si="0"/>
        <v>3333258633</v>
      </c>
      <c r="Q190">
        <f t="shared" si="0"/>
        <v>0</v>
      </c>
      <c r="R190">
        <f t="shared" si="0"/>
        <v>0</v>
      </c>
      <c r="S190">
        <f t="shared" si="0"/>
        <v>0</v>
      </c>
      <c r="T190">
        <f t="shared" si="0"/>
        <v>0</v>
      </c>
      <c r="U190">
        <f t="shared" si="0"/>
        <v>1883262895</v>
      </c>
      <c r="V190" s="1">
        <f t="shared" si="0"/>
        <v>1082087466</v>
      </c>
      <c r="W190">
        <f t="shared" si="0"/>
        <v>637426479</v>
      </c>
      <c r="X190" s="1">
        <f t="shared" si="0"/>
        <v>3296085060</v>
      </c>
      <c r="Y190">
        <f t="shared" si="0"/>
        <v>3367764305</v>
      </c>
      <c r="Z190">
        <f t="shared" si="0"/>
        <v>2288502536</v>
      </c>
      <c r="AA190">
        <f t="shared" si="0"/>
        <v>2034740769</v>
      </c>
      <c r="AB190">
        <f t="shared" si="0"/>
        <v>2024808585</v>
      </c>
      <c r="AC190">
        <f t="shared" si="0"/>
        <v>2378165400</v>
      </c>
      <c r="AD190">
        <f t="shared" si="0"/>
        <v>2535419616</v>
      </c>
      <c r="AE190" s="7">
        <f t="shared" si="0"/>
        <v>2470706624</v>
      </c>
      <c r="AF190" s="4">
        <f t="shared" si="0"/>
        <v>2575966766</v>
      </c>
      <c r="AG190" s="4">
        <f t="shared" si="0"/>
        <v>2726167499</v>
      </c>
      <c r="AH190" s="4">
        <f t="shared" si="0"/>
        <v>2782178287</v>
      </c>
      <c r="AI190" s="4">
        <f t="shared" si="0"/>
        <v>2460276875</v>
      </c>
      <c r="AJ190" s="4">
        <f t="shared" si="0"/>
        <v>2506788005</v>
      </c>
      <c r="AK190">
        <f t="shared" si="0"/>
        <v>1947155639</v>
      </c>
      <c r="AL190">
        <f t="shared" si="0"/>
        <v>1743550858</v>
      </c>
      <c r="AM190">
        <f t="shared" si="0"/>
        <v>1170413409</v>
      </c>
      <c r="AN190">
        <f t="shared" si="0"/>
        <v>1151391309</v>
      </c>
      <c r="AO190">
        <f>SUM(AO4:AO189)</f>
        <v>998000707</v>
      </c>
      <c r="AP190">
        <f t="shared" ref="AP190:BC190" si="1">SUM(AP4:AP189)</f>
        <v>1519618305</v>
      </c>
      <c r="AQ190">
        <f t="shared" si="1"/>
        <v>1386124783</v>
      </c>
      <c r="AR190">
        <f t="shared" si="1"/>
        <v>1516514676</v>
      </c>
      <c r="AS190">
        <f t="shared" si="1"/>
        <v>1148552964</v>
      </c>
      <c r="AT190">
        <f t="shared" si="1"/>
        <v>0</v>
      </c>
      <c r="AU190">
        <f t="shared" si="1"/>
        <v>469733355</v>
      </c>
      <c r="AV190">
        <f t="shared" si="1"/>
        <v>408916535</v>
      </c>
      <c r="AW190">
        <f t="shared" si="1"/>
        <v>0</v>
      </c>
      <c r="AX190">
        <f t="shared" si="1"/>
        <v>0</v>
      </c>
      <c r="AY190">
        <f t="shared" si="1"/>
        <v>1759575</v>
      </c>
      <c r="AZ190">
        <f t="shared" si="1"/>
        <v>3431187</v>
      </c>
      <c r="BA190">
        <f t="shared" si="1"/>
        <v>3937325</v>
      </c>
      <c r="BB190">
        <f t="shared" si="1"/>
        <v>4342696</v>
      </c>
      <c r="BC190">
        <f t="shared" si="1"/>
        <v>6283743</v>
      </c>
    </row>
    <row r="191" spans="2:55" x14ac:dyDescent="0.25">
      <c r="AE191" s="7"/>
      <c r="AF191" s="4"/>
      <c r="AG191" s="4"/>
      <c r="AH191" s="4"/>
      <c r="AI191" s="4"/>
      <c r="AJ191" s="4"/>
    </row>
    <row r="192" spans="2:55" x14ac:dyDescent="0.25">
      <c r="O192">
        <f>3265239714-O190</f>
        <v>0</v>
      </c>
      <c r="P192">
        <f>3333258633-P190</f>
        <v>0</v>
      </c>
      <c r="U192">
        <f>1883262895-U190</f>
        <v>0</v>
      </c>
      <c r="V192" s="1">
        <f>1082090066-V190</f>
        <v>2600</v>
      </c>
      <c r="W192">
        <f>637426479-W190</f>
        <v>0</v>
      </c>
      <c r="X192" s="1">
        <f>3296085060-X190</f>
        <v>0</v>
      </c>
      <c r="AF192" s="4"/>
      <c r="AY192">
        <f>2145548-AY190</f>
        <v>385973</v>
      </c>
      <c r="AZ192">
        <f>4251243-AZ190</f>
        <v>820056</v>
      </c>
      <c r="BA192">
        <f>4918728-BA190</f>
        <v>981403</v>
      </c>
      <c r="BB192">
        <f>5296631-BB190</f>
        <v>953935</v>
      </c>
      <c r="BC192">
        <f>7752416-BC190</f>
        <v>1468673</v>
      </c>
    </row>
    <row r="193" spans="1:44" x14ac:dyDescent="0.25">
      <c r="A193" t="s">
        <v>100</v>
      </c>
      <c r="U193" t="s">
        <v>183</v>
      </c>
      <c r="Y193" t="s">
        <v>138</v>
      </c>
      <c r="Z193" t="s">
        <v>138</v>
      </c>
      <c r="AB193" t="s">
        <v>260</v>
      </c>
      <c r="AC193" t="s">
        <v>260</v>
      </c>
      <c r="AD193" t="s">
        <v>260</v>
      </c>
      <c r="AE193" t="s">
        <v>260</v>
      </c>
      <c r="AF193" t="s">
        <v>260</v>
      </c>
      <c r="AG193" t="s">
        <v>260</v>
      </c>
      <c r="AH193" t="s">
        <v>260</v>
      </c>
      <c r="AI193" t="s">
        <v>260</v>
      </c>
      <c r="AJ193" t="s">
        <v>260</v>
      </c>
    </row>
    <row r="194" spans="1:44" x14ac:dyDescent="0.25">
      <c r="A194" t="s">
        <v>101</v>
      </c>
      <c r="AK194" t="s">
        <v>138</v>
      </c>
      <c r="AL194" t="s">
        <v>138</v>
      </c>
      <c r="AM194" t="s">
        <v>138</v>
      </c>
      <c r="AN194" t="s">
        <v>138</v>
      </c>
    </row>
    <row r="195" spans="1:44" x14ac:dyDescent="0.25">
      <c r="A195" t="s">
        <v>102</v>
      </c>
      <c r="U195" t="s">
        <v>206</v>
      </c>
      <c r="X195" t="s">
        <v>256</v>
      </c>
      <c r="Y195" t="s">
        <v>256</v>
      </c>
      <c r="Z195" t="s">
        <v>256</v>
      </c>
      <c r="AA195" t="s">
        <v>256</v>
      </c>
      <c r="AB195" t="s">
        <v>256</v>
      </c>
      <c r="AC195" t="s">
        <v>256</v>
      </c>
      <c r="AD195" t="s">
        <v>256</v>
      </c>
      <c r="AE195" t="s">
        <v>256</v>
      </c>
      <c r="AF195" t="s">
        <v>256</v>
      </c>
      <c r="AG195" t="s">
        <v>256</v>
      </c>
      <c r="AH195" t="s">
        <v>256</v>
      </c>
      <c r="AI195" t="s">
        <v>256</v>
      </c>
      <c r="AJ195" t="s">
        <v>256</v>
      </c>
      <c r="AK195" t="s">
        <v>256</v>
      </c>
      <c r="AL195" t="s">
        <v>256</v>
      </c>
      <c r="AM195" t="s">
        <v>256</v>
      </c>
      <c r="AN195" t="s">
        <v>256</v>
      </c>
      <c r="AO195" t="s">
        <v>256</v>
      </c>
      <c r="AP195" t="s">
        <v>256</v>
      </c>
      <c r="AQ195" t="s">
        <v>256</v>
      </c>
      <c r="AR195" t="s">
        <v>256</v>
      </c>
    </row>
    <row r="196" spans="1:44" x14ac:dyDescent="0.25">
      <c r="A196" t="s">
        <v>103</v>
      </c>
      <c r="V196" s="1" t="s">
        <v>185</v>
      </c>
      <c r="W196" t="s">
        <v>185</v>
      </c>
      <c r="X196" s="1" t="s">
        <v>185</v>
      </c>
      <c r="AA196" t="s">
        <v>142</v>
      </c>
      <c r="AC196" t="s">
        <v>152</v>
      </c>
    </row>
    <row r="197" spans="1:44" x14ac:dyDescent="0.25">
      <c r="A197" t="s">
        <v>104</v>
      </c>
      <c r="AA197" t="s">
        <v>145</v>
      </c>
    </row>
    <row r="198" spans="1:44" x14ac:dyDescent="0.25">
      <c r="A198" t="s">
        <v>107</v>
      </c>
      <c r="AA198" t="s">
        <v>146</v>
      </c>
    </row>
    <row r="199" spans="1:44" x14ac:dyDescent="0.25">
      <c r="A199" t="s">
        <v>106</v>
      </c>
      <c r="AG199" t="s">
        <v>207</v>
      </c>
      <c r="AH199" t="s">
        <v>207</v>
      </c>
      <c r="AI199" t="s">
        <v>207</v>
      </c>
      <c r="AJ199" t="s">
        <v>207</v>
      </c>
    </row>
    <row r="200" spans="1:44" x14ac:dyDescent="0.25">
      <c r="A200" t="s">
        <v>105</v>
      </c>
    </row>
    <row r="201" spans="1:44" x14ac:dyDescent="0.25">
      <c r="A201" t="s">
        <v>108</v>
      </c>
    </row>
    <row r="202" spans="1:44" x14ac:dyDescent="0.25">
      <c r="A202" t="s">
        <v>109</v>
      </c>
    </row>
    <row r="203" spans="1:44" x14ac:dyDescent="0.25">
      <c r="A203" t="s">
        <v>110</v>
      </c>
    </row>
    <row r="204" spans="1:44" x14ac:dyDescent="0.25">
      <c r="A20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exports</vt:lpstr>
      <vt:lpstr>imports</vt:lpstr>
      <vt:lpstr>exp_gold</vt:lpstr>
      <vt:lpstr>imp_gold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Raymond Hicks</cp:lastModifiedBy>
  <dcterms:created xsi:type="dcterms:W3CDTF">2008-10-31T18:06:47Z</dcterms:created>
  <dcterms:modified xsi:type="dcterms:W3CDTF">2012-02-02T03:01:03Z</dcterms:modified>
</cp:coreProperties>
</file>