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255" windowHeight="8160" activeTab="1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P98" i="2"/>
  <c r="AP207"/>
  <c r="AP209"/>
  <c r="AQ207"/>
  <c r="AQ209"/>
  <c r="AO98"/>
  <c r="AO50"/>
  <c r="AO207"/>
  <c r="AO209"/>
  <c r="AN50"/>
  <c r="AN207"/>
  <c r="AN209"/>
  <c r="AQ100" i="1"/>
  <c r="AQ210"/>
  <c r="AQ212"/>
  <c r="AP100"/>
  <c r="AP210"/>
  <c r="AP212"/>
  <c r="AO50"/>
  <c r="AN50"/>
  <c r="AO100"/>
  <c r="AN100"/>
  <c r="AO210"/>
  <c r="AO212"/>
  <c r="AB213" i="2"/>
  <c r="AA213"/>
  <c r="AA207"/>
  <c r="AA209"/>
  <c r="AA214"/>
  <c r="AB207"/>
  <c r="AB209"/>
  <c r="AB214"/>
  <c r="AC207"/>
  <c r="AC209"/>
  <c r="AD207"/>
  <c r="AD209"/>
  <c r="AE207"/>
  <c r="AE209"/>
  <c r="AF207"/>
  <c r="AF209"/>
  <c r="AA210" i="1"/>
  <c r="AA212"/>
  <c r="AB210"/>
  <c r="AB212"/>
  <c r="AC210"/>
  <c r="AC212"/>
  <c r="AD210"/>
  <c r="AD212"/>
  <c r="AE210"/>
  <c r="AE212"/>
  <c r="AF210"/>
  <c r="AF212"/>
  <c r="AM210"/>
  <c r="AM212"/>
  <c r="AM207" i="2"/>
  <c r="AM209"/>
  <c r="AL207"/>
  <c r="AL209"/>
  <c r="AL210" i="1"/>
  <c r="AL212"/>
  <c r="AK210"/>
  <c r="AK212"/>
  <c r="AK207" i="2"/>
  <c r="AK209"/>
  <c r="AJ207"/>
  <c r="AJ209"/>
  <c r="AJ210" i="1"/>
  <c r="AJ212"/>
  <c r="AI207" i="2"/>
  <c r="AI209"/>
  <c r="AI210" i="1"/>
  <c r="AI212"/>
  <c r="AH207" i="2"/>
  <c r="AH209"/>
  <c r="AG207"/>
  <c r="AG209"/>
  <c r="AH210" i="1"/>
  <c r="AH212"/>
  <c r="AG210"/>
  <c r="AG212"/>
  <c r="AN210"/>
  <c r="AN212"/>
</calcChain>
</file>

<file path=xl/sharedStrings.xml><?xml version="1.0" encoding="utf-8"?>
<sst xmlns="http://schemas.openxmlformats.org/spreadsheetml/2006/main" count="601" uniqueCount="287">
  <si>
    <t>notes</t>
  </si>
  <si>
    <t>unit</t>
  </si>
  <si>
    <t>Albania</t>
  </si>
  <si>
    <t>Albanja</t>
  </si>
  <si>
    <t>Anglja</t>
  </si>
  <si>
    <t>Austrja</t>
  </si>
  <si>
    <t>Belgja</t>
  </si>
  <si>
    <t>Bulgarja</t>
  </si>
  <si>
    <t>Czechoslowacja</t>
  </si>
  <si>
    <t>Danja</t>
  </si>
  <si>
    <t>Estonja</t>
  </si>
  <si>
    <t>Finlandja</t>
  </si>
  <si>
    <t>Francja</t>
  </si>
  <si>
    <t>Grecja</t>
  </si>
  <si>
    <t>Hiszpanja</t>
  </si>
  <si>
    <t>Holandja</t>
  </si>
  <si>
    <t>Jugoslawja</t>
  </si>
  <si>
    <t>Litwa</t>
  </si>
  <si>
    <t>Lotwa</t>
  </si>
  <si>
    <t>Malta</t>
  </si>
  <si>
    <t>Niemcy</t>
  </si>
  <si>
    <t>Norwegja</t>
  </si>
  <si>
    <t>Portugalja</t>
  </si>
  <si>
    <t>Z.S.S.R. (Rosja)</t>
  </si>
  <si>
    <t>Rumunja</t>
  </si>
  <si>
    <t>Szwajcarja</t>
  </si>
  <si>
    <t>Szwecja</t>
  </si>
  <si>
    <t>Turcja</t>
  </si>
  <si>
    <t>Wegru</t>
  </si>
  <si>
    <t>Wlochy</t>
  </si>
  <si>
    <t>Inne kraje</t>
  </si>
  <si>
    <t>UK &amp; Irish Free State</t>
  </si>
  <si>
    <t>Austria</t>
  </si>
  <si>
    <t>Belgium</t>
  </si>
  <si>
    <t>Bulgaria</t>
  </si>
  <si>
    <t>Czechoslovakia</t>
  </si>
  <si>
    <t>Denmark</t>
  </si>
  <si>
    <t>Estonia</t>
  </si>
  <si>
    <t>Finland</t>
  </si>
  <si>
    <t>France</t>
  </si>
  <si>
    <t>Greece</t>
  </si>
  <si>
    <t>Spain</t>
  </si>
  <si>
    <t>Netherlands</t>
  </si>
  <si>
    <t>Yugoslavia</t>
  </si>
  <si>
    <t>Lithuania</t>
  </si>
  <si>
    <t>Latvia</t>
  </si>
  <si>
    <t>Germany</t>
  </si>
  <si>
    <t>Norway</t>
  </si>
  <si>
    <t>Portugal</t>
  </si>
  <si>
    <t>USSR</t>
  </si>
  <si>
    <t>Romania</t>
  </si>
  <si>
    <t>Switzerland</t>
  </si>
  <si>
    <t>Sweden</t>
  </si>
  <si>
    <t>Turkey</t>
  </si>
  <si>
    <t>Hungary</t>
  </si>
  <si>
    <t>Italy</t>
  </si>
  <si>
    <t>Other countries</t>
  </si>
  <si>
    <t>Afganistan</t>
  </si>
  <si>
    <t>Arabja</t>
  </si>
  <si>
    <t>Cejlon</t>
  </si>
  <si>
    <t>Chiny</t>
  </si>
  <si>
    <t>Filipiny</t>
  </si>
  <si>
    <t>Hong Kong</t>
  </si>
  <si>
    <t>Indje Brytanskie</t>
  </si>
  <si>
    <t>Indje Francuskie</t>
  </si>
  <si>
    <t>Indje Holenderskie</t>
  </si>
  <si>
    <t>Indje Portugalskie</t>
  </si>
  <si>
    <t>Indochiny Francuskie</t>
  </si>
  <si>
    <t>Japonja</t>
  </si>
  <si>
    <t>Mezopotamja</t>
  </si>
  <si>
    <t>Palestyna</t>
  </si>
  <si>
    <t>Persja</t>
  </si>
  <si>
    <t>Posiadlsci Brytanskie na Malakka I Borneo Polnocne</t>
  </si>
  <si>
    <t>Sjam</t>
  </si>
  <si>
    <t>Syrja</t>
  </si>
  <si>
    <t>Afghanistan</t>
  </si>
  <si>
    <t>Arabia</t>
  </si>
  <si>
    <t>Ceylon</t>
  </si>
  <si>
    <t>China</t>
  </si>
  <si>
    <t>Philippines</t>
  </si>
  <si>
    <t>British India</t>
  </si>
  <si>
    <t>French India</t>
  </si>
  <si>
    <t>Netherlands Indies</t>
  </si>
  <si>
    <t>Portuguese Indies</t>
  </si>
  <si>
    <t>French Indochina</t>
  </si>
  <si>
    <t>Japan</t>
  </si>
  <si>
    <t>Mesopotamia</t>
  </si>
  <si>
    <t>Palestine</t>
  </si>
  <si>
    <t>Persia</t>
  </si>
  <si>
    <t>British Malaysia and Borneo</t>
  </si>
  <si>
    <t>Siam</t>
  </si>
  <si>
    <t>Syria</t>
  </si>
  <si>
    <t>Kanada</t>
  </si>
  <si>
    <t>Stany Zjednoczone</t>
  </si>
  <si>
    <t>Canada</t>
  </si>
  <si>
    <t>US</t>
  </si>
  <si>
    <t>Antylle St. Zjedn</t>
  </si>
  <si>
    <t>US Antilles</t>
  </si>
  <si>
    <t>Costarica</t>
  </si>
  <si>
    <t>Dominikanska Republika</t>
  </si>
  <si>
    <t>Guatemala</t>
  </si>
  <si>
    <t>Haiti</t>
  </si>
  <si>
    <t>Honduras</t>
  </si>
  <si>
    <t>Kuba</t>
  </si>
  <si>
    <t>Meksyk</t>
  </si>
  <si>
    <t>Nikaragua</t>
  </si>
  <si>
    <t>Salwador</t>
  </si>
  <si>
    <t>Antylle I Guyana Brytanskje</t>
  </si>
  <si>
    <t>Antylle I Guyana Francuskie</t>
  </si>
  <si>
    <t>Antylle I Guyana Holenderskie</t>
  </si>
  <si>
    <t>Boliwja</t>
  </si>
  <si>
    <t>Brazylja</t>
  </si>
  <si>
    <t>Chile</t>
  </si>
  <si>
    <t>Ekuador</t>
  </si>
  <si>
    <t>Kolumbia</t>
  </si>
  <si>
    <t>Paragwaj</t>
  </si>
  <si>
    <t>Peru</t>
  </si>
  <si>
    <t>Urugwaj</t>
  </si>
  <si>
    <t>Wenezuela</t>
  </si>
  <si>
    <t>Abisynja</t>
  </si>
  <si>
    <t>Algier</t>
  </si>
  <si>
    <t>Egipt</t>
  </si>
  <si>
    <t>Kolonje Brytanskie w Afryce Wsch.</t>
  </si>
  <si>
    <t>Kolonje Brytanskie w Afryce Zach.</t>
  </si>
  <si>
    <t>Kolonje Francuskjie w Afryce Zach.</t>
  </si>
  <si>
    <t>Kolonje Francuskjie w Afryce Wsch.</t>
  </si>
  <si>
    <t>Kolonje Hiszpanskie w Afryce Zach.</t>
  </si>
  <si>
    <t>Kolonje Portugalskie w Afryce Zach.</t>
  </si>
  <si>
    <t>Kolonie Wloskie w Afryce Wsch.</t>
  </si>
  <si>
    <t>Kolonje Portugalskie w Afryce Wsch.</t>
  </si>
  <si>
    <t>Kongo Belgijskie</t>
  </si>
  <si>
    <t>Liberja</t>
  </si>
  <si>
    <t>Madagaskar</t>
  </si>
  <si>
    <t>Marokko</t>
  </si>
  <si>
    <t>Sudan Brytanski</t>
  </si>
  <si>
    <t>Trypolitanja</t>
  </si>
  <si>
    <t>Tunis</t>
  </si>
  <si>
    <t>Zwiazek Polundniowo Afrykanski</t>
  </si>
  <si>
    <t>Australja</t>
  </si>
  <si>
    <t>Nowa Gwinea Brytanska</t>
  </si>
  <si>
    <t>Nowa Zelandja</t>
  </si>
  <si>
    <t>Oceanja Brytanska</t>
  </si>
  <si>
    <t>Oceanja Francuska</t>
  </si>
  <si>
    <t>Oceanja St. Zjedn</t>
  </si>
  <si>
    <t>Zaopatrywanie statkow morskich</t>
  </si>
  <si>
    <t>Transporty dyspozycyjne</t>
  </si>
  <si>
    <t>Z nieokreslonego kierunku</t>
  </si>
  <si>
    <t>milliers de zlotys</t>
  </si>
  <si>
    <t>Before 1931, Denmark includes Iceland</t>
  </si>
  <si>
    <t>Before 1931, UK includes Ireland</t>
  </si>
  <si>
    <t>Irlandja - wolne pantswo</t>
  </si>
  <si>
    <t>Ireland</t>
  </si>
  <si>
    <t>Islandja</t>
  </si>
  <si>
    <t>Posiadlsci Brytanskie na morzu srodziemnem</t>
  </si>
  <si>
    <t>British possessions in Mediterranean</t>
  </si>
  <si>
    <t>Kolonje I posiadlosci francuskie</t>
  </si>
  <si>
    <t>French posessions and colonies in Asia (was French Indies &amp; French Indochina befor 1931)</t>
  </si>
  <si>
    <t>Kolonje portugalskie</t>
  </si>
  <si>
    <t>Portuguese colonies in Asia (was Portuguese Indies before 1931)</t>
  </si>
  <si>
    <t>Pantswa niepodlegle I pod protektoratem brytanskim na polwyspie Arabskim</t>
  </si>
  <si>
    <t>Panstwa pod protektoratem I kolonje brytanskie na Malakka</t>
  </si>
  <si>
    <t>Panstwa pzalezne, dominja, protektoraty, kolonje I t. d. brytanskie w Azji</t>
  </si>
  <si>
    <t>Independent countries &amp; Brit possessions in the Arabian Peninsula (was Arabia before 1931)</t>
  </si>
  <si>
    <t>British protectorates and colonies in Malaysia (was British Malaysia and Borneo before 1931)</t>
  </si>
  <si>
    <t>Other British dependencies, colonies in Asia (was Hong Kong before 1931)</t>
  </si>
  <si>
    <t>Included in Egypt from 1931</t>
  </si>
  <si>
    <t>Includes British Sudan from 1931</t>
  </si>
  <si>
    <t xml:space="preserve">Kolonje Portugalskie </t>
  </si>
  <si>
    <t>Includes Kolonje Portugalskie w Afryce Zach. &amp; Kolonje Portugalskie w Afryce Wsch.</t>
  </si>
  <si>
    <t>Includes Nows Gwinea Brytanskje from 1931</t>
  </si>
  <si>
    <t>Inne kraje Ameryka Srodkowa</t>
  </si>
  <si>
    <t>Other countries in Central America</t>
  </si>
  <si>
    <t>Afryka polnocna francuska</t>
  </si>
  <si>
    <t>Includes Algiers, Tunis, and Marokko</t>
  </si>
  <si>
    <t xml:space="preserve">Kolonie Wloskie </t>
  </si>
  <si>
    <t>Includes Kolonie Wloskie w Afryce Wsch. &amp; Trypolitanja</t>
  </si>
  <si>
    <t>Tanger-Marokko</t>
  </si>
  <si>
    <t>Nowe Hebrydy</t>
  </si>
  <si>
    <t>Posiadlosci francuskie</t>
  </si>
  <si>
    <t>Includes Kolonje Francuskjie w Afryce Zach., Kolonje Francuskjie w Afryce Wsch., &amp; Madagaskar</t>
  </si>
  <si>
    <t>Posiadlosci I mandaty brytanskie</t>
  </si>
  <si>
    <t>Includes Kolonje Brytanskie w Afryce Zach. &amp; Kolonje Brytanskie w Afryce Wsch.</t>
  </si>
  <si>
    <t>Argentyna</t>
  </si>
  <si>
    <t>Kraje Ameryki Polnocnej oddzielnie niewymienione</t>
  </si>
  <si>
    <t>Other North American countries</t>
  </si>
  <si>
    <t>Inne kraje oddzielnie niewymienione Afryki: Polnocnej</t>
  </si>
  <si>
    <t>Inne kraje oddzielnie niewymienione Afryki: Rownikowo-wschodniej</t>
  </si>
  <si>
    <t>Inne kraje oddzielnie niewymienione Afryki: Rownikowo-zachodniej</t>
  </si>
  <si>
    <t>Inne kraje oddzielnie niewymienione Afryki: Poludniowej</t>
  </si>
  <si>
    <t>Polowy (jedynie dalekiomorskie)</t>
  </si>
  <si>
    <t>Peches maritimes</t>
  </si>
  <si>
    <t>Argentina</t>
  </si>
  <si>
    <t>zlotys</t>
  </si>
  <si>
    <t>Zone Libre du Port de Dantzig</t>
  </si>
  <si>
    <t>Autres pays</t>
  </si>
  <si>
    <t>Luksemburg</t>
  </si>
  <si>
    <t>Prussy Wschodnie</t>
  </si>
  <si>
    <t>East Prussia</t>
  </si>
  <si>
    <t>Andorra</t>
  </si>
  <si>
    <t>Gibraltar</t>
  </si>
  <si>
    <t>Szpicberg</t>
  </si>
  <si>
    <t>Wyspy wloskie Morza Egejskiego</t>
  </si>
  <si>
    <t>Aden</t>
  </si>
  <si>
    <t>Wyspy Bahrein</t>
  </si>
  <si>
    <t>Borneo Brytyjskie</t>
  </si>
  <si>
    <t>Brunei</t>
  </si>
  <si>
    <t>Butan</t>
  </si>
  <si>
    <t>w tym Mandzuria</t>
  </si>
  <si>
    <t>Hadramut</t>
  </si>
  <si>
    <t>Hedzas I Nedzd</t>
  </si>
  <si>
    <t>Wegry</t>
  </si>
  <si>
    <t>Wyspy wloskie m/ Egejskiego</t>
  </si>
  <si>
    <t>Cypr</t>
  </si>
  <si>
    <t>Posladlosci francuskie w Indiach</t>
  </si>
  <si>
    <t>Posladlosci portugalskie w Indlach</t>
  </si>
  <si>
    <t>Jemen</t>
  </si>
  <si>
    <t>Koweit</t>
  </si>
  <si>
    <t>Makao</t>
  </si>
  <si>
    <t>Oman</t>
  </si>
  <si>
    <t>Nepal</t>
  </si>
  <si>
    <t>Sarawak</t>
  </si>
  <si>
    <t>Timor Portugalski</t>
  </si>
  <si>
    <t>Honduras Brytyjski</t>
  </si>
  <si>
    <t>Panama</t>
  </si>
  <si>
    <t>Strefa Kanalu Panamsklego</t>
  </si>
  <si>
    <t>Kraje wysp. Am. Srodk. (oprocz Kuby)</t>
  </si>
  <si>
    <t>Wyspy Falkland</t>
  </si>
  <si>
    <t>Gujana Brytyjska</t>
  </si>
  <si>
    <t>Kraje Oceanii oddz. Nie wym.</t>
  </si>
  <si>
    <t>Z nie okreslonego kierunku</t>
  </si>
  <si>
    <t>Afryka Rownikowa Francuska</t>
  </si>
  <si>
    <t>Angola</t>
  </si>
  <si>
    <t>Dahomej</t>
  </si>
  <si>
    <t>Erytrea</t>
  </si>
  <si>
    <t>Gambia</t>
  </si>
  <si>
    <t>Gwinea Francuska</t>
  </si>
  <si>
    <t>Gwinea Hiszpanska</t>
  </si>
  <si>
    <t>Gwinea Portugalska</t>
  </si>
  <si>
    <t>Kamerun, pod mandatem brytyjskim</t>
  </si>
  <si>
    <t>Kamerun, pod mandatem francuskim</t>
  </si>
  <si>
    <t>Wyspy Kanaryjskie</t>
  </si>
  <si>
    <t>Kenia I Uganda</t>
  </si>
  <si>
    <t>Kerguelen</t>
  </si>
  <si>
    <t>Wybrzeze Kosci Sloniowej</t>
  </si>
  <si>
    <t>Libia</t>
  </si>
  <si>
    <t>Maroko: Protektorat francuski</t>
  </si>
  <si>
    <t>Maroko: Prezydia I strega hiszpanskie</t>
  </si>
  <si>
    <t>Maroko: Tanger</t>
  </si>
  <si>
    <t>Mauritius</t>
  </si>
  <si>
    <t>Maurytania</t>
  </si>
  <si>
    <t>Mozambik</t>
  </si>
  <si>
    <t>Niger Francuski</t>
  </si>
  <si>
    <t>Nigeria</t>
  </si>
  <si>
    <t>Niassaland Brytyjski</t>
  </si>
  <si>
    <t>Poludnio-Zachod Afrykanski</t>
  </si>
  <si>
    <t>Wyspa Reunion</t>
  </si>
  <si>
    <t>Rio de Oro</t>
  </si>
  <si>
    <t>Rodezja Poludniowa</t>
  </si>
  <si>
    <t>Rodezja Polnocno-Wschodnia</t>
  </si>
  <si>
    <t>Rodezja Polnocno-Zachodnia</t>
  </si>
  <si>
    <t>Ruanda-Urundi</t>
  </si>
  <si>
    <t>Senegal</t>
  </si>
  <si>
    <t>Seszele</t>
  </si>
  <si>
    <t>Sierra-Leone</t>
  </si>
  <si>
    <t>Sokotra</t>
  </si>
  <si>
    <t>Somali Brytyjskie</t>
  </si>
  <si>
    <t>Wybrzeze francuskie Somali</t>
  </si>
  <si>
    <t>Somali Wloskie</t>
  </si>
  <si>
    <t>Sudan Anglo-Egipski</t>
  </si>
  <si>
    <t>Sudan Francuski</t>
  </si>
  <si>
    <t>Sw. Helena</t>
  </si>
  <si>
    <t>Tanganika</t>
  </si>
  <si>
    <t>Togo, pod mandatem brytyjskim</t>
  </si>
  <si>
    <t>Togo, pod mandatem francuskim</t>
  </si>
  <si>
    <t>Tristan de Cunha</t>
  </si>
  <si>
    <t>Gorna Wolta</t>
  </si>
  <si>
    <t>Zanzibar</t>
  </si>
  <si>
    <t>Wyspy Zielonego Przyladka</t>
  </si>
  <si>
    <t>Zlote Wybrezeze</t>
  </si>
  <si>
    <t>Sao Thome i Principe</t>
  </si>
  <si>
    <t>Germany includes Austria in 1938</t>
  </si>
  <si>
    <t>Birma</t>
  </si>
  <si>
    <t>Was included in British India until 1938</t>
  </si>
  <si>
    <t>Includes free village of Dantzig, but not free port of Dantzig</t>
  </si>
  <si>
    <t>Poland</t>
  </si>
  <si>
    <t>Union of South Africa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</si>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</sst>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217"/>
  <sheetViews>
    <sheetView zoomScale="85" zoomScaleNormal="85" workbookViewId="0">
      <pane xSplit="3" ySplit="3" topLeftCell="AG4" activePane="bottomRight" state="frozen"/>
      <selection pane="topRight" activeCell="D1" sqref="D1"/>
      <selection pane="bottomLeft" activeCell="A3" sqref="A3"/>
      <selection pane="bottomRight" activeCell="AA2" sqref="AA2:AQ2"/>
    </sheetView>
  </sheetViews>
  <sheetFormatPr defaultRowHeight="15"/>
  <cols>
    <col min="27" max="27" width="10.42578125" customWidth="1"/>
    <col min="28" max="28" width="11.140625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A2" s="1">
        <v>1</v>
      </c>
      <c r="AB2">
        <v>1</v>
      </c>
      <c r="AC2" s="1">
        <v>1000</v>
      </c>
      <c r="AD2">
        <v>1000</v>
      </c>
      <c r="AE2" s="1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</row>
    <row r="3" spans="1:54">
      <c r="AA3" t="s">
        <v>192</v>
      </c>
      <c r="AB3" t="s">
        <v>192</v>
      </c>
      <c r="AC3" t="s">
        <v>147</v>
      </c>
      <c r="AD3" t="s">
        <v>147</v>
      </c>
      <c r="AG3" t="s">
        <v>147</v>
      </c>
      <c r="AH3" t="s">
        <v>147</v>
      </c>
      <c r="AI3" t="s">
        <v>147</v>
      </c>
      <c r="AJ3" t="s">
        <v>147</v>
      </c>
      <c r="AK3" t="s">
        <v>147</v>
      </c>
      <c r="AL3" t="s">
        <v>147</v>
      </c>
      <c r="AM3" t="s">
        <v>147</v>
      </c>
      <c r="AN3" t="s">
        <v>147</v>
      </c>
      <c r="AO3" t="s">
        <v>147</v>
      </c>
      <c r="AP3" t="s">
        <v>147</v>
      </c>
      <c r="AQ3" t="s">
        <v>147</v>
      </c>
    </row>
    <row r="4" spans="1:54">
      <c r="A4" t="s">
        <v>284</v>
      </c>
      <c r="B4" t="s">
        <v>3</v>
      </c>
      <c r="C4" t="s">
        <v>2</v>
      </c>
      <c r="AA4" s="1"/>
      <c r="AC4">
        <v>33</v>
      </c>
      <c r="AD4">
        <v>1</v>
      </c>
      <c r="AE4">
        <v>2</v>
      </c>
      <c r="AF4">
        <v>0</v>
      </c>
      <c r="AG4">
        <v>15</v>
      </c>
      <c r="AH4">
        <v>0</v>
      </c>
      <c r="AI4">
        <v>8</v>
      </c>
      <c r="AJ4">
        <v>11</v>
      </c>
      <c r="AK4">
        <v>1</v>
      </c>
      <c r="AL4">
        <v>2</v>
      </c>
      <c r="AM4">
        <v>1</v>
      </c>
      <c r="AN4">
        <v>0</v>
      </c>
      <c r="AO4">
        <v>0</v>
      </c>
    </row>
    <row r="5" spans="1:54">
      <c r="B5" t="s">
        <v>198</v>
      </c>
      <c r="AA5" s="1"/>
      <c r="AN5">
        <v>0</v>
      </c>
      <c r="AO5">
        <v>0</v>
      </c>
    </row>
    <row r="6" spans="1:54">
      <c r="B6" t="s">
        <v>4</v>
      </c>
      <c r="C6" t="s">
        <v>31</v>
      </c>
      <c r="AA6" s="1">
        <v>59307055</v>
      </c>
      <c r="AB6">
        <v>90529530</v>
      </c>
      <c r="AC6">
        <v>110271</v>
      </c>
      <c r="AD6">
        <v>133071</v>
      </c>
      <c r="AE6">
        <v>160583</v>
      </c>
      <c r="AF6">
        <v>270845</v>
      </c>
      <c r="AG6">
        <v>313497</v>
      </c>
      <c r="AH6">
        <v>265027</v>
      </c>
      <c r="AI6">
        <v>177875</v>
      </c>
      <c r="AJ6">
        <v>104391</v>
      </c>
      <c r="AK6">
        <v>74841</v>
      </c>
      <c r="AL6">
        <v>83053</v>
      </c>
      <c r="AM6">
        <v>86208</v>
      </c>
      <c r="AN6">
        <v>116662</v>
      </c>
      <c r="AO6">
        <v>141638</v>
      </c>
      <c r="AP6">
        <v>149204</v>
      </c>
      <c r="AQ6">
        <v>147772</v>
      </c>
    </row>
    <row r="7" spans="1:54">
      <c r="B7" t="s">
        <v>5</v>
      </c>
      <c r="C7" t="s">
        <v>32</v>
      </c>
      <c r="AA7" s="1">
        <v>85852282</v>
      </c>
      <c r="AB7">
        <v>96913749</v>
      </c>
      <c r="AC7">
        <v>173266</v>
      </c>
      <c r="AD7">
        <v>160700</v>
      </c>
      <c r="AE7">
        <v>104162</v>
      </c>
      <c r="AF7">
        <v>188835</v>
      </c>
      <c r="AG7">
        <v>220965</v>
      </c>
      <c r="AH7">
        <v>181258</v>
      </c>
      <c r="AI7">
        <v>127451</v>
      </c>
      <c r="AJ7">
        <v>74904</v>
      </c>
      <c r="AK7">
        <v>37719</v>
      </c>
      <c r="AL7">
        <v>35170</v>
      </c>
      <c r="AM7">
        <v>36683</v>
      </c>
      <c r="AN7">
        <v>41106</v>
      </c>
      <c r="AO7">
        <v>44867</v>
      </c>
      <c r="AP7">
        <v>57838</v>
      </c>
    </row>
    <row r="8" spans="1:54">
      <c r="B8" t="s">
        <v>6</v>
      </c>
      <c r="C8" t="s">
        <v>33</v>
      </c>
      <c r="AA8" s="1">
        <v>33573585</v>
      </c>
      <c r="AB8">
        <v>15259398</v>
      </c>
      <c r="AC8">
        <v>29861</v>
      </c>
      <c r="AD8">
        <v>25345</v>
      </c>
      <c r="AE8">
        <v>23273</v>
      </c>
      <c r="AF8">
        <v>46215</v>
      </c>
      <c r="AG8">
        <v>66566</v>
      </c>
      <c r="AH8">
        <v>71855</v>
      </c>
      <c r="AI8">
        <v>55247</v>
      </c>
      <c r="AJ8">
        <v>46157</v>
      </c>
      <c r="AK8">
        <v>28543</v>
      </c>
      <c r="AL8">
        <v>29315</v>
      </c>
      <c r="AM8">
        <v>25348</v>
      </c>
      <c r="AN8">
        <v>25949</v>
      </c>
      <c r="AO8">
        <v>43448</v>
      </c>
      <c r="AP8">
        <v>56320</v>
      </c>
      <c r="AQ8">
        <v>52940</v>
      </c>
    </row>
    <row r="9" spans="1:54">
      <c r="B9" t="s">
        <v>7</v>
      </c>
      <c r="C9" t="s">
        <v>34</v>
      </c>
      <c r="AA9" s="1"/>
      <c r="AC9">
        <v>7373</v>
      </c>
      <c r="AD9">
        <v>13465</v>
      </c>
      <c r="AE9">
        <v>4678</v>
      </c>
      <c r="AF9">
        <v>2338</v>
      </c>
      <c r="AG9">
        <v>6801</v>
      </c>
      <c r="AH9">
        <v>12010</v>
      </c>
      <c r="AI9">
        <v>11722</v>
      </c>
      <c r="AJ9">
        <v>8017</v>
      </c>
      <c r="AK9">
        <v>10045</v>
      </c>
      <c r="AL9">
        <v>2537</v>
      </c>
      <c r="AM9">
        <v>3296</v>
      </c>
      <c r="AN9">
        <v>5021</v>
      </c>
      <c r="AO9">
        <v>9012</v>
      </c>
      <c r="AP9">
        <v>15495</v>
      </c>
      <c r="AQ9">
        <v>19423</v>
      </c>
    </row>
    <row r="10" spans="1:54">
      <c r="B10" t="s">
        <v>8</v>
      </c>
      <c r="C10" t="s">
        <v>35</v>
      </c>
      <c r="AA10" s="1">
        <v>55138433</v>
      </c>
      <c r="AB10">
        <v>53705019</v>
      </c>
      <c r="AC10">
        <v>84684</v>
      </c>
      <c r="AD10">
        <v>91180</v>
      </c>
      <c r="AE10">
        <v>76955</v>
      </c>
      <c r="AF10">
        <v>167388</v>
      </c>
      <c r="AG10">
        <v>213418</v>
      </c>
      <c r="AH10">
        <v>227845</v>
      </c>
      <c r="AI10">
        <v>169512</v>
      </c>
      <c r="AJ10">
        <v>100242</v>
      </c>
      <c r="AK10">
        <v>46047</v>
      </c>
      <c r="AL10">
        <v>35628</v>
      </c>
      <c r="AM10">
        <v>32495</v>
      </c>
      <c r="AN10">
        <v>35204</v>
      </c>
      <c r="AO10">
        <v>35615</v>
      </c>
      <c r="AP10">
        <v>43969</v>
      </c>
      <c r="AQ10">
        <v>40715</v>
      </c>
    </row>
    <row r="11" spans="1:54">
      <c r="B11" t="s">
        <v>9</v>
      </c>
      <c r="C11" t="s">
        <v>36</v>
      </c>
      <c r="AA11" s="1">
        <v>4237118</v>
      </c>
      <c r="AB11">
        <v>5372354</v>
      </c>
      <c r="AC11">
        <v>14801</v>
      </c>
      <c r="AD11">
        <v>26511</v>
      </c>
      <c r="AE11">
        <v>23958</v>
      </c>
      <c r="AF11">
        <v>52176</v>
      </c>
      <c r="AG11">
        <v>53207</v>
      </c>
      <c r="AH11">
        <v>49824</v>
      </c>
      <c r="AI11">
        <v>29811</v>
      </c>
      <c r="AJ11">
        <v>20610</v>
      </c>
      <c r="AK11">
        <v>14634</v>
      </c>
      <c r="AL11">
        <v>11409</v>
      </c>
      <c r="AM11">
        <v>8834</v>
      </c>
      <c r="AN11">
        <v>10237</v>
      </c>
      <c r="AO11">
        <v>8245</v>
      </c>
      <c r="AP11">
        <v>16917</v>
      </c>
      <c r="AQ11">
        <v>10814</v>
      </c>
    </row>
    <row r="12" spans="1:54">
      <c r="B12" t="s">
        <v>10</v>
      </c>
      <c r="C12" t="s">
        <v>37</v>
      </c>
      <c r="AA12" s="1"/>
      <c r="AC12">
        <v>260</v>
      </c>
      <c r="AD12">
        <v>330</v>
      </c>
      <c r="AE12">
        <v>187</v>
      </c>
      <c r="AF12">
        <v>1393</v>
      </c>
      <c r="AG12">
        <v>2294</v>
      </c>
      <c r="AH12">
        <v>4642</v>
      </c>
      <c r="AI12">
        <v>3024</v>
      </c>
      <c r="AJ12">
        <v>1602</v>
      </c>
      <c r="AK12">
        <v>1168</v>
      </c>
      <c r="AL12">
        <v>1745</v>
      </c>
      <c r="AM12">
        <v>1008</v>
      </c>
      <c r="AN12">
        <v>1313</v>
      </c>
      <c r="AO12">
        <v>1847</v>
      </c>
      <c r="AP12">
        <v>2526</v>
      </c>
      <c r="AQ12">
        <v>2373</v>
      </c>
    </row>
    <row r="13" spans="1:54">
      <c r="B13" t="s">
        <v>11</v>
      </c>
      <c r="C13" t="s">
        <v>38</v>
      </c>
      <c r="AA13" s="1">
        <v>627956</v>
      </c>
      <c r="AB13">
        <v>460473</v>
      </c>
      <c r="AC13">
        <v>2072</v>
      </c>
      <c r="AD13">
        <v>1418</v>
      </c>
      <c r="AE13">
        <v>725</v>
      </c>
      <c r="AF13">
        <v>2268</v>
      </c>
      <c r="AG13">
        <v>2524</v>
      </c>
      <c r="AH13">
        <v>2007</v>
      </c>
      <c r="AI13">
        <v>1545</v>
      </c>
      <c r="AJ13">
        <v>946</v>
      </c>
      <c r="AK13">
        <v>882</v>
      </c>
      <c r="AL13">
        <v>1357</v>
      </c>
      <c r="AM13">
        <v>954</v>
      </c>
      <c r="AN13">
        <v>1369</v>
      </c>
      <c r="AO13">
        <v>1623</v>
      </c>
      <c r="AP13">
        <v>2794</v>
      </c>
      <c r="AQ13">
        <v>2811</v>
      </c>
    </row>
    <row r="14" spans="1:54" ht="15.75" customHeight="1">
      <c r="B14" t="s">
        <v>12</v>
      </c>
      <c r="C14" t="s">
        <v>39</v>
      </c>
      <c r="AA14" s="1">
        <v>36396689</v>
      </c>
      <c r="AB14">
        <v>42955277</v>
      </c>
      <c r="AC14">
        <v>72848</v>
      </c>
      <c r="AD14">
        <v>98947</v>
      </c>
      <c r="AE14">
        <v>114485</v>
      </c>
      <c r="AF14">
        <v>216280</v>
      </c>
      <c r="AG14">
        <v>249142</v>
      </c>
      <c r="AH14">
        <v>214212</v>
      </c>
      <c r="AI14">
        <v>151070</v>
      </c>
      <c r="AJ14">
        <v>109726</v>
      </c>
      <c r="AK14">
        <v>59384</v>
      </c>
      <c r="AL14">
        <v>56479</v>
      </c>
      <c r="AM14">
        <v>46084</v>
      </c>
      <c r="AN14">
        <v>41832</v>
      </c>
      <c r="AO14">
        <v>43473</v>
      </c>
      <c r="AP14">
        <v>40691</v>
      </c>
      <c r="AQ14">
        <v>46349</v>
      </c>
    </row>
    <row r="15" spans="1:54" ht="15.75" customHeight="1">
      <c r="B15" t="s">
        <v>199</v>
      </c>
      <c r="AA15" s="1"/>
      <c r="AN15">
        <v>0</v>
      </c>
      <c r="AQ15">
        <v>0</v>
      </c>
    </row>
    <row r="16" spans="1:54">
      <c r="B16" t="s">
        <v>13</v>
      </c>
      <c r="C16" t="s">
        <v>40</v>
      </c>
      <c r="AA16" s="1"/>
      <c r="AC16">
        <v>726</v>
      </c>
      <c r="AD16">
        <v>2137</v>
      </c>
      <c r="AE16">
        <v>2911</v>
      </c>
      <c r="AF16">
        <v>1971</v>
      </c>
      <c r="AG16">
        <v>2591</v>
      </c>
      <c r="AH16">
        <v>3250</v>
      </c>
      <c r="AI16">
        <v>3609</v>
      </c>
      <c r="AJ16">
        <v>5481</v>
      </c>
      <c r="AK16">
        <v>7614</v>
      </c>
      <c r="AL16">
        <v>1814</v>
      </c>
      <c r="AM16">
        <v>2560</v>
      </c>
      <c r="AN16">
        <v>4599</v>
      </c>
      <c r="AO16">
        <v>5546</v>
      </c>
      <c r="AP16">
        <v>10881</v>
      </c>
      <c r="AQ16">
        <v>14396</v>
      </c>
    </row>
    <row r="17" spans="2:43">
      <c r="B17" t="s">
        <v>14</v>
      </c>
      <c r="C17" t="s">
        <v>41</v>
      </c>
      <c r="AA17" s="1"/>
      <c r="AC17">
        <v>8856</v>
      </c>
      <c r="AD17">
        <v>3976</v>
      </c>
      <c r="AE17">
        <v>3766</v>
      </c>
      <c r="AF17">
        <v>3218</v>
      </c>
      <c r="AG17">
        <v>3287</v>
      </c>
      <c r="AH17">
        <v>3221</v>
      </c>
      <c r="AI17">
        <v>3504</v>
      </c>
      <c r="AJ17">
        <v>3180</v>
      </c>
      <c r="AK17">
        <v>3686</v>
      </c>
      <c r="AL17">
        <v>2849</v>
      </c>
      <c r="AM17">
        <v>3290</v>
      </c>
      <c r="AN17">
        <v>10874</v>
      </c>
      <c r="AO17">
        <v>8797</v>
      </c>
      <c r="AP17">
        <v>4822</v>
      </c>
      <c r="AQ17">
        <v>1222</v>
      </c>
    </row>
    <row r="18" spans="2:43">
      <c r="B18" t="s">
        <v>15</v>
      </c>
      <c r="C18" t="s">
        <v>42</v>
      </c>
      <c r="AA18" s="1">
        <v>14369278</v>
      </c>
      <c r="AB18">
        <v>17340348</v>
      </c>
      <c r="AC18">
        <v>24771</v>
      </c>
      <c r="AD18">
        <v>35173</v>
      </c>
      <c r="AE18">
        <v>67879</v>
      </c>
      <c r="AF18">
        <v>121981</v>
      </c>
      <c r="AG18">
        <v>139334</v>
      </c>
      <c r="AH18">
        <v>113204</v>
      </c>
      <c r="AI18">
        <v>77854</v>
      </c>
      <c r="AJ18">
        <v>40514</v>
      </c>
      <c r="AK18">
        <v>31569</v>
      </c>
      <c r="AL18">
        <v>28699</v>
      </c>
      <c r="AM18">
        <v>29426</v>
      </c>
      <c r="AN18">
        <v>28256</v>
      </c>
      <c r="AO18">
        <v>37267</v>
      </c>
      <c r="AP18">
        <v>57683</v>
      </c>
      <c r="AQ18">
        <v>36812</v>
      </c>
    </row>
    <row r="19" spans="2:43">
      <c r="B19" t="s">
        <v>150</v>
      </c>
      <c r="C19" t="s">
        <v>151</v>
      </c>
      <c r="AA19" s="1"/>
      <c r="AJ19">
        <v>2</v>
      </c>
      <c r="AK19">
        <v>105</v>
      </c>
      <c r="AL19">
        <v>263</v>
      </c>
      <c r="AM19">
        <v>274</v>
      </c>
      <c r="AN19">
        <v>382</v>
      </c>
      <c r="AO19">
        <v>13</v>
      </c>
      <c r="AP19">
        <v>1080</v>
      </c>
      <c r="AQ19">
        <v>44</v>
      </c>
    </row>
    <row r="20" spans="2:43">
      <c r="B20" t="s">
        <v>152</v>
      </c>
      <c r="AA20" s="1"/>
      <c r="AJ20">
        <v>141</v>
      </c>
      <c r="AK20">
        <v>997</v>
      </c>
      <c r="AL20">
        <v>1425</v>
      </c>
      <c r="AM20">
        <v>809</v>
      </c>
      <c r="AN20">
        <v>608</v>
      </c>
      <c r="AO20">
        <v>363</v>
      </c>
      <c r="AP20">
        <v>1127</v>
      </c>
      <c r="AQ20">
        <v>1051</v>
      </c>
    </row>
    <row r="21" spans="2:43">
      <c r="B21" t="s">
        <v>16</v>
      </c>
      <c r="C21" t="s">
        <v>43</v>
      </c>
      <c r="AA21" s="1">
        <v>317424</v>
      </c>
      <c r="AB21">
        <v>1077980</v>
      </c>
      <c r="AC21">
        <v>3378</v>
      </c>
      <c r="AD21">
        <v>3555</v>
      </c>
      <c r="AE21">
        <v>2685</v>
      </c>
      <c r="AF21">
        <v>7425</v>
      </c>
      <c r="AG21">
        <v>10687</v>
      </c>
      <c r="AH21">
        <v>7451</v>
      </c>
      <c r="AI21">
        <v>5731</v>
      </c>
      <c r="AJ21">
        <v>9609</v>
      </c>
      <c r="AK21">
        <v>7361</v>
      </c>
      <c r="AL21">
        <v>6769</v>
      </c>
      <c r="AM21">
        <v>6731</v>
      </c>
      <c r="AN21">
        <v>8961</v>
      </c>
      <c r="AO21">
        <v>8848</v>
      </c>
      <c r="AP21">
        <v>5359</v>
      </c>
      <c r="AQ21">
        <v>10183</v>
      </c>
    </row>
    <row r="22" spans="2:43">
      <c r="B22" t="s">
        <v>17</v>
      </c>
      <c r="C22" t="s">
        <v>44</v>
      </c>
      <c r="AA22" s="1">
        <v>124343</v>
      </c>
      <c r="AB22">
        <v>480573</v>
      </c>
      <c r="AC22">
        <v>447</v>
      </c>
      <c r="AD22">
        <v>162</v>
      </c>
      <c r="AE22">
        <v>179</v>
      </c>
      <c r="AF22">
        <v>1314</v>
      </c>
      <c r="AG22">
        <v>451</v>
      </c>
      <c r="AH22">
        <v>235</v>
      </c>
      <c r="AI22">
        <v>298</v>
      </c>
      <c r="AJ22">
        <v>226</v>
      </c>
      <c r="AK22">
        <v>127</v>
      </c>
      <c r="AL22">
        <v>148</v>
      </c>
      <c r="AM22">
        <v>231</v>
      </c>
      <c r="AN22">
        <v>159</v>
      </c>
      <c r="AO22">
        <v>137</v>
      </c>
      <c r="AP22">
        <v>780</v>
      </c>
      <c r="AQ22">
        <v>418</v>
      </c>
    </row>
    <row r="23" spans="2:43">
      <c r="B23" t="s">
        <v>18</v>
      </c>
      <c r="C23" t="s">
        <v>45</v>
      </c>
      <c r="AA23" s="1">
        <v>377234</v>
      </c>
      <c r="AB23">
        <v>2288467</v>
      </c>
      <c r="AC23">
        <v>6794</v>
      </c>
      <c r="AD23">
        <v>19858</v>
      </c>
      <c r="AE23">
        <v>6383</v>
      </c>
      <c r="AF23">
        <v>21162</v>
      </c>
      <c r="AG23">
        <v>17936</v>
      </c>
      <c r="AH23">
        <v>12293</v>
      </c>
      <c r="AI23">
        <v>6476</v>
      </c>
      <c r="AJ23">
        <v>3166</v>
      </c>
      <c r="AK23">
        <v>2055</v>
      </c>
      <c r="AL23">
        <v>1277</v>
      </c>
      <c r="AM23">
        <v>894</v>
      </c>
      <c r="AN23">
        <v>1051</v>
      </c>
      <c r="AO23">
        <v>1118</v>
      </c>
      <c r="AP23">
        <v>965</v>
      </c>
      <c r="AQ23">
        <v>966</v>
      </c>
    </row>
    <row r="24" spans="2:43">
      <c r="B24" t="s">
        <v>195</v>
      </c>
      <c r="AA24" s="1"/>
      <c r="AC24">
        <v>111</v>
      </c>
      <c r="AD24">
        <v>392</v>
      </c>
    </row>
    <row r="25" spans="2:43">
      <c r="B25" t="s">
        <v>19</v>
      </c>
      <c r="C25" t="s">
        <v>19</v>
      </c>
      <c r="AA25" s="1"/>
      <c r="AC25">
        <v>1</v>
      </c>
      <c r="AD25">
        <v>0</v>
      </c>
      <c r="AE25">
        <v>0</v>
      </c>
      <c r="AF25">
        <v>16</v>
      </c>
      <c r="AG25">
        <v>82</v>
      </c>
      <c r="AH25">
        <v>9</v>
      </c>
      <c r="AI25">
        <v>16</v>
      </c>
      <c r="AN25">
        <v>0</v>
      </c>
      <c r="AO25">
        <v>0</v>
      </c>
      <c r="AP25">
        <v>16</v>
      </c>
    </row>
    <row r="26" spans="2:43">
      <c r="B26" t="s">
        <v>20</v>
      </c>
      <c r="C26" t="s">
        <v>46</v>
      </c>
      <c r="AA26" s="1">
        <v>312412906</v>
      </c>
      <c r="AB26">
        <v>486996264</v>
      </c>
      <c r="AC26">
        <v>506269</v>
      </c>
      <c r="AD26">
        <v>504933</v>
      </c>
      <c r="AE26">
        <v>363359</v>
      </c>
      <c r="AF26">
        <v>736712</v>
      </c>
      <c r="AG26">
        <v>903128</v>
      </c>
      <c r="AH26">
        <v>850408</v>
      </c>
      <c r="AI26">
        <v>605755</v>
      </c>
      <c r="AJ26">
        <v>359226</v>
      </c>
      <c r="AK26">
        <v>173119</v>
      </c>
      <c r="AL26">
        <v>145694</v>
      </c>
      <c r="AM26">
        <v>108471</v>
      </c>
      <c r="AN26">
        <v>123909</v>
      </c>
      <c r="AO26">
        <v>142885</v>
      </c>
      <c r="AP26">
        <v>182166</v>
      </c>
      <c r="AQ26">
        <v>299366</v>
      </c>
    </row>
    <row r="27" spans="2:43">
      <c r="B27" t="s">
        <v>21</v>
      </c>
      <c r="C27" t="s">
        <v>47</v>
      </c>
      <c r="AA27" s="1">
        <v>8878902</v>
      </c>
      <c r="AB27">
        <v>6547963</v>
      </c>
      <c r="AC27">
        <v>3884</v>
      </c>
      <c r="AD27">
        <v>3754</v>
      </c>
      <c r="AE27">
        <v>5744</v>
      </c>
      <c r="AF27">
        <v>10664</v>
      </c>
      <c r="AG27">
        <v>16383</v>
      </c>
      <c r="AH27">
        <v>29398</v>
      </c>
      <c r="AI27">
        <v>17633</v>
      </c>
      <c r="AJ27">
        <v>7845</v>
      </c>
      <c r="AK27">
        <v>5331</v>
      </c>
      <c r="AL27">
        <v>8208</v>
      </c>
      <c r="AM27">
        <v>7479</v>
      </c>
      <c r="AN27">
        <v>9347</v>
      </c>
      <c r="AO27">
        <v>14738</v>
      </c>
      <c r="AP27">
        <v>19328</v>
      </c>
      <c r="AQ27">
        <v>18594</v>
      </c>
    </row>
    <row r="28" spans="2:43">
      <c r="B28" t="s">
        <v>22</v>
      </c>
      <c r="C28" t="s">
        <v>48</v>
      </c>
      <c r="AA28" s="1">
        <v>250111</v>
      </c>
      <c r="AB28">
        <v>619308</v>
      </c>
      <c r="AC28">
        <v>817</v>
      </c>
      <c r="AD28">
        <v>570</v>
      </c>
      <c r="AE28">
        <v>301</v>
      </c>
      <c r="AF28">
        <v>770</v>
      </c>
      <c r="AG28">
        <v>2061</v>
      </c>
      <c r="AH28">
        <v>3786</v>
      </c>
      <c r="AI28">
        <v>2221</v>
      </c>
      <c r="AJ28">
        <v>1776</v>
      </c>
      <c r="AK28">
        <v>1367</v>
      </c>
      <c r="AL28">
        <v>1835</v>
      </c>
      <c r="AM28">
        <v>1930</v>
      </c>
      <c r="AN28">
        <v>2691</v>
      </c>
      <c r="AO28">
        <v>3187</v>
      </c>
      <c r="AP28">
        <v>3701</v>
      </c>
      <c r="AQ28">
        <v>4000</v>
      </c>
    </row>
    <row r="29" spans="2:43">
      <c r="B29" t="s">
        <v>153</v>
      </c>
      <c r="C29" t="s">
        <v>154</v>
      </c>
      <c r="AA29" s="1"/>
      <c r="AJ29">
        <v>26</v>
      </c>
      <c r="AK29">
        <v>1</v>
      </c>
      <c r="AL29">
        <v>67</v>
      </c>
      <c r="AM29">
        <v>5</v>
      </c>
    </row>
    <row r="30" spans="2:43">
      <c r="B30" t="s">
        <v>196</v>
      </c>
      <c r="C30" t="s">
        <v>197</v>
      </c>
      <c r="AA30" s="1"/>
      <c r="AC30">
        <v>3667</v>
      </c>
      <c r="AD30">
        <v>6270</v>
      </c>
    </row>
    <row r="31" spans="2:43">
      <c r="B31" t="s">
        <v>23</v>
      </c>
      <c r="C31" t="s">
        <v>49</v>
      </c>
      <c r="AA31" s="1">
        <v>2854964</v>
      </c>
      <c r="AB31">
        <v>4889226</v>
      </c>
      <c r="AC31">
        <v>4965</v>
      </c>
      <c r="AD31">
        <v>9328</v>
      </c>
      <c r="AE31">
        <v>13272</v>
      </c>
      <c r="AF31">
        <v>100026</v>
      </c>
      <c r="AG31">
        <v>39111</v>
      </c>
      <c r="AH31">
        <v>39924</v>
      </c>
      <c r="AI31">
        <v>45780</v>
      </c>
      <c r="AJ31">
        <v>36039</v>
      </c>
      <c r="AK31">
        <v>19343</v>
      </c>
      <c r="AL31">
        <v>17697</v>
      </c>
      <c r="AM31">
        <v>17740</v>
      </c>
      <c r="AN31">
        <v>14943</v>
      </c>
      <c r="AO31">
        <v>16200</v>
      </c>
      <c r="AP31">
        <v>14500</v>
      </c>
      <c r="AQ31">
        <v>9850</v>
      </c>
    </row>
    <row r="32" spans="2:43">
      <c r="B32" t="s">
        <v>24</v>
      </c>
      <c r="C32" t="s">
        <v>50</v>
      </c>
      <c r="AA32" s="1">
        <v>3485795</v>
      </c>
      <c r="AB32">
        <v>5916238</v>
      </c>
      <c r="AC32">
        <v>20619</v>
      </c>
      <c r="AD32">
        <v>23799</v>
      </c>
      <c r="AE32">
        <v>13437</v>
      </c>
      <c r="AF32">
        <v>70756</v>
      </c>
      <c r="AG32">
        <v>38310</v>
      </c>
      <c r="AH32">
        <v>27570</v>
      </c>
      <c r="AI32">
        <v>21805</v>
      </c>
      <c r="AJ32">
        <v>13526</v>
      </c>
      <c r="AK32">
        <v>7916</v>
      </c>
      <c r="AL32">
        <v>7556</v>
      </c>
      <c r="AM32">
        <v>9496</v>
      </c>
      <c r="AN32">
        <v>5340</v>
      </c>
      <c r="AO32">
        <v>4859</v>
      </c>
      <c r="AP32">
        <v>8588</v>
      </c>
      <c r="AQ32">
        <v>10681</v>
      </c>
    </row>
    <row r="33" spans="2:43">
      <c r="B33" t="s">
        <v>200</v>
      </c>
      <c r="AA33" s="1"/>
      <c r="AN33">
        <v>4</v>
      </c>
      <c r="AP33">
        <v>0</v>
      </c>
    </row>
    <row r="34" spans="2:43">
      <c r="B34" t="s">
        <v>25</v>
      </c>
      <c r="C34" t="s">
        <v>51</v>
      </c>
      <c r="AA34" s="1">
        <v>10529177</v>
      </c>
      <c r="AB34">
        <v>12645560</v>
      </c>
      <c r="AC34">
        <v>23056</v>
      </c>
      <c r="AD34">
        <v>25321</v>
      </c>
      <c r="AE34">
        <v>33880</v>
      </c>
      <c r="AF34">
        <v>60833</v>
      </c>
      <c r="AG34">
        <v>89319</v>
      </c>
      <c r="AH34">
        <v>104594</v>
      </c>
      <c r="AI34">
        <v>85345</v>
      </c>
      <c r="AJ34">
        <v>80417</v>
      </c>
      <c r="AK34">
        <v>41459</v>
      </c>
      <c r="AL34">
        <v>27045</v>
      </c>
      <c r="AM34">
        <v>21973</v>
      </c>
      <c r="AN34">
        <v>23717</v>
      </c>
      <c r="AO34">
        <v>22750</v>
      </c>
      <c r="AP34">
        <v>17112</v>
      </c>
      <c r="AQ34">
        <v>26932</v>
      </c>
    </row>
    <row r="35" spans="2:43">
      <c r="B35" t="s">
        <v>26</v>
      </c>
      <c r="C35" t="s">
        <v>52</v>
      </c>
      <c r="AA35" s="1">
        <v>2246617</v>
      </c>
      <c r="AB35">
        <v>5994698</v>
      </c>
      <c r="AC35">
        <v>12344</v>
      </c>
      <c r="AD35">
        <v>14533</v>
      </c>
      <c r="AE35">
        <v>18973</v>
      </c>
      <c r="AF35">
        <v>58032</v>
      </c>
      <c r="AG35">
        <v>69853</v>
      </c>
      <c r="AH35">
        <v>56813</v>
      </c>
      <c r="AI35">
        <v>40922</v>
      </c>
      <c r="AJ35">
        <v>28989</v>
      </c>
      <c r="AK35">
        <v>15997</v>
      </c>
      <c r="AL35">
        <v>16937</v>
      </c>
      <c r="AM35">
        <v>19841</v>
      </c>
      <c r="AN35">
        <v>19810</v>
      </c>
      <c r="AO35">
        <v>29067</v>
      </c>
      <c r="AP35">
        <v>37319</v>
      </c>
      <c r="AQ35">
        <v>45172</v>
      </c>
    </row>
    <row r="36" spans="2:43">
      <c r="B36" t="s">
        <v>27</v>
      </c>
      <c r="C36" t="s">
        <v>53</v>
      </c>
      <c r="AA36" s="1">
        <v>3716892</v>
      </c>
      <c r="AB36">
        <v>3912258</v>
      </c>
      <c r="AC36">
        <v>5229</v>
      </c>
      <c r="AD36">
        <v>7954</v>
      </c>
      <c r="AE36">
        <v>12047</v>
      </c>
      <c r="AF36">
        <v>2688</v>
      </c>
      <c r="AG36">
        <v>2414</v>
      </c>
      <c r="AH36">
        <v>4127</v>
      </c>
      <c r="AI36">
        <v>3707</v>
      </c>
      <c r="AJ36">
        <v>1331</v>
      </c>
      <c r="AK36">
        <v>1259</v>
      </c>
      <c r="AL36">
        <v>1441</v>
      </c>
      <c r="AM36">
        <v>769</v>
      </c>
      <c r="AN36">
        <v>1338</v>
      </c>
      <c r="AO36">
        <v>3635</v>
      </c>
      <c r="AP36">
        <v>10668</v>
      </c>
      <c r="AQ36">
        <v>11102</v>
      </c>
    </row>
    <row r="37" spans="2:43">
      <c r="B37" t="s">
        <v>210</v>
      </c>
      <c r="C37" t="s">
        <v>54</v>
      </c>
      <c r="AA37" s="1">
        <v>6616589</v>
      </c>
      <c r="AB37">
        <v>6305891</v>
      </c>
      <c r="AC37">
        <v>13970</v>
      </c>
      <c r="AD37">
        <v>39615</v>
      </c>
      <c r="AE37">
        <v>16341</v>
      </c>
      <c r="AF37">
        <v>46471</v>
      </c>
      <c r="AG37">
        <v>44134</v>
      </c>
      <c r="AH37">
        <v>32855</v>
      </c>
      <c r="AI37">
        <v>21905</v>
      </c>
      <c r="AJ37">
        <v>11203</v>
      </c>
      <c r="AK37">
        <v>5182</v>
      </c>
      <c r="AL37">
        <v>5713</v>
      </c>
      <c r="AM37">
        <v>4147</v>
      </c>
      <c r="AN37">
        <v>4661</v>
      </c>
      <c r="AO37">
        <v>5107</v>
      </c>
      <c r="AP37">
        <v>8085</v>
      </c>
      <c r="AQ37">
        <v>7941</v>
      </c>
    </row>
    <row r="38" spans="2:43">
      <c r="B38" t="s">
        <v>29</v>
      </c>
      <c r="C38" t="s">
        <v>55</v>
      </c>
      <c r="AA38" s="1">
        <v>15025486</v>
      </c>
      <c r="AB38">
        <v>21731349</v>
      </c>
      <c r="AC38">
        <v>74532</v>
      </c>
      <c r="AD38">
        <v>69352</v>
      </c>
      <c r="AE38">
        <v>72743</v>
      </c>
      <c r="AF38">
        <v>83993</v>
      </c>
      <c r="AG38">
        <v>83046</v>
      </c>
      <c r="AH38">
        <v>83974</v>
      </c>
      <c r="AI38">
        <v>70272</v>
      </c>
      <c r="AJ38">
        <v>50479</v>
      </c>
      <c r="AK38">
        <v>29005</v>
      </c>
      <c r="AL38">
        <v>38255</v>
      </c>
      <c r="AM38">
        <v>33689</v>
      </c>
      <c r="AN38">
        <v>25892</v>
      </c>
      <c r="AO38">
        <v>16678</v>
      </c>
      <c r="AP38">
        <v>32030</v>
      </c>
      <c r="AQ38">
        <v>33821</v>
      </c>
    </row>
    <row r="39" spans="2:43">
      <c r="B39" t="s">
        <v>211</v>
      </c>
      <c r="AA39" s="1"/>
      <c r="AN39">
        <v>1</v>
      </c>
    </row>
    <row r="40" spans="2:43">
      <c r="B40" t="s">
        <v>193</v>
      </c>
      <c r="AA40" s="1">
        <v>2690241</v>
      </c>
      <c r="AB40">
        <v>514626</v>
      </c>
      <c r="AC40">
        <v>2231</v>
      </c>
      <c r="AD40">
        <v>2318</v>
      </c>
      <c r="AE40">
        <v>1299</v>
      </c>
      <c r="AF40">
        <v>1272</v>
      </c>
    </row>
    <row r="41" spans="2:43">
      <c r="B41" t="s">
        <v>30</v>
      </c>
      <c r="C41" t="s">
        <v>56</v>
      </c>
      <c r="AA41" s="1"/>
      <c r="AG41">
        <v>1</v>
      </c>
      <c r="AH41">
        <v>55</v>
      </c>
      <c r="AI41">
        <v>12</v>
      </c>
      <c r="AK41">
        <v>0</v>
      </c>
      <c r="AL41">
        <v>1</v>
      </c>
      <c r="AM41">
        <v>0</v>
      </c>
    </row>
    <row r="42" spans="2:43">
      <c r="B42" t="s">
        <v>202</v>
      </c>
      <c r="AA42" s="1"/>
      <c r="AN42">
        <v>1</v>
      </c>
      <c r="AO42">
        <v>0</v>
      </c>
      <c r="AP42">
        <v>8</v>
      </c>
      <c r="AQ42">
        <v>24</v>
      </c>
    </row>
    <row r="43" spans="2:43">
      <c r="B43" t="s">
        <v>57</v>
      </c>
      <c r="C43" t="s">
        <v>75</v>
      </c>
      <c r="AA43" s="1"/>
      <c r="AC43">
        <v>1</v>
      </c>
      <c r="AD43">
        <v>0</v>
      </c>
      <c r="AG43">
        <v>0</v>
      </c>
      <c r="AH43">
        <v>0</v>
      </c>
      <c r="AI43">
        <v>0</v>
      </c>
      <c r="AJ43">
        <v>0</v>
      </c>
      <c r="AL43">
        <v>3</v>
      </c>
      <c r="AM43">
        <v>0</v>
      </c>
      <c r="AN43">
        <v>9</v>
      </c>
      <c r="AO43">
        <v>60</v>
      </c>
      <c r="AP43">
        <v>98</v>
      </c>
      <c r="AQ43">
        <v>62</v>
      </c>
    </row>
    <row r="44" spans="2:43">
      <c r="B44" t="s">
        <v>58</v>
      </c>
      <c r="C44" t="s">
        <v>76</v>
      </c>
      <c r="AA44" s="1"/>
      <c r="AC44">
        <v>235</v>
      </c>
      <c r="AD44">
        <v>71</v>
      </c>
      <c r="AE44">
        <v>5</v>
      </c>
      <c r="AF44">
        <v>21</v>
      </c>
      <c r="AG44">
        <v>18</v>
      </c>
      <c r="AH44">
        <v>20</v>
      </c>
      <c r="AI44">
        <v>21</v>
      </c>
    </row>
    <row r="45" spans="2:43">
      <c r="B45" t="s">
        <v>203</v>
      </c>
      <c r="AA45" s="1"/>
      <c r="AP45">
        <v>40</v>
      </c>
      <c r="AQ45">
        <v>9</v>
      </c>
    </row>
    <row r="46" spans="2:43">
      <c r="B46" t="s">
        <v>204</v>
      </c>
      <c r="AA46" s="1"/>
      <c r="AN46">
        <v>6</v>
      </c>
      <c r="AO46">
        <v>3</v>
      </c>
      <c r="AP46">
        <v>18</v>
      </c>
      <c r="AQ46">
        <v>8</v>
      </c>
    </row>
    <row r="47" spans="2:43">
      <c r="B47" t="s">
        <v>205</v>
      </c>
      <c r="AA47" s="1"/>
    </row>
    <row r="48" spans="2:43">
      <c r="B48" t="s">
        <v>206</v>
      </c>
      <c r="AA48" s="1"/>
    </row>
    <row r="49" spans="2:43">
      <c r="B49" t="s">
        <v>59</v>
      </c>
      <c r="C49" t="s">
        <v>77</v>
      </c>
      <c r="AA49" s="1"/>
      <c r="AC49">
        <v>305</v>
      </c>
      <c r="AD49">
        <v>517</v>
      </c>
      <c r="AE49">
        <v>436</v>
      </c>
      <c r="AF49">
        <v>806</v>
      </c>
      <c r="AG49">
        <v>927</v>
      </c>
      <c r="AH49">
        <v>1906</v>
      </c>
      <c r="AI49">
        <v>2233</v>
      </c>
      <c r="AJ49">
        <v>3315</v>
      </c>
      <c r="AK49">
        <v>3156</v>
      </c>
      <c r="AL49">
        <v>2908</v>
      </c>
      <c r="AM49">
        <v>2455</v>
      </c>
      <c r="AN49">
        <v>2726</v>
      </c>
      <c r="AO49">
        <v>3108</v>
      </c>
      <c r="AP49">
        <v>4388</v>
      </c>
      <c r="AQ49">
        <v>5184</v>
      </c>
    </row>
    <row r="50" spans="2:43">
      <c r="B50" t="s">
        <v>60</v>
      </c>
      <c r="C50" t="s">
        <v>78</v>
      </c>
      <c r="AA50" s="1">
        <v>1633339</v>
      </c>
      <c r="AB50">
        <v>2587537</v>
      </c>
      <c r="AC50">
        <v>2366</v>
      </c>
      <c r="AD50">
        <v>3414</v>
      </c>
      <c r="AE50">
        <v>2198</v>
      </c>
      <c r="AF50">
        <v>1775</v>
      </c>
      <c r="AG50">
        <v>3023</v>
      </c>
      <c r="AH50">
        <v>1942</v>
      </c>
      <c r="AI50">
        <v>1418</v>
      </c>
      <c r="AJ50">
        <v>2138</v>
      </c>
      <c r="AK50">
        <v>892</v>
      </c>
      <c r="AL50">
        <v>1110</v>
      </c>
      <c r="AM50">
        <v>4077</v>
      </c>
      <c r="AN50">
        <f>3192-AN51</f>
        <v>3045</v>
      </c>
      <c r="AO50">
        <f>3560-AO51</f>
        <v>2929</v>
      </c>
      <c r="AP50">
        <v>3307</v>
      </c>
      <c r="AQ50">
        <v>3113</v>
      </c>
    </row>
    <row r="51" spans="2:43">
      <c r="B51" t="s">
        <v>207</v>
      </c>
      <c r="AA51" s="1"/>
      <c r="AN51">
        <v>147</v>
      </c>
      <c r="AO51">
        <v>631</v>
      </c>
      <c r="AP51">
        <v>364</v>
      </c>
      <c r="AQ51">
        <v>349</v>
      </c>
    </row>
    <row r="52" spans="2:43">
      <c r="B52" t="s">
        <v>212</v>
      </c>
      <c r="AA52" s="1"/>
      <c r="AN52">
        <v>43</v>
      </c>
      <c r="AO52">
        <v>257</v>
      </c>
      <c r="AP52">
        <v>190</v>
      </c>
      <c r="AQ52">
        <v>61</v>
      </c>
    </row>
    <row r="53" spans="2:43">
      <c r="B53" t="s">
        <v>61</v>
      </c>
      <c r="C53" t="s">
        <v>79</v>
      </c>
      <c r="AA53" s="1"/>
      <c r="AC53">
        <v>8</v>
      </c>
      <c r="AD53">
        <v>1</v>
      </c>
      <c r="AF53">
        <v>64</v>
      </c>
      <c r="AG53">
        <v>53</v>
      </c>
      <c r="AH53">
        <v>14</v>
      </c>
      <c r="AI53">
        <v>59</v>
      </c>
      <c r="AJ53">
        <v>24</v>
      </c>
      <c r="AK53">
        <v>16</v>
      </c>
      <c r="AL53">
        <v>2</v>
      </c>
      <c r="AM53">
        <v>0</v>
      </c>
      <c r="AN53">
        <v>125</v>
      </c>
      <c r="AO53">
        <v>214</v>
      </c>
      <c r="AP53">
        <v>37</v>
      </c>
      <c r="AQ53">
        <v>9</v>
      </c>
    </row>
    <row r="54" spans="2:43">
      <c r="B54" t="s">
        <v>208</v>
      </c>
      <c r="AA54" s="1"/>
    </row>
    <row r="55" spans="2:43">
      <c r="B55" t="s">
        <v>209</v>
      </c>
      <c r="AA55" s="1"/>
      <c r="AN55">
        <v>0</v>
      </c>
      <c r="AO55">
        <v>2</v>
      </c>
      <c r="AP55">
        <v>5</v>
      </c>
      <c r="AQ55">
        <v>2</v>
      </c>
    </row>
    <row r="56" spans="2:43">
      <c r="B56" t="s">
        <v>62</v>
      </c>
      <c r="AA56" s="1"/>
      <c r="AC56">
        <v>3</v>
      </c>
      <c r="AD56">
        <v>8</v>
      </c>
      <c r="AG56">
        <v>0</v>
      </c>
      <c r="AH56">
        <v>0</v>
      </c>
      <c r="AI56">
        <v>1</v>
      </c>
      <c r="AN56">
        <v>1</v>
      </c>
      <c r="AP56">
        <v>0</v>
      </c>
      <c r="AQ56">
        <v>0</v>
      </c>
    </row>
    <row r="57" spans="2:43">
      <c r="B57" t="s">
        <v>63</v>
      </c>
      <c r="C57" t="s">
        <v>80</v>
      </c>
      <c r="AA57" s="1">
        <v>12623167</v>
      </c>
      <c r="AB57">
        <v>12230473</v>
      </c>
      <c r="AC57">
        <v>19467</v>
      </c>
      <c r="AD57">
        <v>37165</v>
      </c>
      <c r="AE57">
        <v>47330</v>
      </c>
      <c r="AF57">
        <v>78046</v>
      </c>
      <c r="AG57">
        <v>109249</v>
      </c>
      <c r="AH57">
        <v>84909</v>
      </c>
      <c r="AI57">
        <v>64789</v>
      </c>
      <c r="AJ57">
        <v>48701</v>
      </c>
      <c r="AK57">
        <v>27044</v>
      </c>
      <c r="AL57">
        <v>24188</v>
      </c>
      <c r="AM57">
        <v>26004</v>
      </c>
      <c r="AN57">
        <v>31887</v>
      </c>
      <c r="AO57">
        <v>36438</v>
      </c>
      <c r="AP57">
        <v>44507</v>
      </c>
      <c r="AQ57">
        <v>31203</v>
      </c>
    </row>
    <row r="58" spans="2:43">
      <c r="B58" t="s">
        <v>281</v>
      </c>
      <c r="C58" t="s">
        <v>282</v>
      </c>
      <c r="AA58" s="1"/>
      <c r="AQ58">
        <v>10197</v>
      </c>
    </row>
    <row r="59" spans="2:43">
      <c r="B59" t="s">
        <v>64</v>
      </c>
      <c r="C59" t="s">
        <v>81</v>
      </c>
      <c r="AA59" s="1"/>
      <c r="AC59">
        <v>27</v>
      </c>
      <c r="AD59">
        <v>71</v>
      </c>
      <c r="AE59">
        <v>15</v>
      </c>
      <c r="AF59">
        <v>315</v>
      </c>
      <c r="AG59">
        <v>122</v>
      </c>
      <c r="AH59">
        <v>47</v>
      </c>
      <c r="AI59">
        <v>19</v>
      </c>
    </row>
    <row r="60" spans="2:43">
      <c r="B60" t="s">
        <v>65</v>
      </c>
      <c r="C60" t="s">
        <v>82</v>
      </c>
      <c r="AA60" s="1">
        <v>3744412</v>
      </c>
      <c r="AB60">
        <v>2188345</v>
      </c>
      <c r="AC60">
        <v>1401</v>
      </c>
      <c r="AD60">
        <v>1388</v>
      </c>
      <c r="AE60">
        <v>4988</v>
      </c>
      <c r="AF60">
        <v>6745</v>
      </c>
      <c r="AG60">
        <v>7755</v>
      </c>
      <c r="AH60">
        <v>9771</v>
      </c>
      <c r="AI60">
        <v>9678</v>
      </c>
      <c r="AJ60">
        <v>7645</v>
      </c>
      <c r="AK60">
        <v>7282</v>
      </c>
      <c r="AL60">
        <v>9983</v>
      </c>
      <c r="AM60">
        <v>17662</v>
      </c>
      <c r="AN60">
        <v>15333</v>
      </c>
      <c r="AO60">
        <v>13339</v>
      </c>
      <c r="AP60">
        <v>18949</v>
      </c>
      <c r="AQ60">
        <v>19148</v>
      </c>
    </row>
    <row r="61" spans="2:43">
      <c r="B61" t="s">
        <v>66</v>
      </c>
      <c r="C61" t="s">
        <v>83</v>
      </c>
      <c r="AA61" s="1"/>
      <c r="AC61">
        <v>4</v>
      </c>
      <c r="AE61">
        <v>1</v>
      </c>
      <c r="AF61">
        <v>21</v>
      </c>
      <c r="AG61">
        <v>24</v>
      </c>
      <c r="AH61">
        <v>65</v>
      </c>
      <c r="AI61">
        <v>9</v>
      </c>
    </row>
    <row r="62" spans="2:43">
      <c r="B62" t="s">
        <v>213</v>
      </c>
      <c r="AA62" s="1"/>
      <c r="AQ62">
        <v>4</v>
      </c>
    </row>
    <row r="63" spans="2:43">
      <c r="B63" t="s">
        <v>214</v>
      </c>
      <c r="AA63" s="1"/>
      <c r="AP63">
        <v>3</v>
      </c>
    </row>
    <row r="64" spans="2:43">
      <c r="B64" t="s">
        <v>67</v>
      </c>
      <c r="C64" t="s">
        <v>84</v>
      </c>
      <c r="AA64" s="1"/>
      <c r="AC64">
        <v>10</v>
      </c>
      <c r="AD64">
        <v>16</v>
      </c>
      <c r="AE64">
        <v>113</v>
      </c>
      <c r="AF64">
        <v>3</v>
      </c>
      <c r="AG64">
        <v>0</v>
      </c>
      <c r="AH64">
        <v>41</v>
      </c>
      <c r="AI64">
        <v>12</v>
      </c>
      <c r="AN64">
        <v>23</v>
      </c>
      <c r="AO64">
        <v>7</v>
      </c>
      <c r="AP64">
        <v>30</v>
      </c>
      <c r="AQ64">
        <v>79</v>
      </c>
    </row>
    <row r="65" spans="2:43">
      <c r="B65" t="s">
        <v>68</v>
      </c>
      <c r="C65" t="s">
        <v>85</v>
      </c>
      <c r="AA65" s="1">
        <v>507533</v>
      </c>
      <c r="AB65">
        <v>224293</v>
      </c>
      <c r="AC65">
        <v>438</v>
      </c>
      <c r="AD65">
        <v>431</v>
      </c>
      <c r="AE65">
        <v>243</v>
      </c>
      <c r="AF65">
        <v>270</v>
      </c>
      <c r="AG65">
        <v>600</v>
      </c>
      <c r="AH65">
        <v>726</v>
      </c>
      <c r="AI65">
        <v>1091</v>
      </c>
      <c r="AJ65">
        <v>1984</v>
      </c>
      <c r="AK65">
        <v>2092</v>
      </c>
      <c r="AL65">
        <v>2442</v>
      </c>
      <c r="AM65">
        <v>1104</v>
      </c>
      <c r="AN65">
        <v>1899</v>
      </c>
      <c r="AO65">
        <v>2406</v>
      </c>
      <c r="AP65">
        <v>3537</v>
      </c>
      <c r="AQ65">
        <v>3069</v>
      </c>
    </row>
    <row r="66" spans="2:43">
      <c r="B66" t="s">
        <v>215</v>
      </c>
      <c r="AA66" s="1"/>
      <c r="AN66">
        <v>3</v>
      </c>
      <c r="AQ66">
        <v>10</v>
      </c>
    </row>
    <row r="67" spans="2:43">
      <c r="B67" t="s">
        <v>155</v>
      </c>
      <c r="C67" t="s">
        <v>156</v>
      </c>
      <c r="AA67" s="1"/>
      <c r="AJ67">
        <v>10</v>
      </c>
      <c r="AK67">
        <v>1</v>
      </c>
      <c r="AL67">
        <v>9</v>
      </c>
      <c r="AM67">
        <v>12</v>
      </c>
    </row>
    <row r="68" spans="2:43">
      <c r="B68" t="s">
        <v>157</v>
      </c>
      <c r="C68" t="s">
        <v>158</v>
      </c>
      <c r="AA68" s="1"/>
      <c r="AK68">
        <v>0</v>
      </c>
      <c r="AL68">
        <v>0</v>
      </c>
      <c r="AM68">
        <v>164</v>
      </c>
    </row>
    <row r="69" spans="2:43">
      <c r="B69" t="s">
        <v>216</v>
      </c>
      <c r="AA69" s="1"/>
    </row>
    <row r="70" spans="2:43">
      <c r="B70" t="s">
        <v>217</v>
      </c>
      <c r="AA70" s="1"/>
    </row>
    <row r="71" spans="2:43">
      <c r="B71" t="s">
        <v>69</v>
      </c>
      <c r="C71" t="s">
        <v>86</v>
      </c>
      <c r="AA71" s="1"/>
      <c r="AC71">
        <v>15</v>
      </c>
      <c r="AD71">
        <v>2</v>
      </c>
      <c r="AE71">
        <v>4</v>
      </c>
      <c r="AF71">
        <v>16</v>
      </c>
      <c r="AG71">
        <v>5</v>
      </c>
      <c r="AH71">
        <v>2</v>
      </c>
      <c r="AI71">
        <v>26</v>
      </c>
      <c r="AJ71">
        <v>9</v>
      </c>
      <c r="AK71">
        <v>0</v>
      </c>
      <c r="AL71">
        <v>5</v>
      </c>
      <c r="AM71">
        <v>4</v>
      </c>
      <c r="AN71">
        <v>30</v>
      </c>
      <c r="AO71">
        <v>31</v>
      </c>
      <c r="AP71">
        <v>71</v>
      </c>
      <c r="AQ71">
        <v>53</v>
      </c>
    </row>
    <row r="72" spans="2:43">
      <c r="B72" t="s">
        <v>219</v>
      </c>
      <c r="AA72" s="1"/>
    </row>
    <row r="73" spans="2:43">
      <c r="B73" t="s">
        <v>218</v>
      </c>
      <c r="AA73" s="1"/>
      <c r="AN73">
        <v>1</v>
      </c>
      <c r="AO73">
        <v>0</v>
      </c>
    </row>
    <row r="74" spans="2:43">
      <c r="B74" t="s">
        <v>70</v>
      </c>
      <c r="C74" t="s">
        <v>87</v>
      </c>
      <c r="AA74" s="1"/>
      <c r="AC74">
        <v>32</v>
      </c>
      <c r="AD74">
        <v>176</v>
      </c>
      <c r="AE74">
        <v>340</v>
      </c>
      <c r="AF74">
        <v>256</v>
      </c>
      <c r="AG74">
        <v>365</v>
      </c>
      <c r="AH74">
        <v>253</v>
      </c>
      <c r="AI74">
        <v>536</v>
      </c>
      <c r="AJ74">
        <v>626</v>
      </c>
      <c r="AK74">
        <v>618</v>
      </c>
      <c r="AL74">
        <v>578</v>
      </c>
      <c r="AM74">
        <v>1052</v>
      </c>
      <c r="AN74">
        <v>4026</v>
      </c>
      <c r="AO74">
        <v>6086</v>
      </c>
      <c r="AP74">
        <v>6318</v>
      </c>
      <c r="AQ74">
        <v>7081</v>
      </c>
    </row>
    <row r="75" spans="2:43">
      <c r="B75" t="s">
        <v>159</v>
      </c>
      <c r="C75" t="s">
        <v>162</v>
      </c>
      <c r="AA75" s="1"/>
      <c r="AJ75">
        <v>128</v>
      </c>
      <c r="AK75">
        <v>6</v>
      </c>
      <c r="AL75">
        <v>11</v>
      </c>
      <c r="AM75">
        <v>6</v>
      </c>
    </row>
    <row r="76" spans="2:43">
      <c r="B76" t="s">
        <v>160</v>
      </c>
      <c r="C76" t="s">
        <v>163</v>
      </c>
      <c r="AA76" s="1"/>
      <c r="AJ76">
        <v>6</v>
      </c>
      <c r="AK76">
        <v>92</v>
      </c>
      <c r="AL76">
        <v>228</v>
      </c>
      <c r="AM76">
        <v>932</v>
      </c>
      <c r="AN76">
        <v>1651</v>
      </c>
      <c r="AO76">
        <v>4509</v>
      </c>
      <c r="AP76">
        <v>8449</v>
      </c>
      <c r="AQ76">
        <v>10574</v>
      </c>
    </row>
    <row r="77" spans="2:43">
      <c r="B77" t="s">
        <v>161</v>
      </c>
      <c r="C77" t="s">
        <v>164</v>
      </c>
      <c r="AA77" s="1"/>
      <c r="AJ77">
        <v>6</v>
      </c>
      <c r="AK77">
        <v>9</v>
      </c>
      <c r="AL77">
        <v>0</v>
      </c>
      <c r="AM77">
        <v>0</v>
      </c>
    </row>
    <row r="78" spans="2:43">
      <c r="B78" t="s">
        <v>71</v>
      </c>
      <c r="C78" t="s">
        <v>88</v>
      </c>
      <c r="AA78" s="1"/>
      <c r="AC78">
        <v>281</v>
      </c>
      <c r="AD78">
        <v>412</v>
      </c>
      <c r="AE78">
        <v>45</v>
      </c>
      <c r="AF78">
        <v>202</v>
      </c>
      <c r="AG78">
        <v>354</v>
      </c>
      <c r="AH78">
        <v>459</v>
      </c>
      <c r="AI78">
        <v>474</v>
      </c>
      <c r="AJ78">
        <v>480</v>
      </c>
      <c r="AK78">
        <v>519</v>
      </c>
      <c r="AL78">
        <v>331</v>
      </c>
      <c r="AM78">
        <v>619</v>
      </c>
      <c r="AN78">
        <v>602</v>
      </c>
      <c r="AO78">
        <v>993</v>
      </c>
      <c r="AP78">
        <v>674</v>
      </c>
      <c r="AQ78">
        <v>445</v>
      </c>
    </row>
    <row r="79" spans="2:43">
      <c r="B79" t="s">
        <v>72</v>
      </c>
      <c r="C79" t="s">
        <v>89</v>
      </c>
      <c r="AA79" s="1"/>
      <c r="AC79">
        <v>32</v>
      </c>
      <c r="AD79">
        <v>19</v>
      </c>
      <c r="AE79">
        <v>1</v>
      </c>
      <c r="AF79">
        <v>26</v>
      </c>
      <c r="AG79">
        <v>7</v>
      </c>
      <c r="AH79">
        <v>6</v>
      </c>
    </row>
    <row r="80" spans="2:43">
      <c r="B80" t="s">
        <v>220</v>
      </c>
      <c r="AA80" s="1"/>
      <c r="AO80">
        <v>0</v>
      </c>
    </row>
    <row r="81" spans="2:43">
      <c r="B81" t="s">
        <v>73</v>
      </c>
      <c r="C81" t="s">
        <v>90</v>
      </c>
      <c r="AA81" s="1"/>
      <c r="AC81">
        <v>21</v>
      </c>
      <c r="AD81">
        <v>24</v>
      </c>
      <c r="AE81">
        <v>7</v>
      </c>
      <c r="AF81">
        <v>57</v>
      </c>
      <c r="AG81">
        <v>700</v>
      </c>
      <c r="AH81">
        <v>49</v>
      </c>
      <c r="AI81">
        <v>2</v>
      </c>
      <c r="AJ81">
        <v>8</v>
      </c>
      <c r="AK81">
        <v>681</v>
      </c>
      <c r="AL81">
        <v>1469</v>
      </c>
      <c r="AM81">
        <v>0</v>
      </c>
      <c r="AN81">
        <v>4</v>
      </c>
      <c r="AO81">
        <v>281</v>
      </c>
      <c r="AP81">
        <v>3</v>
      </c>
      <c r="AQ81">
        <v>1</v>
      </c>
    </row>
    <row r="82" spans="2:43">
      <c r="B82" t="s">
        <v>74</v>
      </c>
      <c r="C82" t="s">
        <v>91</v>
      </c>
      <c r="AA82" s="1"/>
      <c r="AC82">
        <v>44</v>
      </c>
      <c r="AD82">
        <v>24</v>
      </c>
      <c r="AE82">
        <v>12</v>
      </c>
      <c r="AF82">
        <v>1</v>
      </c>
      <c r="AG82">
        <v>8</v>
      </c>
      <c r="AH82">
        <v>16</v>
      </c>
      <c r="AI82">
        <v>23</v>
      </c>
      <c r="AJ82">
        <v>19</v>
      </c>
      <c r="AK82">
        <v>32</v>
      </c>
      <c r="AL82">
        <v>0</v>
      </c>
      <c r="AM82">
        <v>15</v>
      </c>
      <c r="AN82">
        <v>8</v>
      </c>
      <c r="AO82">
        <v>1778</v>
      </c>
      <c r="AP82">
        <v>245</v>
      </c>
      <c r="AQ82">
        <v>255</v>
      </c>
    </row>
    <row r="83" spans="2:43">
      <c r="B83" t="s">
        <v>221</v>
      </c>
      <c r="AA83" s="1"/>
    </row>
    <row r="84" spans="2:43">
      <c r="B84" t="s">
        <v>92</v>
      </c>
      <c r="C84" t="s">
        <v>94</v>
      </c>
      <c r="AA84" s="1"/>
      <c r="AC84">
        <v>608</v>
      </c>
      <c r="AD84">
        <v>4589</v>
      </c>
      <c r="AE84">
        <v>203</v>
      </c>
      <c r="AF84">
        <v>13914</v>
      </c>
      <c r="AG84">
        <v>9438</v>
      </c>
      <c r="AH84">
        <v>2206</v>
      </c>
      <c r="AI84">
        <v>1297</v>
      </c>
      <c r="AJ84">
        <v>873</v>
      </c>
      <c r="AK84">
        <v>504</v>
      </c>
      <c r="AL84">
        <v>221</v>
      </c>
      <c r="AM84">
        <v>208</v>
      </c>
      <c r="AN84">
        <v>1435</v>
      </c>
      <c r="AO84">
        <v>2198</v>
      </c>
      <c r="AP84">
        <v>6316</v>
      </c>
      <c r="AQ84">
        <v>5885</v>
      </c>
    </row>
    <row r="85" spans="2:43">
      <c r="B85" t="s">
        <v>93</v>
      </c>
      <c r="C85" t="s">
        <v>95</v>
      </c>
      <c r="AA85" s="1">
        <v>131563690</v>
      </c>
      <c r="AB85">
        <v>171323137</v>
      </c>
      <c r="AC85">
        <v>183949</v>
      </c>
      <c r="AD85">
        <v>230190</v>
      </c>
      <c r="AE85">
        <v>267896</v>
      </c>
      <c r="AF85">
        <v>372899</v>
      </c>
      <c r="AG85">
        <v>466646</v>
      </c>
      <c r="AH85">
        <v>383651</v>
      </c>
      <c r="AI85">
        <v>270819</v>
      </c>
      <c r="AJ85">
        <v>154885</v>
      </c>
      <c r="AK85">
        <v>103951</v>
      </c>
      <c r="AL85">
        <v>109863</v>
      </c>
      <c r="AM85">
        <v>121085</v>
      </c>
      <c r="AN85">
        <v>123083</v>
      </c>
      <c r="AO85">
        <v>119298</v>
      </c>
      <c r="AP85">
        <v>149145</v>
      </c>
      <c r="AQ85">
        <v>158422</v>
      </c>
    </row>
    <row r="86" spans="2:43">
      <c r="B86" t="s">
        <v>183</v>
      </c>
      <c r="C86" t="s">
        <v>184</v>
      </c>
      <c r="AA86" s="1"/>
      <c r="AK86">
        <v>32</v>
      </c>
      <c r="AL86">
        <v>17</v>
      </c>
      <c r="AM86">
        <v>3</v>
      </c>
      <c r="AN86">
        <v>3</v>
      </c>
      <c r="AO86">
        <v>52</v>
      </c>
      <c r="AP86">
        <v>4</v>
      </c>
      <c r="AQ86">
        <v>0</v>
      </c>
    </row>
    <row r="87" spans="2:43">
      <c r="B87" t="s">
        <v>96</v>
      </c>
      <c r="C87" t="s">
        <v>97</v>
      </c>
      <c r="AA87" s="1"/>
      <c r="AC87">
        <v>5</v>
      </c>
      <c r="AD87">
        <v>12</v>
      </c>
      <c r="AF87">
        <v>16</v>
      </c>
      <c r="AG87">
        <v>19</v>
      </c>
      <c r="AH87">
        <v>80</v>
      </c>
      <c r="AI87">
        <v>62</v>
      </c>
    </row>
    <row r="88" spans="2:43">
      <c r="B88" t="s">
        <v>98</v>
      </c>
      <c r="AA88" s="1"/>
      <c r="AC88">
        <v>65</v>
      </c>
      <c r="AD88">
        <v>113</v>
      </c>
      <c r="AE88">
        <v>425</v>
      </c>
      <c r="AF88">
        <v>386</v>
      </c>
      <c r="AG88">
        <v>446</v>
      </c>
      <c r="AH88">
        <v>1064</v>
      </c>
      <c r="AI88">
        <v>1617</v>
      </c>
      <c r="AN88">
        <v>760</v>
      </c>
      <c r="AO88">
        <v>269</v>
      </c>
      <c r="AP88">
        <v>369</v>
      </c>
      <c r="AQ88">
        <v>490</v>
      </c>
    </row>
    <row r="89" spans="2:43">
      <c r="B89" t="s">
        <v>99</v>
      </c>
      <c r="AA89" s="1"/>
      <c r="AC89">
        <v>3</v>
      </c>
      <c r="AD89">
        <v>1</v>
      </c>
      <c r="AE89">
        <v>0</v>
      </c>
      <c r="AF89">
        <v>6</v>
      </c>
      <c r="AG89">
        <v>55</v>
      </c>
      <c r="AH89">
        <v>1</v>
      </c>
      <c r="AI89">
        <v>0</v>
      </c>
      <c r="AN89">
        <v>209</v>
      </c>
      <c r="AO89">
        <v>164</v>
      </c>
      <c r="AP89">
        <v>51</v>
      </c>
      <c r="AQ89">
        <v>16</v>
      </c>
    </row>
    <row r="90" spans="2:43">
      <c r="B90" t="s">
        <v>100</v>
      </c>
      <c r="AA90" s="1"/>
      <c r="AC90">
        <v>701</v>
      </c>
      <c r="AD90">
        <v>1457</v>
      </c>
      <c r="AE90">
        <v>2212</v>
      </c>
      <c r="AF90">
        <v>2778</v>
      </c>
      <c r="AG90">
        <v>2533</v>
      </c>
      <c r="AH90">
        <v>3426</v>
      </c>
      <c r="AI90">
        <v>2891</v>
      </c>
      <c r="AN90">
        <v>1840</v>
      </c>
      <c r="AO90">
        <v>1236</v>
      </c>
      <c r="AP90">
        <v>1192</v>
      </c>
      <c r="AQ90">
        <v>1670</v>
      </c>
    </row>
    <row r="91" spans="2:43">
      <c r="B91" t="s">
        <v>101</v>
      </c>
      <c r="AA91" s="1"/>
      <c r="AC91">
        <v>15</v>
      </c>
      <c r="AD91">
        <v>70</v>
      </c>
      <c r="AE91">
        <v>66</v>
      </c>
      <c r="AF91">
        <v>118</v>
      </c>
      <c r="AG91">
        <v>71</v>
      </c>
      <c r="AH91">
        <v>36</v>
      </c>
      <c r="AI91">
        <v>16</v>
      </c>
      <c r="AN91">
        <v>19</v>
      </c>
      <c r="AO91">
        <v>24</v>
      </c>
      <c r="AP91">
        <v>1</v>
      </c>
      <c r="AQ91">
        <v>9</v>
      </c>
    </row>
    <row r="92" spans="2:43">
      <c r="B92" t="s">
        <v>102</v>
      </c>
      <c r="AA92" s="1"/>
      <c r="AC92">
        <v>96</v>
      </c>
      <c r="AD92">
        <v>8</v>
      </c>
      <c r="AE92">
        <v>0</v>
      </c>
      <c r="AF92">
        <v>2</v>
      </c>
      <c r="AG92">
        <v>2</v>
      </c>
      <c r="AH92">
        <v>0</v>
      </c>
      <c r="AI92">
        <v>0</v>
      </c>
      <c r="AN92">
        <v>254</v>
      </c>
      <c r="AO92">
        <v>69</v>
      </c>
      <c r="AP92">
        <v>116</v>
      </c>
      <c r="AQ92">
        <v>208</v>
      </c>
    </row>
    <row r="93" spans="2:43">
      <c r="B93" t="s">
        <v>222</v>
      </c>
      <c r="AA93" s="1"/>
      <c r="AN93">
        <v>4</v>
      </c>
      <c r="AO93">
        <v>14</v>
      </c>
      <c r="AP93">
        <v>0</v>
      </c>
      <c r="AQ93">
        <v>2</v>
      </c>
    </row>
    <row r="94" spans="2:43">
      <c r="B94" t="s">
        <v>103</v>
      </c>
      <c r="AA94" s="1"/>
      <c r="AC94">
        <v>143</v>
      </c>
      <c r="AD94">
        <v>130</v>
      </c>
      <c r="AE94">
        <v>644</v>
      </c>
      <c r="AF94">
        <v>1991</v>
      </c>
      <c r="AG94">
        <v>1347</v>
      </c>
      <c r="AH94">
        <v>2222</v>
      </c>
      <c r="AI94">
        <v>2202</v>
      </c>
      <c r="AN94">
        <v>427</v>
      </c>
      <c r="AO94">
        <v>60</v>
      </c>
      <c r="AP94">
        <v>1858</v>
      </c>
      <c r="AQ94">
        <v>605</v>
      </c>
    </row>
    <row r="95" spans="2:43">
      <c r="B95" t="s">
        <v>104</v>
      </c>
      <c r="AA95" s="1"/>
      <c r="AC95">
        <v>437</v>
      </c>
      <c r="AD95">
        <v>235</v>
      </c>
      <c r="AE95">
        <v>2284</v>
      </c>
      <c r="AF95">
        <v>6217</v>
      </c>
      <c r="AG95">
        <v>4619</v>
      </c>
      <c r="AH95">
        <v>4595</v>
      </c>
      <c r="AI95">
        <v>2413</v>
      </c>
      <c r="AJ95">
        <v>1469</v>
      </c>
      <c r="AK95">
        <v>879</v>
      </c>
      <c r="AL95">
        <v>1073</v>
      </c>
      <c r="AM95">
        <v>1098</v>
      </c>
      <c r="AN95">
        <v>1334</v>
      </c>
      <c r="AO95">
        <v>1259</v>
      </c>
      <c r="AP95">
        <v>3564</v>
      </c>
      <c r="AQ95">
        <v>2206</v>
      </c>
    </row>
    <row r="96" spans="2:43">
      <c r="B96" t="s">
        <v>105</v>
      </c>
      <c r="AA96" s="1"/>
      <c r="AC96">
        <v>26</v>
      </c>
      <c r="AD96">
        <v>95</v>
      </c>
      <c r="AE96">
        <v>373</v>
      </c>
      <c r="AF96">
        <v>136</v>
      </c>
      <c r="AG96">
        <v>445</v>
      </c>
      <c r="AH96">
        <v>705</v>
      </c>
      <c r="AI96">
        <v>853</v>
      </c>
      <c r="AN96">
        <v>102</v>
      </c>
      <c r="AO96">
        <v>35</v>
      </c>
      <c r="AP96">
        <v>89</v>
      </c>
      <c r="AQ96">
        <v>49</v>
      </c>
    </row>
    <row r="97" spans="2:43">
      <c r="B97" t="s">
        <v>223</v>
      </c>
      <c r="AA97" s="1"/>
      <c r="AN97">
        <v>10</v>
      </c>
      <c r="AO97">
        <v>0</v>
      </c>
      <c r="AP97">
        <v>0</v>
      </c>
      <c r="AQ97">
        <v>0</v>
      </c>
    </row>
    <row r="98" spans="2:43">
      <c r="B98" t="s">
        <v>224</v>
      </c>
      <c r="AA98" s="1"/>
    </row>
    <row r="99" spans="2:43">
      <c r="B99" t="s">
        <v>106</v>
      </c>
      <c r="AA99" s="1"/>
      <c r="AC99">
        <v>109</v>
      </c>
      <c r="AD99">
        <v>258</v>
      </c>
      <c r="AE99">
        <v>561</v>
      </c>
      <c r="AF99">
        <v>385</v>
      </c>
      <c r="AG99">
        <v>752</v>
      </c>
      <c r="AH99">
        <v>644</v>
      </c>
      <c r="AI99">
        <v>1015</v>
      </c>
      <c r="AN99">
        <v>193</v>
      </c>
      <c r="AO99">
        <v>23</v>
      </c>
      <c r="AP99">
        <v>74</v>
      </c>
      <c r="AQ99">
        <v>75</v>
      </c>
    </row>
    <row r="100" spans="2:43">
      <c r="B100" t="s">
        <v>225</v>
      </c>
      <c r="AA100" s="1"/>
      <c r="AN100">
        <f>957-AN89-AN91</f>
        <v>729</v>
      </c>
      <c r="AO100">
        <f>1349-AO89-AO91</f>
        <v>1161</v>
      </c>
      <c r="AP100">
        <f>1586-52</f>
        <v>1534</v>
      </c>
      <c r="AQ100">
        <f>2661-25</f>
        <v>2636</v>
      </c>
    </row>
    <row r="101" spans="2:43">
      <c r="B101" t="s">
        <v>170</v>
      </c>
      <c r="C101" t="s">
        <v>171</v>
      </c>
      <c r="AA101" s="1"/>
      <c r="AJ101">
        <v>8036</v>
      </c>
      <c r="AK101">
        <v>5889</v>
      </c>
      <c r="AL101">
        <v>5869</v>
      </c>
      <c r="AM101">
        <v>6011</v>
      </c>
    </row>
    <row r="102" spans="2:43">
      <c r="B102" t="s">
        <v>107</v>
      </c>
      <c r="AA102" s="1"/>
      <c r="AC102">
        <v>134</v>
      </c>
      <c r="AD102">
        <v>100</v>
      </c>
      <c r="AE102">
        <v>114</v>
      </c>
      <c r="AF102">
        <v>227</v>
      </c>
      <c r="AG102">
        <v>451</v>
      </c>
      <c r="AH102">
        <v>690</v>
      </c>
      <c r="AI102">
        <v>446</v>
      </c>
      <c r="AJ102">
        <v>25</v>
      </c>
      <c r="AK102">
        <v>2</v>
      </c>
      <c r="AL102">
        <v>4</v>
      </c>
      <c r="AM102">
        <v>35</v>
      </c>
    </row>
    <row r="103" spans="2:43">
      <c r="B103" t="s">
        <v>108</v>
      </c>
      <c r="AA103" s="1"/>
      <c r="AC103">
        <v>2</v>
      </c>
      <c r="AG103">
        <v>2</v>
      </c>
      <c r="AH103">
        <v>1</v>
      </c>
      <c r="AJ103">
        <v>6</v>
      </c>
      <c r="AK103">
        <v>2</v>
      </c>
      <c r="AP103">
        <v>3</v>
      </c>
    </row>
    <row r="104" spans="2:43">
      <c r="B104" t="s">
        <v>109</v>
      </c>
      <c r="AA104" s="1"/>
      <c r="AC104">
        <v>4</v>
      </c>
      <c r="AG104">
        <v>10</v>
      </c>
      <c r="AH104">
        <v>33</v>
      </c>
      <c r="AI104">
        <v>0</v>
      </c>
      <c r="AJ104">
        <v>18</v>
      </c>
      <c r="AK104">
        <v>9</v>
      </c>
      <c r="AL104">
        <v>14</v>
      </c>
      <c r="AM104">
        <v>2</v>
      </c>
      <c r="AQ104">
        <v>4</v>
      </c>
    </row>
    <row r="105" spans="2:43">
      <c r="B105" t="s">
        <v>191</v>
      </c>
      <c r="AA105" s="1">
        <v>4719924</v>
      </c>
      <c r="AB105">
        <v>3873187</v>
      </c>
      <c r="AC105">
        <v>12902</v>
      </c>
      <c r="AD105">
        <v>8366</v>
      </c>
      <c r="AE105">
        <v>13093</v>
      </c>
      <c r="AF105">
        <v>33532</v>
      </c>
      <c r="AG105">
        <v>42496</v>
      </c>
      <c r="AH105">
        <v>42125</v>
      </c>
      <c r="AI105">
        <v>24929</v>
      </c>
      <c r="AJ105">
        <v>26575</v>
      </c>
      <c r="AK105">
        <v>21236</v>
      </c>
      <c r="AL105">
        <v>22840</v>
      </c>
      <c r="AM105">
        <v>17080</v>
      </c>
      <c r="AN105">
        <v>16013</v>
      </c>
      <c r="AO105">
        <v>27705</v>
      </c>
      <c r="AP105">
        <v>34709</v>
      </c>
      <c r="AQ105">
        <v>36806</v>
      </c>
    </row>
    <row r="106" spans="2:43">
      <c r="B106" t="s">
        <v>110</v>
      </c>
      <c r="AA106" s="1"/>
      <c r="AC106">
        <v>149</v>
      </c>
      <c r="AD106">
        <v>13</v>
      </c>
      <c r="AE106">
        <v>46</v>
      </c>
      <c r="AF106">
        <v>0</v>
      </c>
      <c r="AG106">
        <v>18</v>
      </c>
      <c r="AH106">
        <v>199</v>
      </c>
      <c r="AI106">
        <v>34</v>
      </c>
      <c r="AJ106">
        <v>47</v>
      </c>
      <c r="AK106">
        <v>33</v>
      </c>
      <c r="AL106">
        <v>30</v>
      </c>
      <c r="AM106">
        <v>36</v>
      </c>
      <c r="AN106">
        <v>134</v>
      </c>
      <c r="AO106">
        <v>58</v>
      </c>
      <c r="AP106">
        <v>92</v>
      </c>
      <c r="AQ106">
        <v>22</v>
      </c>
    </row>
    <row r="107" spans="2:43">
      <c r="B107" t="s">
        <v>111</v>
      </c>
      <c r="AA107" s="1">
        <v>6519878</v>
      </c>
      <c r="AB107">
        <v>5279557</v>
      </c>
      <c r="AC107">
        <v>10865</v>
      </c>
      <c r="AD107">
        <v>11354</v>
      </c>
      <c r="AE107">
        <v>12905</v>
      </c>
      <c r="AF107">
        <v>15902</v>
      </c>
      <c r="AG107">
        <v>21413</v>
      </c>
      <c r="AH107">
        <v>31361</v>
      </c>
      <c r="AI107">
        <v>21401</v>
      </c>
      <c r="AJ107">
        <v>19928</v>
      </c>
      <c r="AK107">
        <v>13965</v>
      </c>
      <c r="AL107">
        <v>11522</v>
      </c>
      <c r="AM107">
        <v>14260</v>
      </c>
      <c r="AN107">
        <v>14908</v>
      </c>
      <c r="AO107">
        <v>14232</v>
      </c>
      <c r="AP107">
        <v>19059</v>
      </c>
      <c r="AQ107">
        <v>16316</v>
      </c>
    </row>
    <row r="108" spans="2:43">
      <c r="B108" t="s">
        <v>112</v>
      </c>
      <c r="AA108" s="1">
        <v>1488372</v>
      </c>
      <c r="AB108">
        <v>5364126</v>
      </c>
      <c r="AC108">
        <v>11480</v>
      </c>
      <c r="AD108">
        <v>14151</v>
      </c>
      <c r="AE108">
        <v>9529</v>
      </c>
      <c r="AF108">
        <v>14849</v>
      </c>
      <c r="AG108">
        <v>41573</v>
      </c>
      <c r="AH108">
        <v>37818</v>
      </c>
      <c r="AI108">
        <v>14817</v>
      </c>
      <c r="AJ108">
        <v>1053</v>
      </c>
      <c r="AK108">
        <v>755</v>
      </c>
      <c r="AL108">
        <v>744</v>
      </c>
      <c r="AM108">
        <v>1851</v>
      </c>
      <c r="AN108">
        <v>1254</v>
      </c>
      <c r="AO108">
        <v>2382</v>
      </c>
      <c r="AP108">
        <v>9651</v>
      </c>
      <c r="AQ108">
        <v>12740</v>
      </c>
    </row>
    <row r="109" spans="2:43">
      <c r="B109" t="s">
        <v>113</v>
      </c>
      <c r="AA109" s="1"/>
      <c r="AC109">
        <v>19</v>
      </c>
      <c r="AD109">
        <v>69</v>
      </c>
      <c r="AE109">
        <v>65</v>
      </c>
      <c r="AF109">
        <v>36</v>
      </c>
      <c r="AG109">
        <v>23</v>
      </c>
      <c r="AH109">
        <v>106</v>
      </c>
      <c r="AI109">
        <v>313</v>
      </c>
      <c r="AJ109">
        <v>269</v>
      </c>
      <c r="AK109">
        <v>230</v>
      </c>
      <c r="AL109">
        <v>438</v>
      </c>
      <c r="AM109">
        <v>375</v>
      </c>
      <c r="AN109">
        <v>560</v>
      </c>
      <c r="AO109">
        <v>708</v>
      </c>
      <c r="AP109">
        <v>1222</v>
      </c>
      <c r="AQ109">
        <v>1066</v>
      </c>
    </row>
    <row r="110" spans="2:43">
      <c r="B110" t="s">
        <v>226</v>
      </c>
      <c r="AA110" s="1"/>
      <c r="AN110">
        <v>28</v>
      </c>
      <c r="AP110">
        <v>0</v>
      </c>
      <c r="AQ110">
        <v>47</v>
      </c>
    </row>
    <row r="111" spans="2:43">
      <c r="B111" t="s">
        <v>227</v>
      </c>
      <c r="AA111" s="1"/>
      <c r="AN111">
        <v>32</v>
      </c>
      <c r="AQ111">
        <v>4</v>
      </c>
    </row>
    <row r="112" spans="2:43">
      <c r="B112" t="s">
        <v>114</v>
      </c>
      <c r="AA112" s="1"/>
      <c r="AC112">
        <v>24</v>
      </c>
      <c r="AD112">
        <v>32</v>
      </c>
      <c r="AE112">
        <v>39</v>
      </c>
      <c r="AF112">
        <v>479</v>
      </c>
      <c r="AG112">
        <v>308</v>
      </c>
      <c r="AH112">
        <v>1045</v>
      </c>
      <c r="AI112">
        <v>2162</v>
      </c>
      <c r="AJ112">
        <v>2266</v>
      </c>
      <c r="AK112">
        <v>2409</v>
      </c>
      <c r="AL112">
        <v>3146</v>
      </c>
      <c r="AM112">
        <v>5510</v>
      </c>
      <c r="AN112">
        <v>4514</v>
      </c>
      <c r="AO112">
        <v>6325</v>
      </c>
      <c r="AP112">
        <v>7719</v>
      </c>
      <c r="AQ112">
        <v>6046</v>
      </c>
    </row>
    <row r="113" spans="2:43">
      <c r="B113" t="s">
        <v>115</v>
      </c>
      <c r="AA113" s="1"/>
      <c r="AC113">
        <v>2</v>
      </c>
      <c r="AD113">
        <v>52</v>
      </c>
      <c r="AE113">
        <v>18</v>
      </c>
      <c r="AF113">
        <v>45</v>
      </c>
      <c r="AG113">
        <v>154</v>
      </c>
      <c r="AH113">
        <v>8</v>
      </c>
      <c r="AI113">
        <v>197</v>
      </c>
      <c r="AJ113">
        <v>72</v>
      </c>
      <c r="AK113">
        <v>83</v>
      </c>
      <c r="AL113">
        <v>381</v>
      </c>
      <c r="AM113">
        <v>883</v>
      </c>
      <c r="AN113">
        <v>608</v>
      </c>
      <c r="AO113">
        <v>547</v>
      </c>
      <c r="AP113">
        <v>596</v>
      </c>
      <c r="AQ113">
        <v>552</v>
      </c>
    </row>
    <row r="114" spans="2:43">
      <c r="B114" t="s">
        <v>116</v>
      </c>
      <c r="AA114" s="1"/>
      <c r="AC114">
        <v>31</v>
      </c>
      <c r="AD114">
        <v>35</v>
      </c>
      <c r="AE114">
        <v>22</v>
      </c>
      <c r="AF114">
        <v>495</v>
      </c>
      <c r="AG114">
        <v>284</v>
      </c>
      <c r="AH114">
        <v>530</v>
      </c>
      <c r="AI114">
        <v>1309</v>
      </c>
      <c r="AJ114">
        <v>1724</v>
      </c>
      <c r="AK114">
        <v>1035</v>
      </c>
      <c r="AL114">
        <v>2254</v>
      </c>
      <c r="AM114">
        <v>1246</v>
      </c>
      <c r="AN114">
        <v>2856</v>
      </c>
      <c r="AO114">
        <v>2332</v>
      </c>
      <c r="AP114">
        <v>2719</v>
      </c>
      <c r="AQ114">
        <v>2971</v>
      </c>
    </row>
    <row r="115" spans="2:43">
      <c r="B115" t="s">
        <v>117</v>
      </c>
      <c r="AA115" s="1"/>
      <c r="AC115">
        <v>68</v>
      </c>
      <c r="AD115">
        <v>29</v>
      </c>
      <c r="AE115">
        <v>389</v>
      </c>
      <c r="AF115">
        <v>655</v>
      </c>
      <c r="AG115">
        <v>836</v>
      </c>
      <c r="AH115">
        <v>570</v>
      </c>
      <c r="AI115">
        <v>1206</v>
      </c>
      <c r="AJ115">
        <v>1513</v>
      </c>
      <c r="AK115">
        <v>326</v>
      </c>
      <c r="AL115">
        <v>1213</v>
      </c>
      <c r="AM115">
        <v>2044</v>
      </c>
      <c r="AN115">
        <v>3417</v>
      </c>
      <c r="AO115">
        <v>1998</v>
      </c>
      <c r="AP115">
        <v>1655</v>
      </c>
      <c r="AQ115">
        <v>7253</v>
      </c>
    </row>
    <row r="116" spans="2:43">
      <c r="B116" t="s">
        <v>118</v>
      </c>
      <c r="AA116" s="1"/>
      <c r="AC116">
        <v>62</v>
      </c>
      <c r="AD116">
        <v>67</v>
      </c>
      <c r="AE116">
        <v>333</v>
      </c>
      <c r="AF116">
        <v>445</v>
      </c>
      <c r="AG116">
        <v>352</v>
      </c>
      <c r="AH116">
        <v>842</v>
      </c>
      <c r="AI116">
        <v>697</v>
      </c>
      <c r="AJ116">
        <v>1196</v>
      </c>
      <c r="AK116">
        <v>651</v>
      </c>
      <c r="AL116">
        <v>557</v>
      </c>
      <c r="AM116">
        <v>397</v>
      </c>
      <c r="AN116">
        <v>536</v>
      </c>
      <c r="AO116">
        <v>636</v>
      </c>
      <c r="AP116">
        <v>695</v>
      </c>
      <c r="AQ116">
        <v>473</v>
      </c>
    </row>
    <row r="117" spans="2:43">
      <c r="B117" t="s">
        <v>119</v>
      </c>
      <c r="AA117" s="1"/>
      <c r="AC117">
        <v>53</v>
      </c>
      <c r="AD117">
        <v>3</v>
      </c>
      <c r="AE117">
        <v>0</v>
      </c>
      <c r="AF117">
        <v>13</v>
      </c>
      <c r="AG117">
        <v>160</v>
      </c>
      <c r="AH117">
        <v>73</v>
      </c>
      <c r="AI117">
        <v>56</v>
      </c>
      <c r="AJ117">
        <v>56</v>
      </c>
      <c r="AK117">
        <v>54</v>
      </c>
      <c r="AL117">
        <v>66</v>
      </c>
      <c r="AM117">
        <v>75</v>
      </c>
      <c r="AN117">
        <v>214</v>
      </c>
      <c r="AO117">
        <v>73</v>
      </c>
      <c r="AP117">
        <v>4</v>
      </c>
      <c r="AQ117">
        <v>2</v>
      </c>
    </row>
    <row r="118" spans="2:43">
      <c r="B118" t="s">
        <v>172</v>
      </c>
      <c r="C118" t="s">
        <v>173</v>
      </c>
      <c r="AA118" s="1"/>
      <c r="AJ118">
        <v>5297</v>
      </c>
      <c r="AK118">
        <v>1674</v>
      </c>
      <c r="AL118">
        <v>1402</v>
      </c>
      <c r="AM118">
        <v>2175</v>
      </c>
    </row>
    <row r="119" spans="2:43">
      <c r="B119" t="s">
        <v>230</v>
      </c>
      <c r="AA119" s="1"/>
      <c r="AN119">
        <v>14</v>
      </c>
      <c r="AO119">
        <v>4</v>
      </c>
      <c r="AP119">
        <v>3</v>
      </c>
      <c r="AQ119">
        <v>3</v>
      </c>
    </row>
    <row r="120" spans="2:43">
      <c r="B120" t="s">
        <v>120</v>
      </c>
      <c r="AA120" s="1"/>
      <c r="AC120">
        <v>1364</v>
      </c>
      <c r="AD120">
        <v>3701</v>
      </c>
      <c r="AE120">
        <v>5160</v>
      </c>
      <c r="AF120">
        <v>6031</v>
      </c>
      <c r="AG120">
        <v>2753</v>
      </c>
      <c r="AH120">
        <v>4038</v>
      </c>
      <c r="AI120">
        <v>4730</v>
      </c>
      <c r="AN120">
        <v>627</v>
      </c>
      <c r="AO120">
        <v>1137</v>
      </c>
      <c r="AP120">
        <v>4752</v>
      </c>
      <c r="AQ120">
        <v>3101</v>
      </c>
    </row>
    <row r="121" spans="2:43">
      <c r="B121" t="s">
        <v>231</v>
      </c>
      <c r="AA121" s="1"/>
      <c r="AN121">
        <v>24</v>
      </c>
      <c r="AO121">
        <v>4</v>
      </c>
      <c r="AP121">
        <v>34</v>
      </c>
      <c r="AQ121">
        <v>33</v>
      </c>
    </row>
    <row r="122" spans="2:43">
      <c r="B122" t="s">
        <v>232</v>
      </c>
      <c r="AA122" s="1"/>
      <c r="AN122">
        <v>34</v>
      </c>
    </row>
    <row r="123" spans="2:43">
      <c r="B123" t="s">
        <v>121</v>
      </c>
      <c r="C123" t="s">
        <v>166</v>
      </c>
      <c r="AA123" s="1"/>
      <c r="AC123">
        <v>3671</v>
      </c>
      <c r="AD123">
        <v>6250</v>
      </c>
      <c r="AE123">
        <v>12202</v>
      </c>
      <c r="AF123">
        <v>11132</v>
      </c>
      <c r="AG123">
        <v>14319</v>
      </c>
      <c r="AH123">
        <v>17326</v>
      </c>
      <c r="AI123">
        <v>13575</v>
      </c>
      <c r="AJ123">
        <v>12120</v>
      </c>
      <c r="AK123">
        <v>8821</v>
      </c>
      <c r="AL123">
        <v>10142</v>
      </c>
      <c r="AM123">
        <v>17244</v>
      </c>
      <c r="AN123">
        <v>15331</v>
      </c>
      <c r="AO123">
        <v>17402</v>
      </c>
      <c r="AP123">
        <v>18091</v>
      </c>
      <c r="AQ123">
        <v>17456</v>
      </c>
    </row>
    <row r="124" spans="2:43">
      <c r="B124" t="s">
        <v>233</v>
      </c>
      <c r="AA124" s="1"/>
      <c r="AN124">
        <v>0</v>
      </c>
    </row>
    <row r="125" spans="2:43">
      <c r="B125" t="s">
        <v>234</v>
      </c>
      <c r="AA125" s="1"/>
      <c r="AO125">
        <v>4</v>
      </c>
      <c r="AP125">
        <v>2</v>
      </c>
    </row>
    <row r="126" spans="2:43">
      <c r="B126" t="s">
        <v>235</v>
      </c>
      <c r="AA126" s="1"/>
      <c r="AN126">
        <v>6</v>
      </c>
      <c r="AO126">
        <v>0</v>
      </c>
      <c r="AP126">
        <v>0</v>
      </c>
    </row>
    <row r="127" spans="2:43">
      <c r="B127" t="s">
        <v>236</v>
      </c>
      <c r="AA127" s="1"/>
      <c r="AN127">
        <v>6</v>
      </c>
      <c r="AQ127">
        <v>36</v>
      </c>
    </row>
    <row r="128" spans="2:43">
      <c r="B128" t="s">
        <v>237</v>
      </c>
      <c r="AA128" s="1"/>
      <c r="AN128">
        <v>18</v>
      </c>
    </row>
    <row r="129" spans="2:43">
      <c r="B129" t="s">
        <v>238</v>
      </c>
      <c r="AA129" s="1"/>
      <c r="AN129">
        <v>43</v>
      </c>
      <c r="AO129">
        <v>40</v>
      </c>
      <c r="AP129">
        <v>30</v>
      </c>
      <c r="AQ129">
        <v>47</v>
      </c>
    </row>
    <row r="130" spans="2:43">
      <c r="B130" t="s">
        <v>239</v>
      </c>
      <c r="AA130" s="1"/>
      <c r="AN130">
        <v>11</v>
      </c>
      <c r="AO130">
        <v>34</v>
      </c>
      <c r="AP130">
        <v>163</v>
      </c>
      <c r="AQ130">
        <v>157</v>
      </c>
    </row>
    <row r="131" spans="2:43">
      <c r="B131" t="s">
        <v>240</v>
      </c>
      <c r="AA131" s="1"/>
      <c r="AN131">
        <v>226</v>
      </c>
      <c r="AO131">
        <v>98</v>
      </c>
      <c r="AP131">
        <v>1</v>
      </c>
      <c r="AQ131">
        <v>13</v>
      </c>
    </row>
    <row r="132" spans="2:43">
      <c r="B132" t="s">
        <v>241</v>
      </c>
      <c r="AA132" s="1"/>
      <c r="AN132">
        <v>140</v>
      </c>
      <c r="AO132">
        <v>397</v>
      </c>
      <c r="AP132">
        <v>693</v>
      </c>
      <c r="AQ132">
        <v>230</v>
      </c>
    </row>
    <row r="133" spans="2:43">
      <c r="B133" t="s">
        <v>242</v>
      </c>
      <c r="AA133" s="1"/>
    </row>
    <row r="134" spans="2:43">
      <c r="B134" t="s">
        <v>123</v>
      </c>
      <c r="AA134" s="1"/>
      <c r="AC134">
        <v>499</v>
      </c>
      <c r="AD134">
        <v>663</v>
      </c>
      <c r="AE134">
        <v>1069</v>
      </c>
      <c r="AF134">
        <v>892</v>
      </c>
      <c r="AG134">
        <v>1015</v>
      </c>
      <c r="AH134">
        <v>1429</v>
      </c>
      <c r="AI134">
        <v>1663</v>
      </c>
    </row>
    <row r="135" spans="2:43">
      <c r="B135" t="s">
        <v>122</v>
      </c>
      <c r="AA135" s="1"/>
      <c r="AC135">
        <v>1023</v>
      </c>
      <c r="AD135">
        <v>484</v>
      </c>
      <c r="AE135">
        <v>515</v>
      </c>
      <c r="AF135">
        <v>1748</v>
      </c>
      <c r="AG135">
        <v>1062</v>
      </c>
      <c r="AH135">
        <v>1006</v>
      </c>
      <c r="AI135">
        <v>644</v>
      </c>
    </row>
    <row r="136" spans="2:43">
      <c r="B136" t="s">
        <v>124</v>
      </c>
      <c r="AA136" s="1"/>
      <c r="AC136">
        <v>47</v>
      </c>
      <c r="AD136">
        <v>413</v>
      </c>
      <c r="AE136">
        <v>754</v>
      </c>
      <c r="AF136">
        <v>2799</v>
      </c>
      <c r="AG136">
        <v>2423</v>
      </c>
      <c r="AH136">
        <v>298</v>
      </c>
      <c r="AI136">
        <v>259</v>
      </c>
    </row>
    <row r="137" spans="2:43">
      <c r="B137" t="s">
        <v>125</v>
      </c>
      <c r="AA137" s="1"/>
      <c r="AC137">
        <v>27</v>
      </c>
      <c r="AD137">
        <v>101</v>
      </c>
      <c r="AE137">
        <v>74</v>
      </c>
      <c r="AF137">
        <v>50</v>
      </c>
      <c r="AG137">
        <v>29</v>
      </c>
      <c r="AH137">
        <v>23</v>
      </c>
      <c r="AI137">
        <v>3</v>
      </c>
    </row>
    <row r="138" spans="2:43">
      <c r="B138" t="s">
        <v>126</v>
      </c>
      <c r="AA138" s="1"/>
      <c r="AC138">
        <v>8</v>
      </c>
      <c r="AE138">
        <v>29</v>
      </c>
      <c r="AF138">
        <v>10</v>
      </c>
      <c r="AG138">
        <v>13</v>
      </c>
      <c r="AH138">
        <v>232</v>
      </c>
      <c r="AJ138">
        <v>828</v>
      </c>
    </row>
    <row r="139" spans="2:43">
      <c r="B139" t="s">
        <v>127</v>
      </c>
      <c r="AA139" s="1"/>
      <c r="AC139">
        <v>17</v>
      </c>
      <c r="AD139">
        <v>3</v>
      </c>
      <c r="AE139">
        <v>2</v>
      </c>
      <c r="AF139">
        <v>8</v>
      </c>
      <c r="AG139">
        <v>347</v>
      </c>
      <c r="AH139">
        <v>367</v>
      </c>
      <c r="AI139">
        <v>69</v>
      </c>
    </row>
    <row r="140" spans="2:43">
      <c r="B140" t="s">
        <v>129</v>
      </c>
      <c r="AA140" s="1"/>
      <c r="AC140">
        <v>2</v>
      </c>
      <c r="AD140">
        <v>1</v>
      </c>
      <c r="AE140">
        <v>0</v>
      </c>
      <c r="AG140">
        <v>56</v>
      </c>
      <c r="AH140">
        <v>39</v>
      </c>
      <c r="AI140">
        <v>19</v>
      </c>
    </row>
    <row r="141" spans="2:43">
      <c r="B141" t="s">
        <v>167</v>
      </c>
      <c r="C141" t="s">
        <v>168</v>
      </c>
      <c r="AA141" s="1"/>
      <c r="AJ141">
        <v>106</v>
      </c>
    </row>
    <row r="142" spans="2:43">
      <c r="B142" t="s">
        <v>128</v>
      </c>
      <c r="AA142" s="1"/>
      <c r="AC142">
        <v>67</v>
      </c>
      <c r="AD142">
        <v>13</v>
      </c>
      <c r="AF142">
        <v>0</v>
      </c>
      <c r="AH142">
        <v>679</v>
      </c>
      <c r="AI142">
        <v>0</v>
      </c>
    </row>
    <row r="143" spans="2:43">
      <c r="B143" t="s">
        <v>174</v>
      </c>
      <c r="C143" t="s">
        <v>175</v>
      </c>
      <c r="AA143" s="1"/>
      <c r="AJ143">
        <v>6</v>
      </c>
    </row>
    <row r="144" spans="2:43">
      <c r="B144" t="s">
        <v>130</v>
      </c>
      <c r="AA144" s="1"/>
      <c r="AC144">
        <v>17</v>
      </c>
      <c r="AD144">
        <v>3</v>
      </c>
      <c r="AE144">
        <v>29</v>
      </c>
      <c r="AF144">
        <v>203</v>
      </c>
      <c r="AG144">
        <v>42</v>
      </c>
      <c r="AH144">
        <v>48</v>
      </c>
      <c r="AI144">
        <v>57</v>
      </c>
      <c r="AJ144">
        <v>358</v>
      </c>
      <c r="AK144">
        <v>386</v>
      </c>
      <c r="AL144">
        <v>230</v>
      </c>
      <c r="AM144">
        <v>559</v>
      </c>
      <c r="AN144">
        <v>544</v>
      </c>
      <c r="AO144">
        <v>4549</v>
      </c>
      <c r="AP144">
        <v>8620</v>
      </c>
      <c r="AQ144">
        <v>6648</v>
      </c>
    </row>
    <row r="145" spans="2:43">
      <c r="B145" t="s">
        <v>243</v>
      </c>
      <c r="AA145" s="1"/>
      <c r="AN145">
        <v>17</v>
      </c>
      <c r="AO145">
        <v>186</v>
      </c>
      <c r="AP145">
        <v>1133</v>
      </c>
      <c r="AQ145">
        <v>608</v>
      </c>
    </row>
    <row r="146" spans="2:43">
      <c r="B146" t="s">
        <v>131</v>
      </c>
      <c r="AA146" s="1"/>
      <c r="AC146">
        <v>30</v>
      </c>
      <c r="AD146">
        <v>5</v>
      </c>
      <c r="AE146">
        <v>2</v>
      </c>
      <c r="AF146">
        <v>0</v>
      </c>
      <c r="AG146">
        <v>5</v>
      </c>
      <c r="AH146">
        <v>32</v>
      </c>
      <c r="AI146">
        <v>10</v>
      </c>
      <c r="AJ146">
        <v>15</v>
      </c>
      <c r="AK146">
        <v>45</v>
      </c>
      <c r="AL146">
        <v>22</v>
      </c>
      <c r="AM146">
        <v>8</v>
      </c>
      <c r="AN146">
        <v>17</v>
      </c>
      <c r="AO146">
        <v>7</v>
      </c>
      <c r="AP146">
        <v>41</v>
      </c>
      <c r="AQ146">
        <v>20</v>
      </c>
    </row>
    <row r="147" spans="2:43">
      <c r="B147" t="s">
        <v>244</v>
      </c>
      <c r="AA147" s="1"/>
      <c r="AN147">
        <v>0</v>
      </c>
      <c r="AO147">
        <v>0</v>
      </c>
      <c r="AP147">
        <v>0</v>
      </c>
      <c r="AQ147">
        <v>0</v>
      </c>
    </row>
    <row r="148" spans="2:43">
      <c r="B148" t="s">
        <v>132</v>
      </c>
      <c r="AA148" s="1"/>
      <c r="AC148">
        <v>106</v>
      </c>
      <c r="AD148">
        <v>19</v>
      </c>
      <c r="AE148">
        <v>14</v>
      </c>
      <c r="AF148">
        <v>52</v>
      </c>
      <c r="AG148">
        <v>31</v>
      </c>
      <c r="AH148">
        <v>38</v>
      </c>
      <c r="AI148">
        <v>28</v>
      </c>
      <c r="AN148">
        <v>99</v>
      </c>
      <c r="AO148">
        <v>200</v>
      </c>
      <c r="AP148">
        <v>201</v>
      </c>
      <c r="AQ148">
        <v>228</v>
      </c>
    </row>
    <row r="149" spans="2:43">
      <c r="B149" t="s">
        <v>133</v>
      </c>
      <c r="AA149" s="1"/>
      <c r="AC149">
        <v>85</v>
      </c>
      <c r="AD149">
        <v>20</v>
      </c>
      <c r="AE149">
        <v>587</v>
      </c>
      <c r="AF149">
        <v>3002</v>
      </c>
      <c r="AG149">
        <v>3785</v>
      </c>
      <c r="AH149">
        <v>5939</v>
      </c>
      <c r="AI149">
        <v>5354</v>
      </c>
    </row>
    <row r="150" spans="2:43">
      <c r="B150" t="s">
        <v>245</v>
      </c>
      <c r="AA150" s="1"/>
      <c r="AN150">
        <v>1319</v>
      </c>
      <c r="AO150">
        <v>1841</v>
      </c>
      <c r="AP150">
        <v>3934</v>
      </c>
      <c r="AQ150">
        <v>2896</v>
      </c>
    </row>
    <row r="151" spans="2:43">
      <c r="B151" t="s">
        <v>246</v>
      </c>
      <c r="AA151" s="1"/>
      <c r="AN151">
        <v>609</v>
      </c>
      <c r="AO151">
        <v>895</v>
      </c>
      <c r="AP151">
        <v>1120</v>
      </c>
      <c r="AQ151">
        <v>0</v>
      </c>
    </row>
    <row r="152" spans="2:43">
      <c r="B152" t="s">
        <v>247</v>
      </c>
      <c r="AA152" s="1"/>
      <c r="AN152">
        <v>10</v>
      </c>
      <c r="AP152">
        <v>0</v>
      </c>
    </row>
    <row r="153" spans="2:43">
      <c r="B153" t="s">
        <v>248</v>
      </c>
      <c r="AA153" s="1"/>
    </row>
    <row r="154" spans="2:43">
      <c r="B154" t="s">
        <v>249</v>
      </c>
      <c r="AA154" s="1"/>
    </row>
    <row r="155" spans="2:43">
      <c r="B155" t="s">
        <v>250</v>
      </c>
      <c r="AA155" s="1"/>
      <c r="AN155">
        <v>24</v>
      </c>
      <c r="AO155">
        <v>240</v>
      </c>
      <c r="AP155">
        <v>512</v>
      </c>
      <c r="AQ155">
        <v>638</v>
      </c>
    </row>
    <row r="156" spans="2:43">
      <c r="B156" t="s">
        <v>251</v>
      </c>
      <c r="AA156" s="1"/>
      <c r="AO156">
        <v>0</v>
      </c>
    </row>
    <row r="157" spans="2:43">
      <c r="B157" t="s">
        <v>252</v>
      </c>
      <c r="AA157" s="1"/>
      <c r="AN157">
        <v>183</v>
      </c>
      <c r="AO157">
        <v>4243</v>
      </c>
      <c r="AP157">
        <v>6676</v>
      </c>
      <c r="AQ157">
        <v>5444</v>
      </c>
    </row>
    <row r="158" spans="2:43">
      <c r="B158" t="s">
        <v>253</v>
      </c>
      <c r="AA158" s="1"/>
      <c r="AO158">
        <v>75</v>
      </c>
      <c r="AP158">
        <v>32</v>
      </c>
      <c r="AQ158">
        <v>8</v>
      </c>
    </row>
    <row r="159" spans="2:43">
      <c r="B159" t="s">
        <v>254</v>
      </c>
      <c r="AA159" s="1"/>
      <c r="AN159">
        <v>65</v>
      </c>
      <c r="AO159">
        <v>568</v>
      </c>
      <c r="AP159">
        <v>487</v>
      </c>
      <c r="AQ159">
        <v>193</v>
      </c>
    </row>
    <row r="160" spans="2:43">
      <c r="B160" t="s">
        <v>255</v>
      </c>
      <c r="AA160" s="1"/>
      <c r="AN160">
        <v>1</v>
      </c>
      <c r="AO160">
        <v>1</v>
      </c>
    </row>
    <row r="161" spans="2:43">
      <c r="B161" t="s">
        <v>256</v>
      </c>
      <c r="AA161" s="1"/>
    </row>
    <row r="162" spans="2:43">
      <c r="B162" t="s">
        <v>257</v>
      </c>
      <c r="AA162" s="1"/>
      <c r="AN162">
        <v>274</v>
      </c>
      <c r="AO162">
        <v>142</v>
      </c>
      <c r="AP162">
        <v>503</v>
      </c>
      <c r="AQ162">
        <v>527</v>
      </c>
    </row>
    <row r="163" spans="2:43">
      <c r="B163" t="s">
        <v>258</v>
      </c>
      <c r="AA163" s="1"/>
      <c r="AN163">
        <v>0</v>
      </c>
      <c r="AO163">
        <v>20</v>
      </c>
      <c r="AP163">
        <v>8</v>
      </c>
      <c r="AQ163">
        <v>538</v>
      </c>
    </row>
    <row r="164" spans="2:43">
      <c r="B164" t="s">
        <v>259</v>
      </c>
      <c r="AA164" s="1"/>
      <c r="AN164">
        <v>89</v>
      </c>
      <c r="AO164">
        <v>43</v>
      </c>
      <c r="AP164">
        <v>51</v>
      </c>
      <c r="AQ164">
        <v>200</v>
      </c>
    </row>
    <row r="165" spans="2:43">
      <c r="B165" t="s">
        <v>260</v>
      </c>
      <c r="AA165" s="1"/>
    </row>
    <row r="166" spans="2:43">
      <c r="B166" t="s">
        <v>279</v>
      </c>
      <c r="AA166" s="1"/>
      <c r="AN166">
        <v>76</v>
      </c>
      <c r="AO166">
        <v>185</v>
      </c>
      <c r="AP166">
        <v>93</v>
      </c>
      <c r="AQ166">
        <v>67</v>
      </c>
    </row>
    <row r="167" spans="2:43">
      <c r="B167" t="s">
        <v>261</v>
      </c>
      <c r="AA167" s="1"/>
      <c r="AN167">
        <v>39</v>
      </c>
      <c r="AO167">
        <v>9</v>
      </c>
      <c r="AP167">
        <v>25</v>
      </c>
      <c r="AQ167">
        <v>0</v>
      </c>
    </row>
    <row r="168" spans="2:43">
      <c r="B168" t="s">
        <v>262</v>
      </c>
      <c r="AA168" s="1"/>
      <c r="AN168">
        <v>9</v>
      </c>
      <c r="AQ168">
        <v>27</v>
      </c>
    </row>
    <row r="169" spans="2:43">
      <c r="B169" t="s">
        <v>263</v>
      </c>
      <c r="AA169" s="1"/>
      <c r="AN169">
        <v>707</v>
      </c>
      <c r="AO169">
        <v>866</v>
      </c>
      <c r="AP169">
        <v>2362</v>
      </c>
      <c r="AQ169">
        <v>3831</v>
      </c>
    </row>
    <row r="170" spans="2:43">
      <c r="B170" t="s">
        <v>264</v>
      </c>
      <c r="AA170" s="1"/>
    </row>
    <row r="171" spans="2:43">
      <c r="B171" t="s">
        <v>265</v>
      </c>
      <c r="AA171" s="1"/>
      <c r="AN171">
        <v>2</v>
      </c>
      <c r="AO171">
        <v>9</v>
      </c>
      <c r="AP171">
        <v>15</v>
      </c>
      <c r="AQ171">
        <v>9</v>
      </c>
    </row>
    <row r="172" spans="2:43">
      <c r="B172" t="s">
        <v>266</v>
      </c>
      <c r="AA172" s="1"/>
      <c r="AN172">
        <v>16</v>
      </c>
      <c r="AO172">
        <v>2</v>
      </c>
    </row>
    <row r="173" spans="2:43">
      <c r="B173" t="s">
        <v>267</v>
      </c>
      <c r="AA173" s="1"/>
      <c r="AN173">
        <v>0</v>
      </c>
      <c r="AP173">
        <v>4</v>
      </c>
    </row>
    <row r="174" spans="2:43" hidden="1">
      <c r="B174" t="s">
        <v>180</v>
      </c>
      <c r="C174" t="s">
        <v>181</v>
      </c>
      <c r="AA174" s="1"/>
      <c r="AJ174">
        <v>4964</v>
      </c>
    </row>
    <row r="175" spans="2:43" hidden="1">
      <c r="B175" t="s">
        <v>178</v>
      </c>
      <c r="C175" t="s">
        <v>179</v>
      </c>
      <c r="AA175" s="1"/>
      <c r="AJ175">
        <v>188</v>
      </c>
    </row>
    <row r="176" spans="2:43">
      <c r="B176" t="s">
        <v>134</v>
      </c>
      <c r="C176" t="s">
        <v>165</v>
      </c>
      <c r="AA176" s="1"/>
      <c r="AE176">
        <v>60</v>
      </c>
      <c r="AF176">
        <v>17</v>
      </c>
      <c r="AG176">
        <v>37</v>
      </c>
      <c r="AH176">
        <v>2</v>
      </c>
      <c r="AI176">
        <v>17</v>
      </c>
    </row>
    <row r="177" spans="2:43">
      <c r="B177" t="s">
        <v>268</v>
      </c>
      <c r="AA177" s="1"/>
      <c r="AN177">
        <v>177</v>
      </c>
      <c r="AO177">
        <v>350</v>
      </c>
      <c r="AP177">
        <v>3224</v>
      </c>
      <c r="AQ177">
        <v>2592</v>
      </c>
    </row>
    <row r="178" spans="2:43">
      <c r="B178" t="s">
        <v>269</v>
      </c>
      <c r="AA178" s="1"/>
      <c r="AN178">
        <v>27</v>
      </c>
      <c r="AO178">
        <v>42</v>
      </c>
      <c r="AQ178">
        <v>2</v>
      </c>
    </row>
    <row r="179" spans="2:43">
      <c r="B179" t="s">
        <v>270</v>
      </c>
      <c r="AA179" s="1"/>
    </row>
    <row r="180" spans="2:43">
      <c r="B180" t="s">
        <v>271</v>
      </c>
      <c r="AA180" s="1"/>
      <c r="AN180">
        <v>134</v>
      </c>
      <c r="AO180">
        <v>855</v>
      </c>
      <c r="AP180">
        <v>740</v>
      </c>
      <c r="AQ180">
        <v>599</v>
      </c>
    </row>
    <row r="181" spans="2:43">
      <c r="B181" t="s">
        <v>272</v>
      </c>
      <c r="AA181" s="1"/>
      <c r="AN181">
        <v>5</v>
      </c>
      <c r="AO181">
        <v>35</v>
      </c>
      <c r="AP181">
        <v>85</v>
      </c>
      <c r="AQ181">
        <v>3</v>
      </c>
    </row>
    <row r="182" spans="2:43">
      <c r="B182" t="s">
        <v>273</v>
      </c>
      <c r="AA182" s="1"/>
      <c r="AO182">
        <v>9</v>
      </c>
      <c r="AP182">
        <v>10</v>
      </c>
      <c r="AQ182">
        <v>20</v>
      </c>
    </row>
    <row r="183" spans="2:43">
      <c r="B183" t="s">
        <v>274</v>
      </c>
      <c r="AA183" s="1"/>
    </row>
    <row r="184" spans="2:43">
      <c r="B184" t="s">
        <v>176</v>
      </c>
      <c r="AA184" s="1"/>
      <c r="AJ184">
        <v>5</v>
      </c>
      <c r="AK184">
        <v>9</v>
      </c>
      <c r="AL184">
        <v>18</v>
      </c>
      <c r="AM184">
        <v>0</v>
      </c>
    </row>
    <row r="185" spans="2:43">
      <c r="B185" t="s">
        <v>135</v>
      </c>
      <c r="AA185" s="1"/>
      <c r="AC185">
        <v>45</v>
      </c>
      <c r="AD185">
        <v>14</v>
      </c>
      <c r="AE185">
        <v>2</v>
      </c>
      <c r="AF185">
        <v>2</v>
      </c>
      <c r="AG185">
        <v>13</v>
      </c>
      <c r="AH185">
        <v>55</v>
      </c>
      <c r="AI185">
        <v>4</v>
      </c>
    </row>
    <row r="186" spans="2:43">
      <c r="B186" t="s">
        <v>136</v>
      </c>
      <c r="AA186" s="1"/>
      <c r="AC186">
        <v>1193</v>
      </c>
      <c r="AD186">
        <v>1405</v>
      </c>
      <c r="AE186">
        <v>1026</v>
      </c>
      <c r="AF186">
        <v>1094</v>
      </c>
      <c r="AG186">
        <v>1290</v>
      </c>
      <c r="AH186">
        <v>3456</v>
      </c>
      <c r="AI186">
        <v>1281</v>
      </c>
      <c r="AN186">
        <v>264</v>
      </c>
      <c r="AO186">
        <v>489</v>
      </c>
      <c r="AP186">
        <v>1181</v>
      </c>
      <c r="AQ186">
        <v>1084</v>
      </c>
    </row>
    <row r="187" spans="2:43">
      <c r="B187" t="s">
        <v>275</v>
      </c>
      <c r="AA187" s="1"/>
      <c r="AQ187">
        <v>0</v>
      </c>
    </row>
    <row r="188" spans="2:43">
      <c r="B188" t="s">
        <v>276</v>
      </c>
      <c r="AA188" s="1"/>
      <c r="AN188">
        <v>63</v>
      </c>
      <c r="AO188">
        <v>51</v>
      </c>
      <c r="AP188">
        <v>41</v>
      </c>
      <c r="AQ188">
        <v>56</v>
      </c>
    </row>
    <row r="189" spans="2:43">
      <c r="B189" t="s">
        <v>277</v>
      </c>
      <c r="AA189" s="1"/>
    </row>
    <row r="190" spans="2:43">
      <c r="B190" t="s">
        <v>278</v>
      </c>
      <c r="AA190" s="1"/>
      <c r="AN190">
        <v>6779</v>
      </c>
      <c r="AO190">
        <v>4509</v>
      </c>
      <c r="AP190">
        <v>5813</v>
      </c>
      <c r="AQ190">
        <v>5069</v>
      </c>
    </row>
    <row r="191" spans="2:43">
      <c r="B191" t="s">
        <v>137</v>
      </c>
      <c r="C191" t="s">
        <v>285</v>
      </c>
      <c r="AA191" s="1"/>
      <c r="AC191">
        <v>619</v>
      </c>
      <c r="AD191">
        <v>324</v>
      </c>
      <c r="AE191">
        <v>1401</v>
      </c>
      <c r="AF191">
        <v>1422</v>
      </c>
      <c r="AG191">
        <v>2606</v>
      </c>
      <c r="AH191">
        <v>5938</v>
      </c>
      <c r="AI191">
        <v>3047</v>
      </c>
      <c r="AJ191">
        <v>4796</v>
      </c>
      <c r="AK191">
        <v>1654</v>
      </c>
      <c r="AL191">
        <v>2668</v>
      </c>
      <c r="AM191">
        <v>5804</v>
      </c>
      <c r="AN191">
        <v>6064</v>
      </c>
      <c r="AO191">
        <v>9276</v>
      </c>
      <c r="AP191">
        <v>11019</v>
      </c>
      <c r="AQ191">
        <v>8372</v>
      </c>
    </row>
    <row r="192" spans="2:43">
      <c r="B192" t="s">
        <v>185</v>
      </c>
      <c r="AA192" s="1"/>
      <c r="AK192">
        <v>635</v>
      </c>
      <c r="AL192">
        <v>95</v>
      </c>
      <c r="AM192">
        <v>268</v>
      </c>
    </row>
    <row r="193" spans="2:43">
      <c r="B193" t="s">
        <v>186</v>
      </c>
      <c r="AA193" s="1"/>
      <c r="AK193">
        <v>857</v>
      </c>
      <c r="AL193">
        <v>736</v>
      </c>
      <c r="AM193">
        <v>714</v>
      </c>
    </row>
    <row r="194" spans="2:43">
      <c r="B194" t="s">
        <v>187</v>
      </c>
      <c r="AA194" s="1"/>
      <c r="AK194">
        <v>7579</v>
      </c>
      <c r="AL194">
        <v>11986</v>
      </c>
      <c r="AM194">
        <v>6625</v>
      </c>
    </row>
    <row r="195" spans="2:43">
      <c r="B195" t="s">
        <v>188</v>
      </c>
      <c r="AA195" s="1"/>
      <c r="AK195">
        <v>1626</v>
      </c>
      <c r="AL195">
        <v>287</v>
      </c>
      <c r="AM195">
        <v>142</v>
      </c>
    </row>
    <row r="196" spans="2:43">
      <c r="B196" t="s">
        <v>138</v>
      </c>
      <c r="AA196" s="1"/>
      <c r="AC196">
        <v>10901</v>
      </c>
      <c r="AD196">
        <v>12742</v>
      </c>
      <c r="AE196">
        <v>4616</v>
      </c>
      <c r="AF196">
        <v>32155</v>
      </c>
      <c r="AG196">
        <v>22790</v>
      </c>
      <c r="AH196">
        <v>52212</v>
      </c>
      <c r="AI196">
        <v>42747</v>
      </c>
      <c r="AJ196">
        <v>33822</v>
      </c>
      <c r="AK196">
        <v>16455</v>
      </c>
      <c r="AL196">
        <v>23928</v>
      </c>
      <c r="AM196">
        <v>23685</v>
      </c>
      <c r="AN196">
        <v>19735</v>
      </c>
      <c r="AO196">
        <v>38187</v>
      </c>
      <c r="AP196">
        <v>38083</v>
      </c>
      <c r="AQ196">
        <v>27826</v>
      </c>
    </row>
    <row r="197" spans="2:43">
      <c r="B197" t="s">
        <v>177</v>
      </c>
      <c r="AA197" s="1"/>
      <c r="AJ197">
        <v>11</v>
      </c>
      <c r="AK197">
        <v>2</v>
      </c>
      <c r="AL197">
        <v>1</v>
      </c>
      <c r="AM197">
        <v>0</v>
      </c>
    </row>
    <row r="198" spans="2:43">
      <c r="B198" t="s">
        <v>139</v>
      </c>
      <c r="AA198" s="1"/>
      <c r="AG198">
        <v>1</v>
      </c>
      <c r="AH198">
        <v>0</v>
      </c>
      <c r="AI198">
        <v>1</v>
      </c>
    </row>
    <row r="199" spans="2:43">
      <c r="B199" t="s">
        <v>140</v>
      </c>
      <c r="AA199" s="1"/>
      <c r="AC199">
        <v>64</v>
      </c>
      <c r="AD199">
        <v>291</v>
      </c>
      <c r="AE199">
        <v>182</v>
      </c>
      <c r="AF199">
        <v>158</v>
      </c>
      <c r="AG199">
        <v>834</v>
      </c>
      <c r="AH199">
        <v>1395</v>
      </c>
      <c r="AI199">
        <v>848</v>
      </c>
      <c r="AJ199">
        <v>681</v>
      </c>
      <c r="AK199">
        <v>384</v>
      </c>
      <c r="AL199">
        <v>1523</v>
      </c>
      <c r="AM199">
        <v>4383</v>
      </c>
      <c r="AN199">
        <v>4224</v>
      </c>
      <c r="AO199">
        <v>9461</v>
      </c>
      <c r="AP199">
        <v>8773</v>
      </c>
      <c r="AQ199">
        <v>7704</v>
      </c>
    </row>
    <row r="200" spans="2:43">
      <c r="B200" t="s">
        <v>141</v>
      </c>
      <c r="C200" t="s">
        <v>169</v>
      </c>
      <c r="AA200" s="1"/>
      <c r="AH200">
        <v>0</v>
      </c>
      <c r="AI200">
        <v>11</v>
      </c>
      <c r="AJ200">
        <v>7</v>
      </c>
      <c r="AK200">
        <v>0</v>
      </c>
      <c r="AM200">
        <v>22</v>
      </c>
    </row>
    <row r="201" spans="2:43">
      <c r="B201" t="s">
        <v>142</v>
      </c>
      <c r="AA201" s="1"/>
      <c r="AC201">
        <v>13</v>
      </c>
      <c r="AD201">
        <v>0</v>
      </c>
      <c r="AE201">
        <v>0</v>
      </c>
      <c r="AF201">
        <v>3</v>
      </c>
      <c r="AG201">
        <v>7</v>
      </c>
      <c r="AH201">
        <v>2</v>
      </c>
      <c r="AI201">
        <v>2</v>
      </c>
      <c r="AJ201">
        <v>3</v>
      </c>
      <c r="AM201">
        <v>61</v>
      </c>
    </row>
    <row r="202" spans="2:43">
      <c r="B202" t="s">
        <v>143</v>
      </c>
      <c r="AA202" s="1"/>
      <c r="AC202">
        <v>19</v>
      </c>
      <c r="AD202">
        <v>21</v>
      </c>
      <c r="AE202">
        <v>19</v>
      </c>
      <c r="AF202">
        <v>2</v>
      </c>
      <c r="AG202">
        <v>28</v>
      </c>
      <c r="AH202">
        <v>59</v>
      </c>
      <c r="AI202">
        <v>95</v>
      </c>
      <c r="AJ202">
        <v>92</v>
      </c>
      <c r="AK202">
        <v>67</v>
      </c>
      <c r="AL202">
        <v>33</v>
      </c>
      <c r="AM202">
        <v>31</v>
      </c>
    </row>
    <row r="203" spans="2:43">
      <c r="B203" t="s">
        <v>228</v>
      </c>
      <c r="AA203" s="1"/>
      <c r="AN203">
        <v>116</v>
      </c>
      <c r="AO203">
        <v>77</v>
      </c>
      <c r="AP203">
        <v>71</v>
      </c>
      <c r="AQ203">
        <v>167</v>
      </c>
    </row>
    <row r="204" spans="2:43">
      <c r="B204" t="s">
        <v>194</v>
      </c>
      <c r="AA204" s="1">
        <v>23525982</v>
      </c>
      <c r="AB204">
        <v>30954498</v>
      </c>
      <c r="AC204">
        <v>36</v>
      </c>
      <c r="AD204">
        <v>1</v>
      </c>
      <c r="AE204">
        <v>4</v>
      </c>
    </row>
    <row r="205" spans="2:43">
      <c r="B205" t="s">
        <v>144</v>
      </c>
      <c r="AA205" s="1"/>
    </row>
    <row r="206" spans="2:43">
      <c r="B206" t="s">
        <v>145</v>
      </c>
      <c r="AA206" s="1"/>
    </row>
    <row r="207" spans="2:43">
      <c r="B207" t="s">
        <v>229</v>
      </c>
      <c r="AA207" s="1"/>
      <c r="AG207">
        <v>458</v>
      </c>
      <c r="AH207">
        <v>265</v>
      </c>
      <c r="AI207">
        <v>256</v>
      </c>
      <c r="AJ207">
        <v>51</v>
      </c>
      <c r="AK207">
        <v>19</v>
      </c>
      <c r="AL207">
        <v>16</v>
      </c>
      <c r="AM207">
        <v>68</v>
      </c>
      <c r="AN207">
        <v>195</v>
      </c>
      <c r="AO207">
        <v>10</v>
      </c>
      <c r="AP207">
        <v>30</v>
      </c>
      <c r="AQ207">
        <v>49</v>
      </c>
    </row>
    <row r="208" spans="2:43">
      <c r="B208" t="s">
        <v>189</v>
      </c>
      <c r="C208" t="s">
        <v>190</v>
      </c>
      <c r="AA208" s="1"/>
      <c r="AK208">
        <v>528</v>
      </c>
    </row>
    <row r="210" spans="2:43">
      <c r="B210" t="s">
        <v>286</v>
      </c>
      <c r="AA210">
        <f t="shared" ref="AA210:AF210" si="0">SUM(AA4:AA207)</f>
        <v>845355374</v>
      </c>
      <c r="AB210">
        <f t="shared" si="0"/>
        <v>1116481702</v>
      </c>
      <c r="AC210">
        <f t="shared" si="0"/>
        <v>1478631</v>
      </c>
      <c r="AD210">
        <f t="shared" si="0"/>
        <v>1665610</v>
      </c>
      <c r="AE210">
        <f t="shared" si="0"/>
        <v>1538909</v>
      </c>
      <c r="AF210">
        <f t="shared" si="0"/>
        <v>2891972</v>
      </c>
      <c r="AG210">
        <f>SUM(AG4:AG207)</f>
        <v>3362164</v>
      </c>
      <c r="AH210">
        <f>SUM(AH4:AH207)</f>
        <v>3110982</v>
      </c>
      <c r="AI210">
        <f>SUM(AI4:AI207)</f>
        <v>2245973</v>
      </c>
      <c r="AJ210">
        <f>SUM(AJ4:AJ207)</f>
        <v>1468242</v>
      </c>
      <c r="AK210">
        <f>SUM(AK4:AK208)</f>
        <v>861983</v>
      </c>
      <c r="AL210">
        <f>SUM(AL4:AL208)</f>
        <v>826994</v>
      </c>
      <c r="AM210">
        <f>SUM(AM4:AM208)</f>
        <v>798760</v>
      </c>
      <c r="AN210">
        <f t="shared" ref="AN210:AQ210" si="1">SUM(AN4:AN208)</f>
        <v>860645</v>
      </c>
      <c r="AO210">
        <f t="shared" si="1"/>
        <v>1003445</v>
      </c>
      <c r="AP210">
        <f t="shared" si="1"/>
        <v>1254298</v>
      </c>
      <c r="AQ210">
        <f t="shared" si="1"/>
        <v>1299764</v>
      </c>
    </row>
    <row r="212" spans="2:43">
      <c r="AA212">
        <f>845355374-AA210</f>
        <v>0</v>
      </c>
      <c r="AB212">
        <f>1116481702-AB210</f>
        <v>0</v>
      </c>
      <c r="AC212">
        <f>1478631-AC210</f>
        <v>0</v>
      </c>
      <c r="AD212">
        <f>1665610-AD210</f>
        <v>0</v>
      </c>
      <c r="AE212">
        <f>1538909-AE210</f>
        <v>0</v>
      </c>
      <c r="AF212">
        <f>2891972-AF210</f>
        <v>0</v>
      </c>
      <c r="AG212">
        <f>3362164-AG210</f>
        <v>0</v>
      </c>
      <c r="AH212">
        <f>3110982-AH210</f>
        <v>0</v>
      </c>
      <c r="AI212">
        <f>2245973-AI210</f>
        <v>0</v>
      </c>
      <c r="AJ212">
        <f>1468242-AJ210</f>
        <v>0</v>
      </c>
      <c r="AK212">
        <f>861983-AK210</f>
        <v>0</v>
      </c>
      <c r="AL212">
        <f>826994-AL210</f>
        <v>0</v>
      </c>
      <c r="AM212">
        <f>798760-AM210</f>
        <v>0</v>
      </c>
      <c r="AN212">
        <f>860645-AN210</f>
        <v>0</v>
      </c>
      <c r="AO212">
        <f>1003445-AO210</f>
        <v>0</v>
      </c>
      <c r="AP212">
        <f>1254298-AP210</f>
        <v>0</v>
      </c>
      <c r="AQ212">
        <f>1299764-AQ210</f>
        <v>0</v>
      </c>
    </row>
    <row r="214" spans="2:43">
      <c r="AJ214" t="s">
        <v>148</v>
      </c>
      <c r="AQ214" t="s">
        <v>280</v>
      </c>
    </row>
    <row r="215" spans="2:43">
      <c r="AJ215" t="s">
        <v>149</v>
      </c>
    </row>
    <row r="217" spans="2:43">
      <c r="AC217" t="s">
        <v>283</v>
      </c>
      <c r="AD217" t="s">
        <v>283</v>
      </c>
      <c r="AE217" t="s">
        <v>283</v>
      </c>
      <c r="AF217" t="s">
        <v>283</v>
      </c>
      <c r="AG217" t="s">
        <v>283</v>
      </c>
      <c r="AH217" t="s">
        <v>283</v>
      </c>
      <c r="AI217" t="s">
        <v>283</v>
      </c>
      <c r="AJ217" t="s">
        <v>283</v>
      </c>
      <c r="AK217" t="s">
        <v>283</v>
      </c>
      <c r="AL217" t="s">
        <v>283</v>
      </c>
      <c r="AM217" t="s">
        <v>283</v>
      </c>
      <c r="AN217" t="s">
        <v>283</v>
      </c>
      <c r="AO217" t="s">
        <v>283</v>
      </c>
      <c r="AP217" t="s">
        <v>283</v>
      </c>
      <c r="AQ217" t="s">
        <v>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214"/>
  <sheetViews>
    <sheetView tabSelected="1" zoomScale="85" zoomScaleNormal="85" workbookViewId="0">
      <pane xSplit="3" ySplit="3" topLeftCell="Z4" activePane="bottomRight" state="frozen"/>
      <selection pane="topRight" activeCell="D1" sqref="D1"/>
      <selection pane="bottomLeft" activeCell="A3" sqref="A3"/>
      <selection pane="bottomRight" activeCell="AC9" sqref="AC9"/>
    </sheetView>
  </sheetViews>
  <sheetFormatPr defaultRowHeight="15"/>
  <cols>
    <col min="27" max="27" width="10.28515625" bestFit="1" customWidth="1"/>
    <col min="28" max="28" width="11.28515625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A2" s="1">
        <v>1</v>
      </c>
      <c r="AB2">
        <v>1</v>
      </c>
      <c r="AC2" s="1">
        <v>1000</v>
      </c>
      <c r="AD2">
        <v>1000</v>
      </c>
      <c r="AE2" s="1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</row>
    <row r="3" spans="1:54">
      <c r="AA3" t="s">
        <v>192</v>
      </c>
      <c r="AB3" t="s">
        <v>192</v>
      </c>
      <c r="AC3" t="s">
        <v>147</v>
      </c>
      <c r="AD3" t="s">
        <v>147</v>
      </c>
      <c r="AE3" t="s">
        <v>147</v>
      </c>
      <c r="AF3" t="s">
        <v>147</v>
      </c>
      <c r="AG3" t="s">
        <v>147</v>
      </c>
      <c r="AH3" t="s">
        <v>147</v>
      </c>
      <c r="AI3" t="s">
        <v>147</v>
      </c>
      <c r="AJ3" t="s">
        <v>147</v>
      </c>
      <c r="AK3" t="s">
        <v>147</v>
      </c>
      <c r="AL3" t="s">
        <v>147</v>
      </c>
      <c r="AM3" t="s">
        <v>147</v>
      </c>
      <c r="AN3" t="s">
        <v>147</v>
      </c>
      <c r="AO3" t="s">
        <v>147</v>
      </c>
      <c r="AP3" t="s">
        <v>147</v>
      </c>
      <c r="AQ3" t="s">
        <v>147</v>
      </c>
    </row>
    <row r="4" spans="1:54">
      <c r="A4" t="s">
        <v>284</v>
      </c>
      <c r="B4" t="s">
        <v>3</v>
      </c>
      <c r="C4" t="s">
        <v>2</v>
      </c>
      <c r="AC4">
        <v>5</v>
      </c>
      <c r="AD4">
        <v>15</v>
      </c>
      <c r="AE4">
        <v>122</v>
      </c>
      <c r="AF4">
        <v>0</v>
      </c>
      <c r="AG4">
        <v>23</v>
      </c>
      <c r="AH4">
        <v>450</v>
      </c>
      <c r="AI4">
        <v>50</v>
      </c>
      <c r="AJ4">
        <v>40</v>
      </c>
      <c r="AK4">
        <v>32</v>
      </c>
      <c r="AL4">
        <v>29</v>
      </c>
      <c r="AM4">
        <v>11</v>
      </c>
      <c r="AN4">
        <v>9</v>
      </c>
      <c r="AO4">
        <v>42</v>
      </c>
      <c r="AP4">
        <v>99</v>
      </c>
      <c r="AQ4">
        <v>144</v>
      </c>
    </row>
    <row r="5" spans="1:54">
      <c r="B5" t="s">
        <v>198</v>
      </c>
      <c r="AQ5">
        <v>0</v>
      </c>
    </row>
    <row r="6" spans="1:54">
      <c r="B6" t="s">
        <v>4</v>
      </c>
      <c r="C6" t="s">
        <v>31</v>
      </c>
      <c r="AA6">
        <v>26701761</v>
      </c>
      <c r="AB6">
        <v>70041623</v>
      </c>
      <c r="AC6">
        <v>133036</v>
      </c>
      <c r="AD6">
        <v>115231</v>
      </c>
      <c r="AE6">
        <v>384138</v>
      </c>
      <c r="AF6">
        <v>306440</v>
      </c>
      <c r="AG6">
        <v>226667</v>
      </c>
      <c r="AH6">
        <v>288255</v>
      </c>
      <c r="AI6">
        <v>294381</v>
      </c>
      <c r="AJ6">
        <v>318264</v>
      </c>
      <c r="AK6">
        <v>178132</v>
      </c>
      <c r="AL6">
        <v>184686</v>
      </c>
      <c r="AM6">
        <v>191922</v>
      </c>
      <c r="AN6">
        <v>181431</v>
      </c>
      <c r="AO6">
        <v>221601</v>
      </c>
      <c r="AP6">
        <v>219241</v>
      </c>
      <c r="AQ6">
        <v>215496</v>
      </c>
    </row>
    <row r="7" spans="1:54">
      <c r="B7" t="s">
        <v>5</v>
      </c>
      <c r="C7" t="s">
        <v>32</v>
      </c>
      <c r="AA7">
        <v>72125303</v>
      </c>
      <c r="AB7">
        <v>110949378</v>
      </c>
      <c r="AC7">
        <v>127714</v>
      </c>
      <c r="AD7">
        <v>174684</v>
      </c>
      <c r="AE7">
        <v>230609</v>
      </c>
      <c r="AF7">
        <v>276353</v>
      </c>
      <c r="AG7">
        <v>311385</v>
      </c>
      <c r="AH7">
        <v>294688</v>
      </c>
      <c r="AI7">
        <v>227118</v>
      </c>
      <c r="AJ7">
        <v>174699</v>
      </c>
      <c r="AK7">
        <v>86174</v>
      </c>
      <c r="AL7">
        <v>55643</v>
      </c>
      <c r="AM7">
        <v>57216</v>
      </c>
      <c r="AN7">
        <v>59388</v>
      </c>
      <c r="AO7">
        <v>58840</v>
      </c>
      <c r="AP7">
        <v>58667</v>
      </c>
    </row>
    <row r="8" spans="1:54">
      <c r="B8" t="s">
        <v>6</v>
      </c>
      <c r="C8" t="s">
        <v>33</v>
      </c>
      <c r="AA8">
        <v>5837007</v>
      </c>
      <c r="AB8">
        <v>8036138</v>
      </c>
      <c r="AC8">
        <v>22190</v>
      </c>
      <c r="AD8">
        <v>30210</v>
      </c>
      <c r="AE8">
        <v>56730</v>
      </c>
      <c r="AF8">
        <v>61381</v>
      </c>
      <c r="AG8">
        <v>57388</v>
      </c>
      <c r="AH8">
        <v>67000</v>
      </c>
      <c r="AI8">
        <v>62125</v>
      </c>
      <c r="AJ8">
        <v>66716</v>
      </c>
      <c r="AK8">
        <v>49897</v>
      </c>
      <c r="AL8">
        <v>47160</v>
      </c>
      <c r="AM8">
        <v>58284</v>
      </c>
      <c r="AN8">
        <v>57066</v>
      </c>
      <c r="AO8">
        <v>84347</v>
      </c>
      <c r="AP8">
        <v>68990</v>
      </c>
      <c r="AQ8">
        <v>56675</v>
      </c>
    </row>
    <row r="9" spans="1:54">
      <c r="B9" t="s">
        <v>7</v>
      </c>
      <c r="C9" t="s">
        <v>34</v>
      </c>
      <c r="AC9">
        <v>248</v>
      </c>
      <c r="AD9">
        <v>201</v>
      </c>
      <c r="AE9">
        <v>1411</v>
      </c>
      <c r="AF9">
        <v>2400</v>
      </c>
      <c r="AG9">
        <v>2227</v>
      </c>
      <c r="AH9">
        <v>3709</v>
      </c>
      <c r="AI9">
        <v>2852</v>
      </c>
      <c r="AJ9">
        <v>12557</v>
      </c>
      <c r="AK9">
        <v>5204</v>
      </c>
      <c r="AL9">
        <v>1435</v>
      </c>
      <c r="AM9">
        <v>2576</v>
      </c>
      <c r="AN9">
        <v>1576</v>
      </c>
      <c r="AO9">
        <v>5478</v>
      </c>
      <c r="AP9">
        <v>7983</v>
      </c>
      <c r="AQ9">
        <v>15829</v>
      </c>
    </row>
    <row r="10" spans="1:54">
      <c r="B10" t="s">
        <v>8</v>
      </c>
      <c r="C10" t="s">
        <v>35</v>
      </c>
      <c r="AA10">
        <v>31406020</v>
      </c>
      <c r="AB10">
        <v>57506537</v>
      </c>
      <c r="AC10">
        <v>99544</v>
      </c>
      <c r="AD10">
        <v>157380</v>
      </c>
      <c r="AE10">
        <v>198574</v>
      </c>
      <c r="AF10">
        <v>252860</v>
      </c>
      <c r="AG10">
        <v>295582</v>
      </c>
      <c r="AH10">
        <v>296257</v>
      </c>
      <c r="AI10">
        <v>216388</v>
      </c>
      <c r="AJ10">
        <v>143869</v>
      </c>
      <c r="AK10">
        <v>89728</v>
      </c>
      <c r="AL10">
        <v>48101</v>
      </c>
      <c r="AM10">
        <v>50431</v>
      </c>
      <c r="AN10">
        <v>52856</v>
      </c>
      <c r="AO10">
        <v>49184</v>
      </c>
      <c r="AP10">
        <v>51949</v>
      </c>
      <c r="AQ10">
        <v>43203</v>
      </c>
    </row>
    <row r="11" spans="1:54">
      <c r="B11" t="s">
        <v>9</v>
      </c>
      <c r="C11" t="s">
        <v>36</v>
      </c>
      <c r="AA11">
        <v>11144825</v>
      </c>
      <c r="AB11">
        <v>24252416</v>
      </c>
      <c r="AC11">
        <v>20365</v>
      </c>
      <c r="AD11">
        <v>24801</v>
      </c>
      <c r="AE11">
        <v>88992</v>
      </c>
      <c r="AF11">
        <v>74200</v>
      </c>
      <c r="AG11">
        <v>76404</v>
      </c>
      <c r="AH11">
        <v>110382</v>
      </c>
      <c r="AI11">
        <v>121588</v>
      </c>
      <c r="AJ11">
        <v>76898</v>
      </c>
      <c r="AK11">
        <v>49426</v>
      </c>
      <c r="AL11">
        <v>28460</v>
      </c>
      <c r="AM11">
        <v>30835</v>
      </c>
      <c r="AN11">
        <v>27576</v>
      </c>
      <c r="AO11">
        <v>26276</v>
      </c>
      <c r="AP11">
        <v>15318</v>
      </c>
      <c r="AQ11">
        <v>16354</v>
      </c>
    </row>
    <row r="12" spans="1:54">
      <c r="B12" t="s">
        <v>10</v>
      </c>
      <c r="C12" t="s">
        <v>37</v>
      </c>
      <c r="AC12">
        <v>2016</v>
      </c>
      <c r="AD12">
        <v>4422</v>
      </c>
      <c r="AE12">
        <v>12761</v>
      </c>
      <c r="AF12">
        <v>8027</v>
      </c>
      <c r="AG12">
        <v>6233</v>
      </c>
      <c r="AH12">
        <v>14837</v>
      </c>
      <c r="AI12">
        <v>11719</v>
      </c>
      <c r="AJ12">
        <v>6328</v>
      </c>
      <c r="AK12">
        <v>2522</v>
      </c>
      <c r="AL12">
        <v>2015</v>
      </c>
      <c r="AM12">
        <v>2200</v>
      </c>
      <c r="AN12">
        <v>1686</v>
      </c>
      <c r="AO12">
        <v>2281</v>
      </c>
      <c r="AP12">
        <v>2448</v>
      </c>
      <c r="AQ12">
        <v>2681</v>
      </c>
    </row>
    <row r="13" spans="1:54">
      <c r="B13" t="s">
        <v>11</v>
      </c>
      <c r="C13" t="s">
        <v>38</v>
      </c>
      <c r="AA13">
        <v>10744171</v>
      </c>
      <c r="AB13">
        <v>9887614</v>
      </c>
      <c r="AC13">
        <v>10302</v>
      </c>
      <c r="AD13">
        <v>15386</v>
      </c>
      <c r="AE13">
        <v>44384</v>
      </c>
      <c r="AF13">
        <v>19537</v>
      </c>
      <c r="AG13">
        <v>25374</v>
      </c>
      <c r="AH13">
        <v>39888</v>
      </c>
      <c r="AI13">
        <v>39620</v>
      </c>
      <c r="AJ13">
        <v>22733</v>
      </c>
      <c r="AK13">
        <v>12823</v>
      </c>
      <c r="AL13">
        <v>14256</v>
      </c>
      <c r="AM13">
        <v>12314</v>
      </c>
      <c r="AN13">
        <v>16095</v>
      </c>
      <c r="AO13">
        <v>17289</v>
      </c>
      <c r="AP13">
        <v>20398</v>
      </c>
      <c r="AQ13">
        <v>21661</v>
      </c>
    </row>
    <row r="14" spans="1:54">
      <c r="B14" t="s">
        <v>12</v>
      </c>
      <c r="C14" t="s">
        <v>39</v>
      </c>
      <c r="AA14">
        <v>11818446</v>
      </c>
      <c r="AB14">
        <v>24662227</v>
      </c>
      <c r="AC14">
        <v>52869</v>
      </c>
      <c r="AD14">
        <v>24530</v>
      </c>
      <c r="AE14">
        <v>81080</v>
      </c>
      <c r="AF14">
        <v>42961</v>
      </c>
      <c r="AG14">
        <v>43048</v>
      </c>
      <c r="AH14">
        <v>60560</v>
      </c>
      <c r="AI14">
        <v>75178</v>
      </c>
      <c r="AJ14">
        <v>103357</v>
      </c>
      <c r="AK14">
        <v>61559</v>
      </c>
      <c r="AL14">
        <v>53111</v>
      </c>
      <c r="AM14">
        <v>40709</v>
      </c>
      <c r="AN14">
        <v>32620</v>
      </c>
      <c r="AO14">
        <v>43670</v>
      </c>
      <c r="AP14">
        <v>49213</v>
      </c>
      <c r="AQ14">
        <v>44658</v>
      </c>
    </row>
    <row r="15" spans="1:54">
      <c r="B15" t="s">
        <v>199</v>
      </c>
      <c r="AN15">
        <v>1002</v>
      </c>
      <c r="AO15">
        <v>772</v>
      </c>
      <c r="AP15">
        <v>127</v>
      </c>
      <c r="AQ15">
        <v>10</v>
      </c>
    </row>
    <row r="16" spans="1:54">
      <c r="B16" t="s">
        <v>13</v>
      </c>
      <c r="C16" t="s">
        <v>40</v>
      </c>
      <c r="AC16">
        <v>88</v>
      </c>
      <c r="AD16">
        <v>1581</v>
      </c>
      <c r="AE16">
        <v>2506</v>
      </c>
      <c r="AF16">
        <v>2182</v>
      </c>
      <c r="AG16">
        <v>1851</v>
      </c>
      <c r="AH16">
        <v>3180</v>
      </c>
      <c r="AI16">
        <v>4301</v>
      </c>
      <c r="AJ16">
        <v>3426</v>
      </c>
      <c r="AK16">
        <v>3075</v>
      </c>
      <c r="AL16">
        <v>3848</v>
      </c>
      <c r="AM16">
        <v>3946</v>
      </c>
      <c r="AN16">
        <v>6197</v>
      </c>
      <c r="AO16">
        <v>6562</v>
      </c>
      <c r="AP16">
        <v>4473</v>
      </c>
      <c r="AQ16">
        <v>9736</v>
      </c>
    </row>
    <row r="17" spans="2:43">
      <c r="B17" t="s">
        <v>14</v>
      </c>
      <c r="C17" t="s">
        <v>41</v>
      </c>
      <c r="AC17">
        <v>160</v>
      </c>
      <c r="AD17">
        <v>357</v>
      </c>
      <c r="AE17">
        <v>4156</v>
      </c>
      <c r="AF17">
        <v>4659</v>
      </c>
      <c r="AG17">
        <v>4578</v>
      </c>
      <c r="AH17">
        <v>5922</v>
      </c>
      <c r="AI17">
        <v>6758</v>
      </c>
      <c r="AJ17">
        <v>4685</v>
      </c>
      <c r="AK17">
        <v>8522</v>
      </c>
      <c r="AL17">
        <v>12264</v>
      </c>
      <c r="AM17">
        <v>8703</v>
      </c>
      <c r="AN17">
        <v>16122</v>
      </c>
      <c r="AO17">
        <v>7224</v>
      </c>
      <c r="AP17">
        <v>6765</v>
      </c>
      <c r="AQ17">
        <v>7184</v>
      </c>
    </row>
    <row r="18" spans="2:43">
      <c r="B18" t="s">
        <v>15</v>
      </c>
      <c r="C18" t="s">
        <v>42</v>
      </c>
      <c r="AA18">
        <v>6985173</v>
      </c>
      <c r="AB18">
        <v>13059483</v>
      </c>
      <c r="AC18">
        <v>39673</v>
      </c>
      <c r="AD18">
        <v>37874</v>
      </c>
      <c r="AE18">
        <v>72074</v>
      </c>
      <c r="AF18">
        <v>85044</v>
      </c>
      <c r="AG18">
        <v>78035</v>
      </c>
      <c r="AH18">
        <v>79291</v>
      </c>
      <c r="AI18">
        <v>82641</v>
      </c>
      <c r="AJ18">
        <v>68284</v>
      </c>
      <c r="AK18">
        <v>52135</v>
      </c>
      <c r="AL18">
        <v>54381</v>
      </c>
      <c r="AM18">
        <v>40076</v>
      </c>
      <c r="AN18">
        <v>35422</v>
      </c>
      <c r="AO18">
        <v>45988</v>
      </c>
      <c r="AP18">
        <v>61175</v>
      </c>
      <c r="AQ18">
        <v>53886</v>
      </c>
    </row>
    <row r="19" spans="2:43">
      <c r="B19" t="s">
        <v>150</v>
      </c>
      <c r="C19" t="s">
        <v>151</v>
      </c>
      <c r="AJ19">
        <v>160</v>
      </c>
      <c r="AK19">
        <v>2954</v>
      </c>
      <c r="AL19">
        <v>8824</v>
      </c>
      <c r="AM19">
        <v>15030</v>
      </c>
      <c r="AN19">
        <v>2539</v>
      </c>
      <c r="AO19">
        <v>1532</v>
      </c>
      <c r="AP19">
        <v>1775</v>
      </c>
      <c r="AQ19">
        <v>985</v>
      </c>
    </row>
    <row r="20" spans="2:43">
      <c r="B20" t="s">
        <v>152</v>
      </c>
      <c r="AJ20">
        <v>560</v>
      </c>
      <c r="AK20">
        <v>423</v>
      </c>
      <c r="AL20">
        <v>565</v>
      </c>
      <c r="AM20">
        <v>491</v>
      </c>
      <c r="AN20">
        <v>562</v>
      </c>
      <c r="AO20">
        <v>531</v>
      </c>
      <c r="AP20">
        <v>636</v>
      </c>
      <c r="AQ20">
        <v>525</v>
      </c>
    </row>
    <row r="21" spans="2:43">
      <c r="B21" t="s">
        <v>16</v>
      </c>
      <c r="C21" t="s">
        <v>43</v>
      </c>
      <c r="AA21">
        <v>999787</v>
      </c>
      <c r="AB21">
        <v>1297176</v>
      </c>
      <c r="AC21">
        <v>3115</v>
      </c>
      <c r="AD21">
        <v>3939</v>
      </c>
      <c r="AE21">
        <v>10911</v>
      </c>
      <c r="AF21">
        <v>19741</v>
      </c>
      <c r="AG21">
        <v>25400</v>
      </c>
      <c r="AH21">
        <v>23815</v>
      </c>
      <c r="AI21">
        <v>17918</v>
      </c>
      <c r="AJ21">
        <v>12034</v>
      </c>
      <c r="AK21">
        <v>11881</v>
      </c>
      <c r="AL21">
        <v>5639</v>
      </c>
      <c r="AM21">
        <v>9399</v>
      </c>
      <c r="AN21">
        <v>7946</v>
      </c>
      <c r="AO21">
        <v>7972</v>
      </c>
      <c r="AP21">
        <v>6111</v>
      </c>
      <c r="AQ21">
        <v>6504</v>
      </c>
    </row>
    <row r="22" spans="2:43">
      <c r="B22" t="s">
        <v>17</v>
      </c>
      <c r="C22" t="s">
        <v>44</v>
      </c>
      <c r="AA22">
        <v>2826585</v>
      </c>
      <c r="AB22">
        <v>5844319</v>
      </c>
      <c r="AC22">
        <v>7670</v>
      </c>
      <c r="AD22">
        <v>10784</v>
      </c>
      <c r="AE22">
        <v>16254</v>
      </c>
      <c r="AF22">
        <v>21036</v>
      </c>
      <c r="AG22">
        <v>20618</v>
      </c>
      <c r="AH22">
        <v>9781</v>
      </c>
      <c r="AI22">
        <v>7547</v>
      </c>
      <c r="AJ22">
        <v>6184</v>
      </c>
      <c r="AK22">
        <v>2165</v>
      </c>
      <c r="AL22">
        <v>364</v>
      </c>
      <c r="AM22">
        <v>295</v>
      </c>
      <c r="AN22">
        <v>25</v>
      </c>
      <c r="AO22">
        <v>274</v>
      </c>
      <c r="AP22">
        <v>67</v>
      </c>
      <c r="AQ22">
        <v>102</v>
      </c>
    </row>
    <row r="23" spans="2:43">
      <c r="B23" t="s">
        <v>18</v>
      </c>
      <c r="C23" t="s">
        <v>45</v>
      </c>
      <c r="AA23">
        <v>11249431</v>
      </c>
      <c r="AB23">
        <v>24598612</v>
      </c>
      <c r="AC23">
        <v>26271</v>
      </c>
      <c r="AD23">
        <v>35187</v>
      </c>
      <c r="AE23">
        <v>55874</v>
      </c>
      <c r="AF23">
        <v>41891</v>
      </c>
      <c r="AG23">
        <v>59799</v>
      </c>
      <c r="AH23">
        <v>85135</v>
      </c>
      <c r="AI23">
        <v>67327</v>
      </c>
      <c r="AJ23">
        <v>30506</v>
      </c>
      <c r="AK23">
        <v>9116</v>
      </c>
      <c r="AL23">
        <v>6851</v>
      </c>
      <c r="AM23">
        <v>6817</v>
      </c>
      <c r="AN23">
        <v>7475</v>
      </c>
      <c r="AO23">
        <v>4347</v>
      </c>
      <c r="AP23">
        <v>4387</v>
      </c>
      <c r="AQ23">
        <v>3245</v>
      </c>
    </row>
    <row r="24" spans="2:43">
      <c r="B24" t="s">
        <v>195</v>
      </c>
      <c r="AC24">
        <v>1</v>
      </c>
      <c r="AD24">
        <v>24</v>
      </c>
    </row>
    <row r="25" spans="2:43">
      <c r="B25" t="s">
        <v>19</v>
      </c>
      <c r="C25" t="s">
        <v>19</v>
      </c>
      <c r="AD25">
        <v>2</v>
      </c>
      <c r="AE25">
        <v>1</v>
      </c>
      <c r="AF25">
        <v>24</v>
      </c>
      <c r="AG25">
        <v>6</v>
      </c>
      <c r="AH25">
        <v>32</v>
      </c>
      <c r="AI25">
        <v>200</v>
      </c>
      <c r="AN25">
        <v>757</v>
      </c>
      <c r="AO25">
        <v>1060</v>
      </c>
      <c r="AP25">
        <v>1568</v>
      </c>
      <c r="AQ25">
        <v>1522</v>
      </c>
    </row>
    <row r="26" spans="2:43">
      <c r="B26" t="s">
        <v>20</v>
      </c>
      <c r="C26" t="s">
        <v>46</v>
      </c>
      <c r="AA26">
        <v>324320654</v>
      </c>
      <c r="AB26">
        <v>604624202</v>
      </c>
      <c r="AC26">
        <v>536125</v>
      </c>
      <c r="AD26">
        <v>544839</v>
      </c>
      <c r="AE26">
        <v>568481</v>
      </c>
      <c r="AF26">
        <v>804706</v>
      </c>
      <c r="AG26">
        <v>858761</v>
      </c>
      <c r="AH26">
        <v>877122</v>
      </c>
      <c r="AI26">
        <v>626626</v>
      </c>
      <c r="AJ26">
        <v>315299</v>
      </c>
      <c r="AK26">
        <v>175903</v>
      </c>
      <c r="AL26">
        <v>167790</v>
      </c>
      <c r="AM26">
        <v>161596</v>
      </c>
      <c r="AN26">
        <v>139907</v>
      </c>
      <c r="AO26">
        <v>145333</v>
      </c>
      <c r="AP26">
        <v>173019</v>
      </c>
      <c r="AQ26">
        <v>285812</v>
      </c>
    </row>
    <row r="27" spans="2:43">
      <c r="B27" t="s">
        <v>21</v>
      </c>
      <c r="C27" t="s">
        <v>47</v>
      </c>
      <c r="AA27">
        <v>1191393</v>
      </c>
      <c r="AB27">
        <v>5152657</v>
      </c>
      <c r="AC27">
        <v>5418</v>
      </c>
      <c r="AD27">
        <v>3526</v>
      </c>
      <c r="AE27">
        <v>12362</v>
      </c>
      <c r="AF27">
        <v>9244</v>
      </c>
      <c r="AG27">
        <v>21215</v>
      </c>
      <c r="AH27">
        <v>24287</v>
      </c>
      <c r="AI27">
        <v>31363</v>
      </c>
      <c r="AJ27">
        <v>32409</v>
      </c>
      <c r="AK27">
        <v>21108</v>
      </c>
      <c r="AL27">
        <v>19186</v>
      </c>
      <c r="AM27">
        <v>13495</v>
      </c>
      <c r="AN27">
        <v>18794</v>
      </c>
      <c r="AO27">
        <v>21451</v>
      </c>
      <c r="AP27">
        <v>22101</v>
      </c>
      <c r="AQ27">
        <v>20205</v>
      </c>
    </row>
    <row r="28" spans="2:43">
      <c r="B28" t="s">
        <v>22</v>
      </c>
      <c r="C28" t="s">
        <v>48</v>
      </c>
      <c r="AA28">
        <v>5490</v>
      </c>
      <c r="AB28">
        <v>86688</v>
      </c>
      <c r="AC28">
        <v>88</v>
      </c>
      <c r="AD28">
        <v>217</v>
      </c>
      <c r="AE28">
        <v>261</v>
      </c>
      <c r="AF28">
        <v>330</v>
      </c>
      <c r="AG28">
        <v>164</v>
      </c>
      <c r="AH28">
        <v>338</v>
      </c>
      <c r="AI28">
        <v>1240</v>
      </c>
      <c r="AJ28">
        <v>1635</v>
      </c>
      <c r="AK28">
        <v>1012</v>
      </c>
      <c r="AL28">
        <v>993</v>
      </c>
      <c r="AM28">
        <v>1907</v>
      </c>
      <c r="AN28">
        <v>1899</v>
      </c>
      <c r="AO28">
        <v>3941</v>
      </c>
      <c r="AP28">
        <v>4764</v>
      </c>
      <c r="AQ28">
        <v>2996</v>
      </c>
    </row>
    <row r="29" spans="2:43">
      <c r="B29" t="s">
        <v>153</v>
      </c>
      <c r="C29" t="s">
        <v>154</v>
      </c>
      <c r="AJ29">
        <v>42</v>
      </c>
      <c r="AK29">
        <v>70</v>
      </c>
      <c r="AL29">
        <v>280</v>
      </c>
      <c r="AM29">
        <v>252</v>
      </c>
    </row>
    <row r="30" spans="2:43">
      <c r="B30" t="s">
        <v>196</v>
      </c>
      <c r="C30" t="s">
        <v>197</v>
      </c>
      <c r="AC30">
        <v>10468</v>
      </c>
      <c r="AD30">
        <v>13654</v>
      </c>
    </row>
    <row r="31" spans="2:43">
      <c r="B31" t="s">
        <v>23</v>
      </c>
      <c r="C31" t="s">
        <v>49</v>
      </c>
      <c r="AA31">
        <v>20937952</v>
      </c>
      <c r="AB31">
        <v>22575938</v>
      </c>
      <c r="AC31">
        <v>11418</v>
      </c>
      <c r="AD31">
        <v>39333</v>
      </c>
      <c r="AE31">
        <v>42355</v>
      </c>
      <c r="AF31">
        <v>44945</v>
      </c>
      <c r="AG31">
        <v>38561</v>
      </c>
      <c r="AH31">
        <v>81075</v>
      </c>
      <c r="AI31">
        <v>128963</v>
      </c>
      <c r="AJ31">
        <v>125257</v>
      </c>
      <c r="AK31">
        <v>29051</v>
      </c>
      <c r="AL31">
        <v>59946</v>
      </c>
      <c r="AM31">
        <v>25477</v>
      </c>
      <c r="AN31">
        <v>11086</v>
      </c>
      <c r="AO31">
        <v>9010</v>
      </c>
      <c r="AP31">
        <v>4415</v>
      </c>
      <c r="AQ31">
        <v>1404</v>
      </c>
    </row>
    <row r="32" spans="2:43">
      <c r="B32" t="s">
        <v>24</v>
      </c>
      <c r="C32" t="s">
        <v>50</v>
      </c>
      <c r="AA32">
        <v>72304502</v>
      </c>
      <c r="AB32">
        <v>136067110</v>
      </c>
      <c r="AC32">
        <v>78614</v>
      </c>
      <c r="AD32">
        <v>66191</v>
      </c>
      <c r="AE32">
        <v>72121</v>
      </c>
      <c r="AF32">
        <v>82408</v>
      </c>
      <c r="AG32">
        <v>54382</v>
      </c>
      <c r="AH32">
        <v>64988</v>
      </c>
      <c r="AI32">
        <v>50850</v>
      </c>
      <c r="AJ32">
        <v>30870</v>
      </c>
      <c r="AK32">
        <v>29360</v>
      </c>
      <c r="AL32">
        <v>15930</v>
      </c>
      <c r="AM32">
        <v>13593</v>
      </c>
      <c r="AN32">
        <v>7917</v>
      </c>
      <c r="AO32">
        <v>3457</v>
      </c>
      <c r="AP32">
        <v>10552</v>
      </c>
      <c r="AQ32">
        <v>8034</v>
      </c>
    </row>
    <row r="33" spans="2:43">
      <c r="B33" t="s">
        <v>200</v>
      </c>
      <c r="AN33">
        <v>0</v>
      </c>
    </row>
    <row r="34" spans="2:43">
      <c r="B34" t="s">
        <v>25</v>
      </c>
      <c r="C34" t="s">
        <v>51</v>
      </c>
      <c r="AA34">
        <v>2533550</v>
      </c>
      <c r="AB34">
        <v>9709290</v>
      </c>
      <c r="AC34">
        <v>5624</v>
      </c>
      <c r="AD34">
        <v>8043</v>
      </c>
      <c r="AE34">
        <v>23478</v>
      </c>
      <c r="AF34">
        <v>19181</v>
      </c>
      <c r="AG34">
        <v>17258</v>
      </c>
      <c r="AH34">
        <v>40447</v>
      </c>
      <c r="AI34">
        <v>51784</v>
      </c>
      <c r="AJ34">
        <v>55024</v>
      </c>
      <c r="AK34">
        <v>28618</v>
      </c>
      <c r="AL34">
        <v>14072</v>
      </c>
      <c r="AM34">
        <v>12717</v>
      </c>
      <c r="AN34">
        <v>12954</v>
      </c>
      <c r="AO34">
        <v>10913</v>
      </c>
      <c r="AP34">
        <v>21503</v>
      </c>
      <c r="AQ34">
        <v>23999</v>
      </c>
    </row>
    <row r="35" spans="2:43">
      <c r="B35" t="s">
        <v>26</v>
      </c>
      <c r="C35" t="s">
        <v>52</v>
      </c>
      <c r="AA35">
        <v>1559793</v>
      </c>
      <c r="AB35">
        <v>4574921</v>
      </c>
      <c r="AC35">
        <v>13313</v>
      </c>
      <c r="AD35">
        <v>15111</v>
      </c>
      <c r="AE35">
        <v>128108</v>
      </c>
      <c r="AF35">
        <v>146247</v>
      </c>
      <c r="AG35">
        <v>109731</v>
      </c>
      <c r="AH35">
        <v>107298</v>
      </c>
      <c r="AI35">
        <v>111088</v>
      </c>
      <c r="AJ35">
        <v>91052</v>
      </c>
      <c r="AK35">
        <v>63693</v>
      </c>
      <c r="AL35">
        <v>47815</v>
      </c>
      <c r="AM35">
        <v>45087</v>
      </c>
      <c r="AN35">
        <v>49453</v>
      </c>
      <c r="AO35">
        <v>59556</v>
      </c>
      <c r="AP35">
        <v>75155</v>
      </c>
      <c r="AQ35">
        <v>71493</v>
      </c>
    </row>
    <row r="36" spans="2:43">
      <c r="B36" t="s">
        <v>27</v>
      </c>
      <c r="C36" t="s">
        <v>53</v>
      </c>
      <c r="AA36">
        <v>1430384</v>
      </c>
      <c r="AB36">
        <v>665374</v>
      </c>
      <c r="AC36">
        <v>344</v>
      </c>
      <c r="AD36">
        <v>684</v>
      </c>
      <c r="AE36">
        <v>6216</v>
      </c>
      <c r="AF36">
        <v>6279</v>
      </c>
      <c r="AG36">
        <v>2411</v>
      </c>
      <c r="AH36">
        <v>4607</v>
      </c>
      <c r="AI36">
        <v>2991</v>
      </c>
      <c r="AJ36">
        <v>2418</v>
      </c>
      <c r="AK36">
        <v>1915</v>
      </c>
      <c r="AL36">
        <v>966</v>
      </c>
      <c r="AM36">
        <v>955</v>
      </c>
      <c r="AN36">
        <v>1245</v>
      </c>
      <c r="AO36">
        <v>2144</v>
      </c>
      <c r="AP36">
        <v>1716</v>
      </c>
      <c r="AQ36">
        <v>12708</v>
      </c>
    </row>
    <row r="37" spans="2:43">
      <c r="B37" t="s">
        <v>28</v>
      </c>
      <c r="C37" t="s">
        <v>54</v>
      </c>
      <c r="AA37">
        <v>18161618</v>
      </c>
      <c r="AB37">
        <v>19112612</v>
      </c>
      <c r="AC37">
        <v>23637</v>
      </c>
      <c r="AD37">
        <v>29939</v>
      </c>
      <c r="AE37">
        <v>41572</v>
      </c>
      <c r="AF37">
        <v>53980</v>
      </c>
      <c r="AG37">
        <v>43364</v>
      </c>
      <c r="AH37">
        <v>56757</v>
      </c>
      <c r="AI37">
        <v>36384</v>
      </c>
      <c r="AJ37">
        <v>26837</v>
      </c>
      <c r="AK37">
        <v>7972</v>
      </c>
      <c r="AL37">
        <v>5483</v>
      </c>
      <c r="AM37">
        <v>4558</v>
      </c>
      <c r="AN37">
        <v>4715</v>
      </c>
      <c r="AO37">
        <v>5815</v>
      </c>
      <c r="AP37">
        <v>7051</v>
      </c>
      <c r="AQ37">
        <v>8451</v>
      </c>
    </row>
    <row r="38" spans="2:43">
      <c r="B38" t="s">
        <v>29</v>
      </c>
      <c r="C38" t="s">
        <v>55</v>
      </c>
      <c r="AA38">
        <v>2225956</v>
      </c>
      <c r="AB38">
        <v>6801567</v>
      </c>
      <c r="AC38">
        <v>6679</v>
      </c>
      <c r="AD38">
        <v>10080</v>
      </c>
      <c r="AE38">
        <v>44197</v>
      </c>
      <c r="AF38">
        <v>52776</v>
      </c>
      <c r="AG38">
        <v>48671</v>
      </c>
      <c r="AH38">
        <v>40150</v>
      </c>
      <c r="AI38">
        <v>31390</v>
      </c>
      <c r="AJ38">
        <v>36200</v>
      </c>
      <c r="AK38">
        <v>33453</v>
      </c>
      <c r="AL38">
        <v>24909</v>
      </c>
      <c r="AM38">
        <v>37034</v>
      </c>
      <c r="AN38">
        <v>29799</v>
      </c>
      <c r="AO38">
        <v>22019</v>
      </c>
      <c r="AP38">
        <v>54153</v>
      </c>
      <c r="AQ38">
        <v>65653</v>
      </c>
    </row>
    <row r="39" spans="2:43">
      <c r="B39" t="s">
        <v>201</v>
      </c>
      <c r="AN39">
        <v>14</v>
      </c>
      <c r="AO39">
        <v>29</v>
      </c>
      <c r="AP39">
        <v>0</v>
      </c>
    </row>
    <row r="40" spans="2:43">
      <c r="B40" t="s">
        <v>193</v>
      </c>
      <c r="AA40">
        <v>2050946</v>
      </c>
      <c r="AB40">
        <v>7409043</v>
      </c>
      <c r="AC40">
        <v>7176</v>
      </c>
      <c r="AD40">
        <v>5751</v>
      </c>
      <c r="AE40">
        <v>6514</v>
      </c>
      <c r="AF40">
        <v>6573</v>
      </c>
    </row>
    <row r="41" spans="2:43">
      <c r="B41" t="s">
        <v>30</v>
      </c>
      <c r="C41" t="s">
        <v>56</v>
      </c>
      <c r="AG41">
        <v>156</v>
      </c>
      <c r="AH41">
        <v>3</v>
      </c>
      <c r="AI41">
        <v>0</v>
      </c>
      <c r="AK41">
        <v>38</v>
      </c>
      <c r="AM41">
        <v>3</v>
      </c>
    </row>
    <row r="42" spans="2:43">
      <c r="B42" t="s">
        <v>202</v>
      </c>
      <c r="AN42">
        <v>15</v>
      </c>
      <c r="AO42">
        <v>66</v>
      </c>
      <c r="AP42">
        <v>41</v>
      </c>
      <c r="AQ42">
        <v>17</v>
      </c>
    </row>
    <row r="43" spans="2:43">
      <c r="B43" t="s">
        <v>57</v>
      </c>
      <c r="C43" t="s">
        <v>75</v>
      </c>
      <c r="AC43">
        <v>0</v>
      </c>
      <c r="AD43">
        <v>0</v>
      </c>
      <c r="AF43">
        <v>0</v>
      </c>
      <c r="AG43">
        <v>250</v>
      </c>
      <c r="AI43">
        <v>0</v>
      </c>
      <c r="AJ43">
        <v>11</v>
      </c>
      <c r="AL43">
        <v>0</v>
      </c>
      <c r="AM43">
        <v>13</v>
      </c>
      <c r="AO43">
        <v>0</v>
      </c>
      <c r="AP43">
        <v>5</v>
      </c>
      <c r="AQ43">
        <v>161</v>
      </c>
    </row>
    <row r="44" spans="2:43">
      <c r="B44" t="s">
        <v>58</v>
      </c>
      <c r="C44" t="s">
        <v>76</v>
      </c>
      <c r="AC44">
        <v>20</v>
      </c>
      <c r="AD44">
        <v>67</v>
      </c>
      <c r="AE44">
        <v>144</v>
      </c>
      <c r="AF44">
        <v>246</v>
      </c>
      <c r="AG44">
        <v>105</v>
      </c>
      <c r="AH44">
        <v>30</v>
      </c>
      <c r="AI44">
        <v>38</v>
      </c>
    </row>
    <row r="45" spans="2:43">
      <c r="B45" t="s">
        <v>203</v>
      </c>
      <c r="AO45">
        <v>3</v>
      </c>
      <c r="AP45">
        <v>2</v>
      </c>
      <c r="AQ45">
        <v>3</v>
      </c>
    </row>
    <row r="46" spans="2:43">
      <c r="B46" t="s">
        <v>204</v>
      </c>
      <c r="AN46">
        <v>1</v>
      </c>
      <c r="AO46">
        <v>1</v>
      </c>
      <c r="AP46">
        <v>5</v>
      </c>
    </row>
    <row r="47" spans="2:43">
      <c r="B47" t="s">
        <v>205</v>
      </c>
    </row>
    <row r="48" spans="2:43">
      <c r="B48" t="s">
        <v>206</v>
      </c>
      <c r="AO48">
        <v>0</v>
      </c>
    </row>
    <row r="49" spans="2:43">
      <c r="B49" t="s">
        <v>59</v>
      </c>
      <c r="C49" t="s">
        <v>77</v>
      </c>
      <c r="AC49">
        <v>16</v>
      </c>
      <c r="AE49">
        <v>11</v>
      </c>
      <c r="AF49">
        <v>1</v>
      </c>
      <c r="AG49">
        <v>8</v>
      </c>
      <c r="AH49">
        <v>13</v>
      </c>
      <c r="AI49">
        <v>26</v>
      </c>
      <c r="AJ49">
        <v>48</v>
      </c>
      <c r="AK49">
        <v>12</v>
      </c>
      <c r="AL49">
        <v>47</v>
      </c>
      <c r="AM49">
        <v>40</v>
      </c>
      <c r="AN49">
        <v>37</v>
      </c>
      <c r="AO49">
        <v>28</v>
      </c>
      <c r="AP49">
        <v>30</v>
      </c>
      <c r="AQ49">
        <v>23</v>
      </c>
    </row>
    <row r="50" spans="2:43">
      <c r="B50" t="s">
        <v>60</v>
      </c>
      <c r="C50" t="s">
        <v>78</v>
      </c>
      <c r="AA50">
        <v>154913</v>
      </c>
      <c r="AB50">
        <v>2049811</v>
      </c>
      <c r="AC50">
        <v>2594</v>
      </c>
      <c r="AD50">
        <v>2032</v>
      </c>
      <c r="AE50">
        <v>4345</v>
      </c>
      <c r="AF50">
        <v>3039</v>
      </c>
      <c r="AG50">
        <v>8992</v>
      </c>
      <c r="AH50">
        <v>16361</v>
      </c>
      <c r="AI50">
        <v>13194</v>
      </c>
      <c r="AJ50">
        <v>9196</v>
      </c>
      <c r="AK50">
        <v>5494</v>
      </c>
      <c r="AL50">
        <v>5202</v>
      </c>
      <c r="AM50">
        <v>10045</v>
      </c>
      <c r="AN50">
        <f>7371-1345</f>
        <v>6026</v>
      </c>
      <c r="AO50">
        <f>4980-1322</f>
        <v>3658</v>
      </c>
      <c r="AP50">
        <v>6834</v>
      </c>
      <c r="AQ50">
        <v>2162</v>
      </c>
    </row>
    <row r="51" spans="2:43">
      <c r="B51" t="s">
        <v>207</v>
      </c>
      <c r="AN51">
        <v>1345</v>
      </c>
      <c r="AO51">
        <v>1322</v>
      </c>
      <c r="AP51">
        <v>2527</v>
      </c>
      <c r="AQ51">
        <v>972</v>
      </c>
    </row>
    <row r="52" spans="2:43">
      <c r="B52" t="s">
        <v>212</v>
      </c>
      <c r="AN52">
        <v>321</v>
      </c>
      <c r="AO52">
        <v>149</v>
      </c>
      <c r="AP52">
        <v>112</v>
      </c>
      <c r="AQ52">
        <v>228</v>
      </c>
    </row>
    <row r="53" spans="2:43">
      <c r="B53" t="s">
        <v>61</v>
      </c>
      <c r="C53" t="s">
        <v>79</v>
      </c>
      <c r="AC53">
        <v>4</v>
      </c>
      <c r="AD53">
        <v>1</v>
      </c>
      <c r="AE53">
        <v>4</v>
      </c>
      <c r="AF53">
        <v>21</v>
      </c>
      <c r="AG53">
        <v>946</v>
      </c>
      <c r="AH53">
        <v>54</v>
      </c>
      <c r="AI53">
        <v>5</v>
      </c>
      <c r="AJ53">
        <v>3</v>
      </c>
      <c r="AK53">
        <v>8</v>
      </c>
      <c r="AM53">
        <v>37</v>
      </c>
      <c r="AN53">
        <v>15</v>
      </c>
      <c r="AO53">
        <v>21</v>
      </c>
      <c r="AP53">
        <v>233</v>
      </c>
      <c r="AQ53">
        <v>465</v>
      </c>
    </row>
    <row r="54" spans="2:43">
      <c r="B54" t="s">
        <v>208</v>
      </c>
      <c r="AN54">
        <v>19</v>
      </c>
    </row>
    <row r="55" spans="2:43">
      <c r="B55" t="s">
        <v>209</v>
      </c>
      <c r="AN55">
        <v>9</v>
      </c>
      <c r="AO55">
        <v>182</v>
      </c>
      <c r="AP55">
        <v>162</v>
      </c>
      <c r="AQ55">
        <v>6</v>
      </c>
    </row>
    <row r="56" spans="2:43">
      <c r="B56" t="s">
        <v>62</v>
      </c>
      <c r="AC56">
        <v>7</v>
      </c>
      <c r="AE56">
        <v>0</v>
      </c>
      <c r="AI56">
        <v>45</v>
      </c>
      <c r="AN56">
        <v>9</v>
      </c>
      <c r="AO56">
        <v>38</v>
      </c>
      <c r="AP56">
        <v>155</v>
      </c>
      <c r="AQ56">
        <v>41</v>
      </c>
    </row>
    <row r="57" spans="2:43">
      <c r="B57" t="s">
        <v>63</v>
      </c>
      <c r="C57" t="s">
        <v>80</v>
      </c>
      <c r="AA57">
        <v>2388212</v>
      </c>
      <c r="AB57">
        <v>981411</v>
      </c>
      <c r="AC57">
        <v>1183</v>
      </c>
      <c r="AD57">
        <v>212</v>
      </c>
      <c r="AE57">
        <v>4821</v>
      </c>
      <c r="AF57">
        <v>13766</v>
      </c>
      <c r="AG57">
        <v>1821</v>
      </c>
      <c r="AH57">
        <v>3033</v>
      </c>
      <c r="AI57">
        <v>8131</v>
      </c>
      <c r="AJ57">
        <v>4477</v>
      </c>
      <c r="AK57">
        <v>5301</v>
      </c>
      <c r="AL57">
        <v>5063</v>
      </c>
      <c r="AM57">
        <v>8223</v>
      </c>
      <c r="AN57">
        <v>5947</v>
      </c>
      <c r="AO57">
        <v>6730</v>
      </c>
      <c r="AP57">
        <v>9212</v>
      </c>
      <c r="AQ57">
        <v>9359</v>
      </c>
    </row>
    <row r="58" spans="2:43">
      <c r="B58" t="s">
        <v>281</v>
      </c>
      <c r="AQ58">
        <v>15</v>
      </c>
    </row>
    <row r="59" spans="2:43">
      <c r="B59" t="s">
        <v>64</v>
      </c>
      <c r="C59" t="s">
        <v>81</v>
      </c>
      <c r="AD59">
        <v>0</v>
      </c>
      <c r="AF59">
        <v>25</v>
      </c>
      <c r="AG59">
        <v>20</v>
      </c>
      <c r="AH59">
        <v>103</v>
      </c>
      <c r="AI59">
        <v>30</v>
      </c>
    </row>
    <row r="60" spans="2:43">
      <c r="B60" t="s">
        <v>65</v>
      </c>
      <c r="C60" t="s">
        <v>82</v>
      </c>
      <c r="AA60">
        <v>16480</v>
      </c>
      <c r="AB60">
        <v>259524</v>
      </c>
      <c r="AC60">
        <v>48</v>
      </c>
      <c r="AD60">
        <v>1223</v>
      </c>
      <c r="AE60">
        <v>1954</v>
      </c>
      <c r="AF60">
        <v>3431</v>
      </c>
      <c r="AG60">
        <v>7242</v>
      </c>
      <c r="AH60">
        <v>5694</v>
      </c>
      <c r="AI60">
        <v>3730</v>
      </c>
      <c r="AJ60">
        <v>1561</v>
      </c>
      <c r="AK60">
        <v>1332</v>
      </c>
      <c r="AL60">
        <v>746</v>
      </c>
      <c r="AM60">
        <v>434</v>
      </c>
      <c r="AN60">
        <v>476</v>
      </c>
      <c r="AO60">
        <v>1448</v>
      </c>
      <c r="AP60">
        <v>2761</v>
      </c>
      <c r="AQ60">
        <v>2678</v>
      </c>
    </row>
    <row r="61" spans="2:43">
      <c r="B61" t="s">
        <v>66</v>
      </c>
      <c r="C61" t="s">
        <v>83</v>
      </c>
      <c r="AH61">
        <v>11</v>
      </c>
    </row>
    <row r="62" spans="2:43">
      <c r="B62" t="s">
        <v>213</v>
      </c>
      <c r="AP62">
        <v>1</v>
      </c>
      <c r="AQ62">
        <v>3</v>
      </c>
    </row>
    <row r="63" spans="2:43">
      <c r="B63" t="s">
        <v>214</v>
      </c>
    </row>
    <row r="64" spans="2:43">
      <c r="B64" t="s">
        <v>67</v>
      </c>
      <c r="C64" t="s">
        <v>84</v>
      </c>
      <c r="AD64">
        <v>4</v>
      </c>
      <c r="AE64">
        <v>1024</v>
      </c>
      <c r="AH64">
        <v>3</v>
      </c>
      <c r="AI64">
        <v>0</v>
      </c>
      <c r="AN64">
        <v>50</v>
      </c>
      <c r="AO64">
        <v>8</v>
      </c>
      <c r="AP64">
        <v>7</v>
      </c>
      <c r="AQ64">
        <v>19</v>
      </c>
    </row>
    <row r="65" spans="2:43">
      <c r="B65" t="s">
        <v>68</v>
      </c>
      <c r="C65" t="s">
        <v>85</v>
      </c>
      <c r="AA65">
        <v>652871</v>
      </c>
      <c r="AB65">
        <v>9673254</v>
      </c>
      <c r="AC65">
        <v>6238</v>
      </c>
      <c r="AD65">
        <v>1937</v>
      </c>
      <c r="AE65">
        <v>3957</v>
      </c>
      <c r="AF65">
        <v>12366</v>
      </c>
      <c r="AG65">
        <v>10750</v>
      </c>
      <c r="AH65">
        <v>15359</v>
      </c>
      <c r="AI65">
        <v>11620</v>
      </c>
      <c r="AJ65">
        <v>23273</v>
      </c>
      <c r="AK65">
        <v>5550</v>
      </c>
      <c r="AL65">
        <v>1641</v>
      </c>
      <c r="AM65">
        <v>1550</v>
      </c>
      <c r="AN65">
        <v>4675</v>
      </c>
      <c r="AO65">
        <v>5928</v>
      </c>
      <c r="AP65">
        <v>9478</v>
      </c>
      <c r="AQ65">
        <v>4012</v>
      </c>
    </row>
    <row r="66" spans="2:43">
      <c r="B66" t="s">
        <v>215</v>
      </c>
      <c r="AN66">
        <v>23</v>
      </c>
      <c r="AO66">
        <v>2</v>
      </c>
      <c r="AP66">
        <v>66</v>
      </c>
      <c r="AQ66">
        <v>5</v>
      </c>
    </row>
    <row r="67" spans="2:43">
      <c r="B67" t="s">
        <v>216</v>
      </c>
      <c r="AO67">
        <v>1</v>
      </c>
    </row>
    <row r="68" spans="2:43">
      <c r="B68" t="s">
        <v>155</v>
      </c>
      <c r="C68" t="s">
        <v>156</v>
      </c>
      <c r="AJ68">
        <v>42</v>
      </c>
      <c r="AK68">
        <v>165</v>
      </c>
      <c r="AL68">
        <v>60</v>
      </c>
      <c r="AM68">
        <v>69</v>
      </c>
      <c r="AN68">
        <v>29</v>
      </c>
      <c r="AO68">
        <v>2</v>
      </c>
    </row>
    <row r="69" spans="2:43">
      <c r="B69" t="s">
        <v>157</v>
      </c>
      <c r="C69" t="s">
        <v>158</v>
      </c>
      <c r="AK69">
        <v>4</v>
      </c>
      <c r="AM69">
        <v>0</v>
      </c>
      <c r="AN69">
        <v>2</v>
      </c>
      <c r="AO69">
        <v>0</v>
      </c>
    </row>
    <row r="70" spans="2:43">
      <c r="B70" t="s">
        <v>217</v>
      </c>
    </row>
    <row r="71" spans="2:43">
      <c r="B71" t="s">
        <v>69</v>
      </c>
      <c r="C71" t="s">
        <v>86</v>
      </c>
      <c r="AC71">
        <v>33</v>
      </c>
      <c r="AD71">
        <v>28</v>
      </c>
      <c r="AE71">
        <v>42</v>
      </c>
      <c r="AF71">
        <v>319</v>
      </c>
      <c r="AG71">
        <v>235</v>
      </c>
      <c r="AH71">
        <v>160</v>
      </c>
      <c r="AI71">
        <v>77</v>
      </c>
      <c r="AJ71">
        <v>110</v>
      </c>
      <c r="AK71">
        <v>281</v>
      </c>
      <c r="AL71">
        <v>223</v>
      </c>
      <c r="AM71">
        <v>453</v>
      </c>
      <c r="AN71">
        <v>690</v>
      </c>
      <c r="AO71">
        <v>590</v>
      </c>
      <c r="AP71">
        <v>1096</v>
      </c>
      <c r="AQ71">
        <v>834</v>
      </c>
    </row>
    <row r="72" spans="2:43">
      <c r="B72" t="s">
        <v>218</v>
      </c>
      <c r="AN72">
        <v>1</v>
      </c>
      <c r="AO72">
        <v>0</v>
      </c>
      <c r="AQ72">
        <v>2</v>
      </c>
    </row>
    <row r="73" spans="2:43">
      <c r="B73" t="s">
        <v>70</v>
      </c>
      <c r="C73" t="s">
        <v>87</v>
      </c>
      <c r="AC73">
        <v>887</v>
      </c>
      <c r="AD73">
        <v>2133</v>
      </c>
      <c r="AE73">
        <v>1093</v>
      </c>
      <c r="AF73">
        <v>769</v>
      </c>
      <c r="AG73">
        <v>922</v>
      </c>
      <c r="AH73">
        <v>1513</v>
      </c>
      <c r="AI73">
        <v>2667</v>
      </c>
      <c r="AJ73">
        <v>1634</v>
      </c>
      <c r="AK73">
        <v>3207</v>
      </c>
      <c r="AL73">
        <v>5752</v>
      </c>
      <c r="AM73">
        <v>9067</v>
      </c>
      <c r="AN73">
        <v>14398</v>
      </c>
      <c r="AO73">
        <v>6802</v>
      </c>
      <c r="AP73">
        <v>9521</v>
      </c>
      <c r="AQ73">
        <v>8920</v>
      </c>
    </row>
    <row r="74" spans="2:43">
      <c r="B74" t="s">
        <v>159</v>
      </c>
      <c r="C74" t="s">
        <v>162</v>
      </c>
      <c r="AJ74">
        <v>2</v>
      </c>
      <c r="AK74">
        <v>23</v>
      </c>
      <c r="AL74">
        <v>45</v>
      </c>
      <c r="AM74">
        <v>88</v>
      </c>
    </row>
    <row r="75" spans="2:43">
      <c r="B75" t="s">
        <v>160</v>
      </c>
      <c r="C75" t="s">
        <v>163</v>
      </c>
      <c r="AK75">
        <v>5</v>
      </c>
      <c r="AL75">
        <v>42</v>
      </c>
      <c r="AM75">
        <v>394</v>
      </c>
      <c r="AN75">
        <v>468</v>
      </c>
      <c r="AO75">
        <v>492</v>
      </c>
      <c r="AP75">
        <v>1210</v>
      </c>
      <c r="AQ75">
        <v>977</v>
      </c>
    </row>
    <row r="76" spans="2:43">
      <c r="B76" t="s">
        <v>161</v>
      </c>
      <c r="C76" t="s">
        <v>164</v>
      </c>
      <c r="AJ76">
        <v>13</v>
      </c>
      <c r="AK76">
        <v>0</v>
      </c>
      <c r="AL76">
        <v>93</v>
      </c>
      <c r="AM76">
        <v>80</v>
      </c>
    </row>
    <row r="77" spans="2:43">
      <c r="B77" t="s">
        <v>71</v>
      </c>
      <c r="C77" t="s">
        <v>88</v>
      </c>
      <c r="AC77">
        <v>8</v>
      </c>
      <c r="AD77">
        <v>18</v>
      </c>
      <c r="AE77">
        <v>113</v>
      </c>
      <c r="AF77">
        <v>1429</v>
      </c>
      <c r="AG77">
        <v>2156</v>
      </c>
      <c r="AH77">
        <v>3595</v>
      </c>
      <c r="AI77">
        <v>1859</v>
      </c>
      <c r="AJ77">
        <v>930</v>
      </c>
      <c r="AK77">
        <v>1306</v>
      </c>
      <c r="AL77">
        <v>1290</v>
      </c>
      <c r="AM77">
        <v>1273</v>
      </c>
      <c r="AN77">
        <v>3878</v>
      </c>
      <c r="AO77">
        <v>2226</v>
      </c>
      <c r="AP77">
        <v>5519</v>
      </c>
      <c r="AQ77">
        <v>378</v>
      </c>
    </row>
    <row r="78" spans="2:43">
      <c r="B78" t="s">
        <v>72</v>
      </c>
      <c r="C78" t="s">
        <v>89</v>
      </c>
      <c r="AC78">
        <v>2</v>
      </c>
      <c r="AD78">
        <v>415</v>
      </c>
      <c r="AE78">
        <v>3</v>
      </c>
      <c r="AF78">
        <v>207</v>
      </c>
      <c r="AG78">
        <v>49</v>
      </c>
      <c r="AH78">
        <v>0</v>
      </c>
    </row>
    <row r="79" spans="2:43">
      <c r="B79" t="s">
        <v>220</v>
      </c>
      <c r="AO79">
        <v>3</v>
      </c>
      <c r="AP79">
        <v>2</v>
      </c>
      <c r="AQ79">
        <v>113</v>
      </c>
    </row>
    <row r="80" spans="2:43">
      <c r="B80" t="s">
        <v>73</v>
      </c>
      <c r="C80" t="s">
        <v>90</v>
      </c>
      <c r="AC80">
        <v>0</v>
      </c>
      <c r="AD80">
        <v>1</v>
      </c>
      <c r="AE80">
        <v>14</v>
      </c>
      <c r="AF80">
        <v>11</v>
      </c>
      <c r="AG80">
        <v>2</v>
      </c>
      <c r="AH80">
        <v>179</v>
      </c>
      <c r="AI80">
        <v>144</v>
      </c>
      <c r="AJ80">
        <v>32</v>
      </c>
      <c r="AK80">
        <v>67</v>
      </c>
      <c r="AL80">
        <v>89</v>
      </c>
      <c r="AM80">
        <v>57</v>
      </c>
      <c r="AN80">
        <v>85</v>
      </c>
      <c r="AO80">
        <v>119</v>
      </c>
      <c r="AP80">
        <v>164</v>
      </c>
      <c r="AQ80">
        <v>523</v>
      </c>
    </row>
    <row r="81" spans="2:43">
      <c r="B81" t="s">
        <v>74</v>
      </c>
      <c r="C81" t="s">
        <v>91</v>
      </c>
      <c r="AC81">
        <v>78</v>
      </c>
      <c r="AD81">
        <v>84</v>
      </c>
      <c r="AE81">
        <v>202</v>
      </c>
      <c r="AF81">
        <v>527</v>
      </c>
      <c r="AG81">
        <v>280</v>
      </c>
      <c r="AH81">
        <v>1242</v>
      </c>
      <c r="AI81">
        <v>1954</v>
      </c>
      <c r="AJ81">
        <v>2390</v>
      </c>
      <c r="AK81">
        <v>1708</v>
      </c>
      <c r="AL81">
        <v>575</v>
      </c>
      <c r="AM81">
        <v>1162</v>
      </c>
      <c r="AN81">
        <v>1788</v>
      </c>
      <c r="AO81">
        <v>1797</v>
      </c>
      <c r="AP81">
        <v>2062</v>
      </c>
      <c r="AQ81">
        <v>1490</v>
      </c>
    </row>
    <row r="82" spans="2:43">
      <c r="B82" t="s">
        <v>92</v>
      </c>
      <c r="C82" t="s">
        <v>94</v>
      </c>
      <c r="AC82">
        <v>113</v>
      </c>
      <c r="AD82">
        <v>86</v>
      </c>
      <c r="AE82">
        <v>428</v>
      </c>
      <c r="AF82">
        <v>351</v>
      </c>
      <c r="AG82">
        <v>478</v>
      </c>
      <c r="AH82">
        <v>892</v>
      </c>
      <c r="AI82">
        <v>745</v>
      </c>
      <c r="AJ82">
        <v>484</v>
      </c>
      <c r="AK82">
        <v>486</v>
      </c>
      <c r="AL82">
        <v>551</v>
      </c>
      <c r="AM82">
        <v>14567</v>
      </c>
      <c r="AN82">
        <v>4764</v>
      </c>
      <c r="AO82">
        <v>1402</v>
      </c>
      <c r="AP82">
        <v>1005</v>
      </c>
      <c r="AQ82">
        <v>1382</v>
      </c>
    </row>
    <row r="83" spans="2:43">
      <c r="B83" t="s">
        <v>93</v>
      </c>
      <c r="C83" t="s">
        <v>95</v>
      </c>
      <c r="AA83">
        <v>5601165</v>
      </c>
      <c r="AB83">
        <v>6918087</v>
      </c>
      <c r="AC83">
        <v>7142</v>
      </c>
      <c r="AD83">
        <v>10145</v>
      </c>
      <c r="AE83">
        <v>14902</v>
      </c>
      <c r="AF83">
        <v>19118</v>
      </c>
      <c r="AG83">
        <v>19029</v>
      </c>
      <c r="AH83">
        <v>30794</v>
      </c>
      <c r="AI83">
        <v>21910</v>
      </c>
      <c r="AJ83">
        <v>12653</v>
      </c>
      <c r="AK83">
        <v>10033</v>
      </c>
      <c r="AL83">
        <v>15902</v>
      </c>
      <c r="AM83">
        <v>22842</v>
      </c>
      <c r="AN83">
        <v>43278</v>
      </c>
      <c r="AO83">
        <v>67272</v>
      </c>
      <c r="AP83">
        <v>100922</v>
      </c>
      <c r="AQ83">
        <v>62927</v>
      </c>
    </row>
    <row r="84" spans="2:43">
      <c r="B84" t="s">
        <v>183</v>
      </c>
      <c r="C84" t="s">
        <v>184</v>
      </c>
      <c r="AK84">
        <v>1</v>
      </c>
      <c r="AL84">
        <v>10</v>
      </c>
      <c r="AM84">
        <v>44</v>
      </c>
      <c r="AN84">
        <v>22</v>
      </c>
      <c r="AO84">
        <v>17</v>
      </c>
      <c r="AP84">
        <v>19</v>
      </c>
      <c r="AQ84">
        <v>17</v>
      </c>
    </row>
    <row r="85" spans="2:43">
      <c r="B85" t="s">
        <v>96</v>
      </c>
      <c r="C85" t="s">
        <v>97</v>
      </c>
      <c r="AD85">
        <v>0</v>
      </c>
      <c r="AE85">
        <v>1</v>
      </c>
    </row>
    <row r="86" spans="2:43">
      <c r="B86" t="s">
        <v>98</v>
      </c>
      <c r="AC86">
        <v>14</v>
      </c>
      <c r="AD86">
        <v>1</v>
      </c>
      <c r="AE86">
        <v>45</v>
      </c>
      <c r="AF86">
        <v>13</v>
      </c>
      <c r="AG86">
        <v>5</v>
      </c>
      <c r="AH86">
        <v>31</v>
      </c>
      <c r="AI86">
        <v>18</v>
      </c>
      <c r="AN86">
        <v>10</v>
      </c>
      <c r="AO86">
        <v>86</v>
      </c>
      <c r="AP86">
        <v>170</v>
      </c>
      <c r="AQ86">
        <v>199</v>
      </c>
    </row>
    <row r="87" spans="2:43">
      <c r="B87" t="s">
        <v>99</v>
      </c>
      <c r="AC87">
        <v>2</v>
      </c>
      <c r="AH87">
        <v>4</v>
      </c>
      <c r="AI87">
        <v>3</v>
      </c>
      <c r="AN87">
        <v>0</v>
      </c>
      <c r="AO87">
        <v>1</v>
      </c>
      <c r="AP87">
        <v>47</v>
      </c>
      <c r="AQ87">
        <v>5</v>
      </c>
    </row>
    <row r="88" spans="2:43">
      <c r="B88" t="s">
        <v>100</v>
      </c>
      <c r="AC88">
        <v>47</v>
      </c>
      <c r="AD88">
        <v>0</v>
      </c>
      <c r="AE88">
        <v>0</v>
      </c>
      <c r="AF88">
        <v>34</v>
      </c>
      <c r="AG88">
        <v>37</v>
      </c>
      <c r="AH88">
        <v>50</v>
      </c>
      <c r="AI88">
        <v>9</v>
      </c>
      <c r="AN88">
        <v>20</v>
      </c>
      <c r="AO88">
        <v>42</v>
      </c>
      <c r="AP88">
        <v>6</v>
      </c>
      <c r="AQ88">
        <v>107</v>
      </c>
    </row>
    <row r="89" spans="2:43">
      <c r="B89" t="s">
        <v>101</v>
      </c>
      <c r="AE89">
        <v>0</v>
      </c>
      <c r="AG89">
        <v>20</v>
      </c>
      <c r="AH89">
        <v>37</v>
      </c>
      <c r="AI89">
        <v>20</v>
      </c>
      <c r="AN89">
        <v>13</v>
      </c>
      <c r="AO89">
        <v>24</v>
      </c>
      <c r="AP89">
        <v>52</v>
      </c>
      <c r="AQ89">
        <v>5</v>
      </c>
    </row>
    <row r="90" spans="2:43">
      <c r="B90" t="s">
        <v>102</v>
      </c>
      <c r="AD90">
        <v>0</v>
      </c>
      <c r="AF90">
        <v>1</v>
      </c>
      <c r="AH90">
        <v>35</v>
      </c>
      <c r="AI90">
        <v>10</v>
      </c>
      <c r="AN90">
        <v>21</v>
      </c>
      <c r="AO90">
        <v>42</v>
      </c>
      <c r="AP90">
        <v>8</v>
      </c>
      <c r="AQ90">
        <v>4</v>
      </c>
    </row>
    <row r="91" spans="2:43">
      <c r="B91" t="s">
        <v>222</v>
      </c>
      <c r="AN91">
        <v>6</v>
      </c>
      <c r="AP91">
        <v>6</v>
      </c>
      <c r="AQ91">
        <v>8</v>
      </c>
    </row>
    <row r="92" spans="2:43">
      <c r="B92" t="s">
        <v>103</v>
      </c>
      <c r="AC92">
        <v>7</v>
      </c>
      <c r="AD92">
        <v>0</v>
      </c>
      <c r="AE92">
        <v>7</v>
      </c>
      <c r="AF92">
        <v>4</v>
      </c>
      <c r="AG92">
        <v>75</v>
      </c>
      <c r="AH92">
        <v>74</v>
      </c>
      <c r="AI92">
        <v>248</v>
      </c>
      <c r="AN92">
        <v>175</v>
      </c>
      <c r="AO92">
        <v>1010</v>
      </c>
      <c r="AP92">
        <v>224</v>
      </c>
      <c r="AQ92">
        <v>212</v>
      </c>
    </row>
    <row r="93" spans="2:43">
      <c r="B93" t="s">
        <v>104</v>
      </c>
      <c r="AC93">
        <v>68</v>
      </c>
      <c r="AD93">
        <v>53</v>
      </c>
      <c r="AE93">
        <v>179</v>
      </c>
      <c r="AF93">
        <v>440</v>
      </c>
      <c r="AG93">
        <v>415</v>
      </c>
      <c r="AH93">
        <v>684</v>
      </c>
      <c r="AI93">
        <v>1881</v>
      </c>
      <c r="AJ93">
        <v>599</v>
      </c>
      <c r="AK93">
        <v>264</v>
      </c>
      <c r="AL93">
        <v>360</v>
      </c>
      <c r="AM93">
        <v>1597</v>
      </c>
      <c r="AN93">
        <v>1238</v>
      </c>
      <c r="AO93">
        <v>938</v>
      </c>
      <c r="AP93">
        <v>2465</v>
      </c>
      <c r="AQ93">
        <v>2521</v>
      </c>
    </row>
    <row r="94" spans="2:43">
      <c r="B94" t="s">
        <v>105</v>
      </c>
      <c r="AG94">
        <v>5</v>
      </c>
      <c r="AH94">
        <v>10</v>
      </c>
      <c r="AI94">
        <v>122</v>
      </c>
      <c r="AN94">
        <v>0</v>
      </c>
      <c r="AO94">
        <v>64</v>
      </c>
      <c r="AP94">
        <v>9</v>
      </c>
      <c r="AQ94">
        <v>5</v>
      </c>
    </row>
    <row r="95" spans="2:43">
      <c r="B95" t="s">
        <v>223</v>
      </c>
      <c r="AN95">
        <v>79</v>
      </c>
      <c r="AO95">
        <v>272</v>
      </c>
      <c r="AP95">
        <v>378</v>
      </c>
      <c r="AQ95">
        <v>336</v>
      </c>
    </row>
    <row r="96" spans="2:43">
      <c r="B96" t="s">
        <v>224</v>
      </c>
      <c r="AN96">
        <v>40</v>
      </c>
      <c r="AO96">
        <v>10</v>
      </c>
      <c r="AP96">
        <v>6</v>
      </c>
      <c r="AQ96">
        <v>6</v>
      </c>
    </row>
    <row r="97" spans="2:43">
      <c r="B97" t="s">
        <v>106</v>
      </c>
      <c r="AC97">
        <v>0</v>
      </c>
      <c r="AE97">
        <v>0</v>
      </c>
      <c r="AF97">
        <v>0</v>
      </c>
      <c r="AG97">
        <v>2</v>
      </c>
      <c r="AH97">
        <v>20</v>
      </c>
      <c r="AI97">
        <v>95</v>
      </c>
      <c r="AO97">
        <v>33</v>
      </c>
      <c r="AP97">
        <v>52</v>
      </c>
      <c r="AQ97">
        <v>5</v>
      </c>
    </row>
    <row r="98" spans="2:43">
      <c r="B98" t="s">
        <v>225</v>
      </c>
      <c r="AN98">
        <v>597</v>
      </c>
      <c r="AO98">
        <f>517-25</f>
        <v>492</v>
      </c>
      <c r="AP98">
        <f>817-47-52</f>
        <v>718</v>
      </c>
      <c r="AQ98">
        <v>589</v>
      </c>
    </row>
    <row r="99" spans="2:43">
      <c r="B99" t="s">
        <v>170</v>
      </c>
      <c r="C99" t="s">
        <v>171</v>
      </c>
      <c r="AJ99">
        <v>393</v>
      </c>
      <c r="AK99">
        <v>104</v>
      </c>
      <c r="AL99">
        <v>166</v>
      </c>
      <c r="AM99">
        <v>738</v>
      </c>
    </row>
    <row r="100" spans="2:43">
      <c r="B100" t="s">
        <v>107</v>
      </c>
      <c r="AC100">
        <v>6</v>
      </c>
      <c r="AD100">
        <v>4</v>
      </c>
      <c r="AE100">
        <v>13</v>
      </c>
      <c r="AF100">
        <v>13</v>
      </c>
      <c r="AG100">
        <v>2</v>
      </c>
      <c r="AH100">
        <v>84</v>
      </c>
      <c r="AI100">
        <v>67</v>
      </c>
      <c r="AJ100">
        <v>2</v>
      </c>
      <c r="AK100">
        <v>0</v>
      </c>
      <c r="AL100">
        <v>9</v>
      </c>
      <c r="AM100">
        <v>0</v>
      </c>
    </row>
    <row r="101" spans="2:43">
      <c r="B101" t="s">
        <v>108</v>
      </c>
      <c r="AF101">
        <v>0</v>
      </c>
      <c r="AG101">
        <v>7</v>
      </c>
      <c r="AI101">
        <v>1</v>
      </c>
      <c r="AJ101">
        <v>6</v>
      </c>
      <c r="AL101">
        <v>1</v>
      </c>
      <c r="AM101">
        <v>0</v>
      </c>
      <c r="AN101">
        <v>1</v>
      </c>
      <c r="AO101">
        <v>2</v>
      </c>
      <c r="AP101">
        <v>12</v>
      </c>
    </row>
    <row r="102" spans="2:43">
      <c r="B102" t="s">
        <v>109</v>
      </c>
      <c r="AH102">
        <v>1</v>
      </c>
      <c r="AI102">
        <v>1</v>
      </c>
      <c r="AL102">
        <v>4</v>
      </c>
      <c r="AM102">
        <v>1</v>
      </c>
      <c r="AN102">
        <v>8</v>
      </c>
      <c r="AO102">
        <v>5</v>
      </c>
      <c r="AP102">
        <v>20</v>
      </c>
      <c r="AQ102">
        <v>14</v>
      </c>
    </row>
    <row r="103" spans="2:43">
      <c r="B103" t="s">
        <v>182</v>
      </c>
      <c r="AA103">
        <v>297376</v>
      </c>
      <c r="AB103">
        <v>637350</v>
      </c>
      <c r="AC103">
        <v>671</v>
      </c>
      <c r="AD103">
        <v>1072</v>
      </c>
      <c r="AE103">
        <v>2697</v>
      </c>
      <c r="AF103">
        <v>3400</v>
      </c>
      <c r="AG103">
        <v>5924</v>
      </c>
      <c r="AH103">
        <v>9686</v>
      </c>
      <c r="AI103">
        <v>8316</v>
      </c>
      <c r="AJ103">
        <v>5470</v>
      </c>
      <c r="AK103">
        <v>5549</v>
      </c>
      <c r="AL103">
        <v>7805</v>
      </c>
      <c r="AM103">
        <v>9126</v>
      </c>
      <c r="AN103">
        <v>12390</v>
      </c>
      <c r="AO103">
        <v>14847</v>
      </c>
      <c r="AP103">
        <v>20764</v>
      </c>
      <c r="AQ103">
        <v>22677</v>
      </c>
    </row>
    <row r="104" spans="2:43">
      <c r="B104" t="s">
        <v>110</v>
      </c>
      <c r="AC104">
        <v>12</v>
      </c>
      <c r="AD104">
        <v>22</v>
      </c>
      <c r="AE104">
        <v>0</v>
      </c>
      <c r="AF104">
        <v>57</v>
      </c>
      <c r="AG104">
        <v>13</v>
      </c>
      <c r="AH104">
        <v>91</v>
      </c>
      <c r="AI104">
        <v>212</v>
      </c>
      <c r="AJ104">
        <v>73</v>
      </c>
      <c r="AK104">
        <v>50</v>
      </c>
      <c r="AL104">
        <v>31</v>
      </c>
      <c r="AM104">
        <v>322</v>
      </c>
      <c r="AN104">
        <v>231</v>
      </c>
      <c r="AO104">
        <v>140</v>
      </c>
      <c r="AP104">
        <v>712</v>
      </c>
      <c r="AQ104">
        <v>281</v>
      </c>
    </row>
    <row r="105" spans="2:43">
      <c r="B105" t="s">
        <v>111</v>
      </c>
      <c r="AA105">
        <v>1438884</v>
      </c>
      <c r="AB105">
        <v>870520</v>
      </c>
      <c r="AC105">
        <v>688</v>
      </c>
      <c r="AD105">
        <v>681</v>
      </c>
      <c r="AE105">
        <v>722</v>
      </c>
      <c r="AF105">
        <v>3638</v>
      </c>
      <c r="AG105">
        <v>3381</v>
      </c>
      <c r="AH105">
        <v>4619</v>
      </c>
      <c r="AI105">
        <v>2589</v>
      </c>
      <c r="AJ105">
        <v>1480</v>
      </c>
      <c r="AK105">
        <v>530</v>
      </c>
      <c r="AL105">
        <v>5043</v>
      </c>
      <c r="AM105">
        <v>8202</v>
      </c>
      <c r="AN105">
        <v>4765</v>
      </c>
      <c r="AO105">
        <v>5125</v>
      </c>
      <c r="AP105">
        <v>8800</v>
      </c>
      <c r="AQ105">
        <v>5692</v>
      </c>
    </row>
    <row r="106" spans="2:43">
      <c r="B106" t="s">
        <v>112</v>
      </c>
      <c r="AA106">
        <v>324</v>
      </c>
      <c r="AB106">
        <v>46</v>
      </c>
      <c r="AC106">
        <v>164</v>
      </c>
      <c r="AD106">
        <v>125</v>
      </c>
      <c r="AE106">
        <v>25</v>
      </c>
      <c r="AF106">
        <v>346</v>
      </c>
      <c r="AG106">
        <v>898</v>
      </c>
      <c r="AH106">
        <v>2454</v>
      </c>
      <c r="AI106">
        <v>3647</v>
      </c>
      <c r="AJ106">
        <v>842</v>
      </c>
      <c r="AK106">
        <v>341</v>
      </c>
      <c r="AL106">
        <v>235</v>
      </c>
      <c r="AM106">
        <v>1244</v>
      </c>
      <c r="AN106">
        <v>274</v>
      </c>
      <c r="AO106">
        <v>84</v>
      </c>
      <c r="AP106">
        <v>31</v>
      </c>
      <c r="AQ106">
        <v>14</v>
      </c>
    </row>
    <row r="107" spans="2:43">
      <c r="B107" t="s">
        <v>113</v>
      </c>
      <c r="AD107">
        <v>6</v>
      </c>
      <c r="AE107">
        <v>1</v>
      </c>
      <c r="AF107">
        <v>3</v>
      </c>
      <c r="AG107">
        <v>10</v>
      </c>
      <c r="AH107">
        <v>24</v>
      </c>
      <c r="AI107">
        <v>21</v>
      </c>
      <c r="AJ107">
        <v>6</v>
      </c>
      <c r="AK107">
        <v>21</v>
      </c>
      <c r="AL107">
        <v>57</v>
      </c>
      <c r="AM107">
        <v>59</v>
      </c>
      <c r="AN107">
        <v>38</v>
      </c>
      <c r="AO107">
        <v>32</v>
      </c>
      <c r="AP107">
        <v>28</v>
      </c>
      <c r="AQ107">
        <v>108</v>
      </c>
    </row>
    <row r="108" spans="2:43">
      <c r="B108" t="s">
        <v>226</v>
      </c>
      <c r="AO108">
        <v>0</v>
      </c>
      <c r="AQ108">
        <v>8</v>
      </c>
    </row>
    <row r="109" spans="2:43">
      <c r="B109" t="s">
        <v>227</v>
      </c>
      <c r="AN109">
        <v>1</v>
      </c>
      <c r="AO109">
        <v>22</v>
      </c>
      <c r="AP109">
        <v>18</v>
      </c>
      <c r="AQ109">
        <v>12</v>
      </c>
    </row>
    <row r="110" spans="2:43">
      <c r="B110" t="s">
        <v>114</v>
      </c>
      <c r="AC110">
        <v>4</v>
      </c>
      <c r="AD110">
        <v>12</v>
      </c>
      <c r="AE110">
        <v>255</v>
      </c>
      <c r="AF110">
        <v>56</v>
      </c>
      <c r="AG110">
        <v>110</v>
      </c>
      <c r="AH110">
        <v>570</v>
      </c>
      <c r="AI110">
        <v>725</v>
      </c>
      <c r="AJ110">
        <v>411</v>
      </c>
      <c r="AK110">
        <v>116</v>
      </c>
      <c r="AL110">
        <v>374</v>
      </c>
      <c r="AM110">
        <v>513</v>
      </c>
      <c r="AN110">
        <v>252</v>
      </c>
      <c r="AO110">
        <v>1109</v>
      </c>
      <c r="AP110">
        <v>3646</v>
      </c>
      <c r="AQ110">
        <v>1908</v>
      </c>
    </row>
    <row r="111" spans="2:43">
      <c r="B111" t="s">
        <v>115</v>
      </c>
      <c r="AC111">
        <v>0</v>
      </c>
      <c r="AD111">
        <v>8</v>
      </c>
      <c r="AF111">
        <v>0</v>
      </c>
      <c r="AG111">
        <v>0</v>
      </c>
      <c r="AH111">
        <v>17</v>
      </c>
      <c r="AI111">
        <v>35</v>
      </c>
      <c r="AJ111">
        <v>3</v>
      </c>
      <c r="AK111">
        <v>3</v>
      </c>
      <c r="AL111">
        <v>3</v>
      </c>
      <c r="AM111">
        <v>4</v>
      </c>
      <c r="AN111">
        <v>53</v>
      </c>
      <c r="AO111">
        <v>16</v>
      </c>
      <c r="AP111">
        <v>21</v>
      </c>
      <c r="AQ111">
        <v>7</v>
      </c>
    </row>
    <row r="112" spans="2:43">
      <c r="B112" t="s">
        <v>116</v>
      </c>
      <c r="AC112">
        <v>7</v>
      </c>
      <c r="AD112">
        <v>0</v>
      </c>
      <c r="AE112">
        <v>2</v>
      </c>
      <c r="AF112">
        <v>42</v>
      </c>
      <c r="AG112">
        <v>78</v>
      </c>
      <c r="AH112">
        <v>122</v>
      </c>
      <c r="AI112">
        <v>191</v>
      </c>
      <c r="AJ112">
        <v>55</v>
      </c>
      <c r="AK112">
        <v>67</v>
      </c>
      <c r="AL112">
        <v>31</v>
      </c>
      <c r="AM112">
        <v>145</v>
      </c>
      <c r="AN112">
        <v>205</v>
      </c>
      <c r="AO112">
        <v>149</v>
      </c>
      <c r="AP112">
        <v>428</v>
      </c>
      <c r="AQ112">
        <v>256</v>
      </c>
    </row>
    <row r="113" spans="2:43">
      <c r="B113" t="s">
        <v>117</v>
      </c>
      <c r="AC113">
        <v>0</v>
      </c>
      <c r="AD113">
        <v>7</v>
      </c>
      <c r="AE113">
        <v>4</v>
      </c>
      <c r="AF113">
        <v>135</v>
      </c>
      <c r="AG113">
        <v>416</v>
      </c>
      <c r="AH113">
        <v>537</v>
      </c>
      <c r="AI113">
        <v>176</v>
      </c>
      <c r="AJ113">
        <v>261</v>
      </c>
      <c r="AK113">
        <v>36</v>
      </c>
      <c r="AL113">
        <v>100</v>
      </c>
      <c r="AM113">
        <v>238</v>
      </c>
      <c r="AN113">
        <v>222</v>
      </c>
      <c r="AO113">
        <v>1107</v>
      </c>
      <c r="AP113">
        <v>2027</v>
      </c>
      <c r="AQ113">
        <v>2249</v>
      </c>
    </row>
    <row r="114" spans="2:43">
      <c r="B114" t="s">
        <v>118</v>
      </c>
      <c r="AC114">
        <v>0</v>
      </c>
      <c r="AD114">
        <v>0</v>
      </c>
      <c r="AE114">
        <v>50</v>
      </c>
      <c r="AF114">
        <v>14</v>
      </c>
      <c r="AG114">
        <v>759</v>
      </c>
      <c r="AH114">
        <v>2092</v>
      </c>
      <c r="AI114">
        <v>289</v>
      </c>
      <c r="AJ114">
        <v>285</v>
      </c>
      <c r="AK114">
        <v>110</v>
      </c>
      <c r="AL114">
        <v>43</v>
      </c>
      <c r="AM114">
        <v>114</v>
      </c>
      <c r="AN114">
        <v>23</v>
      </c>
      <c r="AO114">
        <v>523</v>
      </c>
      <c r="AP114">
        <v>548</v>
      </c>
      <c r="AQ114">
        <v>412</v>
      </c>
    </row>
    <row r="115" spans="2:43">
      <c r="B115" t="s">
        <v>119</v>
      </c>
      <c r="AF115">
        <v>19</v>
      </c>
      <c r="AG115">
        <v>93</v>
      </c>
      <c r="AH115">
        <v>86</v>
      </c>
      <c r="AI115">
        <v>59</v>
      </c>
      <c r="AJ115">
        <v>5</v>
      </c>
      <c r="AK115">
        <v>1</v>
      </c>
      <c r="AL115">
        <v>1</v>
      </c>
      <c r="AM115">
        <v>9</v>
      </c>
      <c r="AN115">
        <v>30</v>
      </c>
      <c r="AO115">
        <v>13</v>
      </c>
      <c r="AP115">
        <v>0</v>
      </c>
      <c r="AQ115">
        <v>175</v>
      </c>
    </row>
    <row r="116" spans="2:43">
      <c r="B116" t="s">
        <v>172</v>
      </c>
      <c r="C116" t="s">
        <v>173</v>
      </c>
      <c r="AJ116">
        <v>3302</v>
      </c>
      <c r="AK116">
        <v>2104</v>
      </c>
      <c r="AL116">
        <v>5309</v>
      </c>
      <c r="AM116">
        <v>4502</v>
      </c>
    </row>
    <row r="117" spans="2:43">
      <c r="B117" t="s">
        <v>230</v>
      </c>
      <c r="AN117">
        <v>52</v>
      </c>
      <c r="AO117">
        <v>14</v>
      </c>
      <c r="AP117">
        <v>3</v>
      </c>
      <c r="AQ117">
        <v>15</v>
      </c>
    </row>
    <row r="118" spans="2:43">
      <c r="B118" t="s">
        <v>120</v>
      </c>
      <c r="AC118">
        <v>28</v>
      </c>
      <c r="AD118">
        <v>370</v>
      </c>
      <c r="AE118">
        <v>209</v>
      </c>
      <c r="AF118">
        <v>966</v>
      </c>
      <c r="AG118">
        <v>641</v>
      </c>
      <c r="AH118">
        <v>582</v>
      </c>
      <c r="AI118">
        <v>786</v>
      </c>
      <c r="AN118">
        <v>906</v>
      </c>
      <c r="AO118">
        <v>617</v>
      </c>
      <c r="AP118">
        <v>2002</v>
      </c>
      <c r="AQ118">
        <v>2083</v>
      </c>
    </row>
    <row r="119" spans="2:43">
      <c r="B119" t="s">
        <v>231</v>
      </c>
      <c r="AN119">
        <v>26</v>
      </c>
      <c r="AO119">
        <v>47</v>
      </c>
      <c r="AP119">
        <v>18</v>
      </c>
      <c r="AQ119">
        <v>11</v>
      </c>
    </row>
    <row r="120" spans="2:43">
      <c r="B120" t="s">
        <v>232</v>
      </c>
      <c r="AN120">
        <v>10</v>
      </c>
      <c r="AO120">
        <v>16</v>
      </c>
      <c r="AP120">
        <v>2</v>
      </c>
      <c r="AQ120">
        <v>0</v>
      </c>
    </row>
    <row r="121" spans="2:43">
      <c r="B121" t="s">
        <v>121</v>
      </c>
      <c r="AC121">
        <v>589</v>
      </c>
      <c r="AD121">
        <v>928</v>
      </c>
      <c r="AE121">
        <v>1762</v>
      </c>
      <c r="AF121">
        <v>1728</v>
      </c>
      <c r="AG121">
        <v>2996</v>
      </c>
      <c r="AH121">
        <v>4637</v>
      </c>
      <c r="AI121">
        <v>5017</v>
      </c>
      <c r="AJ121">
        <v>3953</v>
      </c>
      <c r="AK121">
        <v>2639</v>
      </c>
      <c r="AL121">
        <v>2654</v>
      </c>
      <c r="AM121">
        <v>3916</v>
      </c>
      <c r="AN121">
        <v>5212</v>
      </c>
      <c r="AO121">
        <v>6030</v>
      </c>
      <c r="AP121">
        <v>9071</v>
      </c>
      <c r="AQ121">
        <v>7532</v>
      </c>
    </row>
    <row r="122" spans="2:43">
      <c r="B122" t="s">
        <v>233</v>
      </c>
      <c r="AN122">
        <v>10</v>
      </c>
      <c r="AO122">
        <v>1</v>
      </c>
    </row>
    <row r="123" spans="2:43">
      <c r="B123" t="s">
        <v>234</v>
      </c>
      <c r="AN123">
        <v>0</v>
      </c>
      <c r="AO123">
        <v>1</v>
      </c>
      <c r="AP123">
        <v>1</v>
      </c>
      <c r="AQ123">
        <v>0</v>
      </c>
    </row>
    <row r="124" spans="2:43">
      <c r="B124" t="s">
        <v>235</v>
      </c>
      <c r="AN124">
        <v>6</v>
      </c>
      <c r="AO124">
        <v>2</v>
      </c>
      <c r="AP124">
        <v>3</v>
      </c>
      <c r="AQ124">
        <v>1</v>
      </c>
    </row>
    <row r="125" spans="2:43">
      <c r="B125" t="s">
        <v>236</v>
      </c>
      <c r="AN125">
        <v>1</v>
      </c>
      <c r="AO125">
        <v>0</v>
      </c>
      <c r="AP125">
        <v>2</v>
      </c>
    </row>
    <row r="126" spans="2:43">
      <c r="B126" t="s">
        <v>237</v>
      </c>
      <c r="AN126">
        <v>0</v>
      </c>
      <c r="AO126">
        <v>0</v>
      </c>
      <c r="AQ126">
        <v>1</v>
      </c>
    </row>
    <row r="127" spans="2:43">
      <c r="B127" t="s">
        <v>238</v>
      </c>
      <c r="AN127">
        <v>35</v>
      </c>
      <c r="AO127">
        <v>22</v>
      </c>
      <c r="AP127">
        <v>26</v>
      </c>
      <c r="AQ127">
        <v>21</v>
      </c>
    </row>
    <row r="128" spans="2:43">
      <c r="B128" t="s">
        <v>239</v>
      </c>
      <c r="AN128">
        <v>15</v>
      </c>
      <c r="AO128">
        <v>43</v>
      </c>
      <c r="AP128">
        <v>31</v>
      </c>
      <c r="AQ128">
        <v>71</v>
      </c>
    </row>
    <row r="129" spans="2:43">
      <c r="B129" t="s">
        <v>240</v>
      </c>
      <c r="AN129">
        <v>124</v>
      </c>
      <c r="AO129">
        <v>76</v>
      </c>
      <c r="AP129">
        <v>37</v>
      </c>
      <c r="AQ129">
        <v>30</v>
      </c>
    </row>
    <row r="130" spans="2:43">
      <c r="B130" t="s">
        <v>241</v>
      </c>
      <c r="AN130">
        <v>74</v>
      </c>
      <c r="AO130">
        <v>60</v>
      </c>
      <c r="AP130">
        <v>95</v>
      </c>
      <c r="AQ130">
        <v>42</v>
      </c>
    </row>
    <row r="131" spans="2:43">
      <c r="B131" t="s">
        <v>242</v>
      </c>
    </row>
    <row r="132" spans="2:43">
      <c r="B132" t="s">
        <v>123</v>
      </c>
      <c r="AC132">
        <v>58</v>
      </c>
      <c r="AD132">
        <v>1</v>
      </c>
      <c r="AE132">
        <v>191</v>
      </c>
      <c r="AF132">
        <v>210</v>
      </c>
      <c r="AG132">
        <v>134</v>
      </c>
      <c r="AH132">
        <v>622</v>
      </c>
      <c r="AI132">
        <v>979</v>
      </c>
    </row>
    <row r="133" spans="2:43">
      <c r="B133" t="s">
        <v>122</v>
      </c>
      <c r="AC133">
        <v>243</v>
      </c>
      <c r="AD133">
        <v>38</v>
      </c>
      <c r="AE133">
        <v>9</v>
      </c>
      <c r="AF133">
        <v>336</v>
      </c>
      <c r="AG133">
        <v>253</v>
      </c>
      <c r="AH133">
        <v>787</v>
      </c>
      <c r="AI133">
        <v>944</v>
      </c>
    </row>
    <row r="134" spans="2:43">
      <c r="B134" t="s">
        <v>124</v>
      </c>
      <c r="AC134">
        <v>0</v>
      </c>
      <c r="AE134">
        <v>24</v>
      </c>
      <c r="AF134">
        <v>230</v>
      </c>
      <c r="AG134">
        <v>19</v>
      </c>
      <c r="AH134">
        <v>314</v>
      </c>
      <c r="AI134">
        <v>412</v>
      </c>
    </row>
    <row r="135" spans="2:43">
      <c r="B135" t="s">
        <v>125</v>
      </c>
      <c r="AC135">
        <v>218</v>
      </c>
      <c r="AD135">
        <v>1</v>
      </c>
      <c r="AE135">
        <v>0</v>
      </c>
      <c r="AF135">
        <v>29</v>
      </c>
      <c r="AG135">
        <v>1</v>
      </c>
      <c r="AH135">
        <v>37</v>
      </c>
      <c r="AI135">
        <v>90</v>
      </c>
    </row>
    <row r="136" spans="2:43">
      <c r="B136" t="s">
        <v>126</v>
      </c>
      <c r="AC136">
        <v>0</v>
      </c>
      <c r="AE136">
        <v>0</v>
      </c>
      <c r="AG136">
        <v>7</v>
      </c>
      <c r="AH136">
        <v>54</v>
      </c>
      <c r="AI136">
        <v>103</v>
      </c>
      <c r="AJ136">
        <v>378</v>
      </c>
    </row>
    <row r="137" spans="2:43">
      <c r="B137" t="s">
        <v>127</v>
      </c>
      <c r="AD137">
        <v>0</v>
      </c>
      <c r="AG137">
        <v>9</v>
      </c>
      <c r="AH137">
        <v>31</v>
      </c>
      <c r="AI137">
        <v>5</v>
      </c>
    </row>
    <row r="138" spans="2:43">
      <c r="B138" t="s">
        <v>129</v>
      </c>
      <c r="AF138">
        <v>75</v>
      </c>
      <c r="AH138">
        <v>4</v>
      </c>
      <c r="AI138">
        <v>10</v>
      </c>
    </row>
    <row r="139" spans="2:43">
      <c r="B139" t="s">
        <v>167</v>
      </c>
      <c r="C139" t="s">
        <v>168</v>
      </c>
      <c r="AJ139">
        <v>58</v>
      </c>
    </row>
    <row r="140" spans="2:43">
      <c r="B140" t="s">
        <v>128</v>
      </c>
      <c r="AC140">
        <v>1</v>
      </c>
      <c r="AE140">
        <v>0</v>
      </c>
      <c r="AF140">
        <v>0</v>
      </c>
      <c r="AH140">
        <v>1</v>
      </c>
      <c r="AI140">
        <v>5</v>
      </c>
    </row>
    <row r="141" spans="2:43">
      <c r="B141" t="s">
        <v>174</v>
      </c>
      <c r="C141" t="s">
        <v>175</v>
      </c>
      <c r="AJ141">
        <v>147</v>
      </c>
    </row>
    <row r="142" spans="2:43">
      <c r="B142" t="s">
        <v>130</v>
      </c>
      <c r="AC142">
        <v>1</v>
      </c>
      <c r="AE142">
        <v>3</v>
      </c>
      <c r="AF142">
        <v>1</v>
      </c>
      <c r="AG142">
        <v>5</v>
      </c>
      <c r="AH142">
        <v>12</v>
      </c>
      <c r="AI142">
        <v>6</v>
      </c>
      <c r="AJ142">
        <v>4</v>
      </c>
      <c r="AK142">
        <v>119</v>
      </c>
      <c r="AL142">
        <v>14</v>
      </c>
      <c r="AM142">
        <v>20</v>
      </c>
      <c r="AN142">
        <v>29</v>
      </c>
      <c r="AO142">
        <v>20</v>
      </c>
      <c r="AP142">
        <v>2286</v>
      </c>
      <c r="AQ142">
        <v>300</v>
      </c>
    </row>
    <row r="143" spans="2:43">
      <c r="B143" t="s">
        <v>243</v>
      </c>
      <c r="AN143">
        <v>17</v>
      </c>
      <c r="AO143">
        <v>14</v>
      </c>
      <c r="AP143">
        <v>31</v>
      </c>
      <c r="AQ143">
        <v>50</v>
      </c>
    </row>
    <row r="144" spans="2:43">
      <c r="B144" t="s">
        <v>131</v>
      </c>
      <c r="AC144">
        <v>0</v>
      </c>
      <c r="AE144">
        <v>0</v>
      </c>
      <c r="AH144">
        <v>5</v>
      </c>
      <c r="AI144">
        <v>1</v>
      </c>
      <c r="AJ144">
        <v>1</v>
      </c>
      <c r="AK144">
        <v>7</v>
      </c>
      <c r="AL144">
        <v>23</v>
      </c>
      <c r="AM144">
        <v>7</v>
      </c>
      <c r="AN144">
        <v>32</v>
      </c>
      <c r="AO144">
        <v>7</v>
      </c>
      <c r="AP144">
        <v>24</v>
      </c>
      <c r="AQ144">
        <v>12</v>
      </c>
    </row>
    <row r="145" spans="2:43">
      <c r="B145" t="s">
        <v>244</v>
      </c>
      <c r="AN145">
        <v>6</v>
      </c>
      <c r="AO145">
        <v>874</v>
      </c>
      <c r="AP145">
        <v>0</v>
      </c>
      <c r="AQ145">
        <v>36</v>
      </c>
    </row>
    <row r="146" spans="2:43">
      <c r="B146" t="s">
        <v>132</v>
      </c>
      <c r="AC146">
        <v>0</v>
      </c>
      <c r="AD146">
        <v>2</v>
      </c>
      <c r="AE146">
        <v>1</v>
      </c>
      <c r="AF146">
        <v>0</v>
      </c>
      <c r="AG146">
        <v>0</v>
      </c>
      <c r="AH146">
        <v>1</v>
      </c>
      <c r="AI146">
        <v>0</v>
      </c>
      <c r="AN146">
        <v>5</v>
      </c>
      <c r="AO146">
        <v>5</v>
      </c>
      <c r="AP146">
        <v>1</v>
      </c>
      <c r="AQ146">
        <v>6</v>
      </c>
    </row>
    <row r="147" spans="2:43">
      <c r="B147" t="s">
        <v>133</v>
      </c>
      <c r="AC147">
        <v>312</v>
      </c>
      <c r="AD147">
        <v>14</v>
      </c>
      <c r="AE147">
        <v>295</v>
      </c>
      <c r="AF147">
        <v>211</v>
      </c>
      <c r="AG147">
        <v>864</v>
      </c>
      <c r="AH147">
        <v>1159</v>
      </c>
      <c r="AI147">
        <v>1099</v>
      </c>
    </row>
    <row r="148" spans="2:43">
      <c r="B148" t="s">
        <v>245</v>
      </c>
      <c r="AN148">
        <v>2247</v>
      </c>
      <c r="AO148">
        <v>1687</v>
      </c>
      <c r="AP148">
        <v>1619</v>
      </c>
      <c r="AQ148">
        <v>1223</v>
      </c>
    </row>
    <row r="149" spans="2:43">
      <c r="B149" t="s">
        <v>246</v>
      </c>
      <c r="AN149">
        <v>524</v>
      </c>
      <c r="AO149">
        <v>181</v>
      </c>
      <c r="AP149">
        <v>98</v>
      </c>
      <c r="AQ149">
        <v>11</v>
      </c>
    </row>
    <row r="150" spans="2:43">
      <c r="B150" t="s">
        <v>247</v>
      </c>
      <c r="AN150">
        <v>89</v>
      </c>
      <c r="AO150">
        <v>69</v>
      </c>
      <c r="AP150">
        <v>81</v>
      </c>
      <c r="AQ150">
        <v>34</v>
      </c>
    </row>
    <row r="151" spans="2:43">
      <c r="B151" t="s">
        <v>248</v>
      </c>
      <c r="AN151">
        <v>3</v>
      </c>
      <c r="AO151">
        <v>11</v>
      </c>
      <c r="AP151">
        <v>19</v>
      </c>
      <c r="AQ151">
        <v>6</v>
      </c>
    </row>
    <row r="152" spans="2:43">
      <c r="B152" t="s">
        <v>249</v>
      </c>
    </row>
    <row r="153" spans="2:43">
      <c r="B153" t="s">
        <v>250</v>
      </c>
      <c r="AN153">
        <v>1376</v>
      </c>
      <c r="AO153">
        <v>939</v>
      </c>
      <c r="AP153">
        <v>1009</v>
      </c>
      <c r="AQ153">
        <v>2148</v>
      </c>
    </row>
    <row r="154" spans="2:43">
      <c r="B154" t="s">
        <v>251</v>
      </c>
      <c r="AN154">
        <v>1</v>
      </c>
      <c r="AO154">
        <v>4</v>
      </c>
      <c r="AP154">
        <v>2</v>
      </c>
      <c r="AQ154">
        <v>1</v>
      </c>
    </row>
    <row r="155" spans="2:43">
      <c r="B155" t="s">
        <v>252</v>
      </c>
      <c r="AN155">
        <v>236</v>
      </c>
      <c r="AO155">
        <v>277</v>
      </c>
      <c r="AP155">
        <v>359</v>
      </c>
      <c r="AQ155">
        <v>108</v>
      </c>
    </row>
    <row r="156" spans="2:43">
      <c r="B156" t="s">
        <v>253</v>
      </c>
      <c r="AO156">
        <v>0</v>
      </c>
      <c r="AP156">
        <v>0</v>
      </c>
      <c r="AQ156">
        <v>0</v>
      </c>
    </row>
    <row r="157" spans="2:43">
      <c r="B157" t="s">
        <v>254</v>
      </c>
      <c r="AN157">
        <v>27</v>
      </c>
      <c r="AO157">
        <v>42</v>
      </c>
      <c r="AP157">
        <v>114</v>
      </c>
      <c r="AQ157">
        <v>119</v>
      </c>
    </row>
    <row r="158" spans="2:43">
      <c r="B158" t="s">
        <v>180</v>
      </c>
      <c r="C158" t="s">
        <v>181</v>
      </c>
      <c r="AJ158">
        <v>866</v>
      </c>
    </row>
    <row r="159" spans="2:43">
      <c r="B159" t="s">
        <v>178</v>
      </c>
      <c r="C159" t="s">
        <v>179</v>
      </c>
      <c r="AJ159">
        <v>31</v>
      </c>
    </row>
    <row r="160" spans="2:43">
      <c r="B160" t="s">
        <v>255</v>
      </c>
      <c r="AN160">
        <v>4</v>
      </c>
      <c r="AO160">
        <v>7</v>
      </c>
      <c r="AP160">
        <v>11</v>
      </c>
      <c r="AQ160">
        <v>1</v>
      </c>
    </row>
    <row r="161" spans="2:43">
      <c r="B161" t="s">
        <v>256</v>
      </c>
      <c r="AP161">
        <v>0</v>
      </c>
    </row>
    <row r="162" spans="2:43">
      <c r="B162" t="s">
        <v>257</v>
      </c>
      <c r="AN162">
        <v>55</v>
      </c>
      <c r="AO162">
        <v>175</v>
      </c>
      <c r="AP162">
        <v>343</v>
      </c>
      <c r="AQ162">
        <v>221</v>
      </c>
    </row>
    <row r="163" spans="2:43">
      <c r="B163" t="s">
        <v>258</v>
      </c>
      <c r="AN163">
        <v>1</v>
      </c>
      <c r="AO163">
        <v>1</v>
      </c>
      <c r="AP163">
        <v>1</v>
      </c>
      <c r="AQ163">
        <v>8</v>
      </c>
    </row>
    <row r="164" spans="2:43">
      <c r="B164" t="s">
        <v>259</v>
      </c>
      <c r="AN164">
        <v>9</v>
      </c>
      <c r="AO164">
        <v>4</v>
      </c>
      <c r="AP164">
        <v>7</v>
      </c>
      <c r="AQ164">
        <v>74</v>
      </c>
    </row>
    <row r="165" spans="2:43">
      <c r="B165" t="s">
        <v>260</v>
      </c>
      <c r="AP165">
        <v>2</v>
      </c>
    </row>
    <row r="166" spans="2:43">
      <c r="B166" t="s">
        <v>279</v>
      </c>
      <c r="AQ166">
        <v>0</v>
      </c>
    </row>
    <row r="167" spans="2:43">
      <c r="B167" t="s">
        <v>261</v>
      </c>
      <c r="AN167">
        <v>102</v>
      </c>
      <c r="AO167">
        <v>134</v>
      </c>
      <c r="AP167">
        <v>1505</v>
      </c>
      <c r="AQ167">
        <v>599</v>
      </c>
    </row>
    <row r="168" spans="2:43">
      <c r="B168" t="s">
        <v>262</v>
      </c>
    </row>
    <row r="169" spans="2:43">
      <c r="B169" t="s">
        <v>263</v>
      </c>
      <c r="AN169">
        <v>3</v>
      </c>
      <c r="AO169">
        <v>3</v>
      </c>
      <c r="AP169">
        <v>3</v>
      </c>
      <c r="AQ169">
        <v>2</v>
      </c>
    </row>
    <row r="170" spans="2:43">
      <c r="B170" t="s">
        <v>264</v>
      </c>
      <c r="AQ170">
        <v>0</v>
      </c>
    </row>
    <row r="171" spans="2:43">
      <c r="B171" t="s">
        <v>265</v>
      </c>
      <c r="AN171">
        <v>0</v>
      </c>
      <c r="AO171">
        <v>5</v>
      </c>
      <c r="AP171">
        <v>60</v>
      </c>
      <c r="AQ171">
        <v>2</v>
      </c>
    </row>
    <row r="172" spans="2:43">
      <c r="B172" t="s">
        <v>266</v>
      </c>
      <c r="AN172">
        <v>46</v>
      </c>
      <c r="AO172">
        <v>4</v>
      </c>
      <c r="AP172">
        <v>6</v>
      </c>
      <c r="AQ172">
        <v>1</v>
      </c>
    </row>
    <row r="173" spans="2:43">
      <c r="B173" t="s">
        <v>267</v>
      </c>
      <c r="AN173">
        <v>8</v>
      </c>
    </row>
    <row r="174" spans="2:43">
      <c r="B174" t="s">
        <v>134</v>
      </c>
      <c r="C174" t="s">
        <v>165</v>
      </c>
      <c r="AE174">
        <v>6</v>
      </c>
      <c r="AF174">
        <v>5</v>
      </c>
      <c r="AG174">
        <v>13</v>
      </c>
      <c r="AH174">
        <v>5</v>
      </c>
      <c r="AI174">
        <v>25</v>
      </c>
    </row>
    <row r="175" spans="2:43">
      <c r="B175" t="s">
        <v>268</v>
      </c>
      <c r="AN175">
        <v>440</v>
      </c>
      <c r="AO175">
        <v>266</v>
      </c>
      <c r="AP175">
        <v>336</v>
      </c>
      <c r="AQ175">
        <v>204</v>
      </c>
    </row>
    <row r="176" spans="2:43">
      <c r="B176" t="s">
        <v>269</v>
      </c>
      <c r="AN176">
        <v>13</v>
      </c>
      <c r="AO176">
        <v>5</v>
      </c>
      <c r="AP176">
        <v>15</v>
      </c>
      <c r="AQ176">
        <v>8</v>
      </c>
    </row>
    <row r="177" spans="2:43">
      <c r="B177" t="s">
        <v>270</v>
      </c>
      <c r="AN177">
        <v>0</v>
      </c>
      <c r="AP177">
        <v>0</v>
      </c>
    </row>
    <row r="178" spans="2:43">
      <c r="B178" t="s">
        <v>271</v>
      </c>
      <c r="AN178">
        <v>13</v>
      </c>
      <c r="AO178">
        <v>70</v>
      </c>
      <c r="AP178">
        <v>55</v>
      </c>
      <c r="AQ178">
        <v>40</v>
      </c>
    </row>
    <row r="179" spans="2:43">
      <c r="B179" t="s">
        <v>272</v>
      </c>
      <c r="AN179">
        <v>3</v>
      </c>
      <c r="AO179">
        <v>1</v>
      </c>
      <c r="AP179">
        <v>1</v>
      </c>
    </row>
    <row r="180" spans="2:43">
      <c r="B180" t="s">
        <v>273</v>
      </c>
      <c r="AN180">
        <v>19</v>
      </c>
      <c r="AO180">
        <v>6</v>
      </c>
      <c r="AP180">
        <v>6</v>
      </c>
      <c r="AQ180">
        <v>1</v>
      </c>
    </row>
    <row r="181" spans="2:43">
      <c r="B181" t="s">
        <v>274</v>
      </c>
    </row>
    <row r="182" spans="2:43">
      <c r="B182" t="s">
        <v>176</v>
      </c>
      <c r="AJ182">
        <v>97</v>
      </c>
      <c r="AK182">
        <v>2656</v>
      </c>
      <c r="AL182">
        <v>44</v>
      </c>
      <c r="AM182">
        <v>45</v>
      </c>
    </row>
    <row r="183" spans="2:43">
      <c r="B183" t="s">
        <v>135</v>
      </c>
      <c r="AC183">
        <v>1</v>
      </c>
      <c r="AD183">
        <v>44</v>
      </c>
      <c r="AE183">
        <v>51</v>
      </c>
      <c r="AF183">
        <v>23</v>
      </c>
      <c r="AH183">
        <v>0</v>
      </c>
      <c r="AI183">
        <v>100</v>
      </c>
    </row>
    <row r="184" spans="2:43">
      <c r="B184" t="s">
        <v>136</v>
      </c>
      <c r="AC184">
        <v>8</v>
      </c>
      <c r="AD184">
        <v>11</v>
      </c>
      <c r="AE184">
        <v>119</v>
      </c>
      <c r="AF184">
        <v>18</v>
      </c>
      <c r="AG184">
        <v>133</v>
      </c>
      <c r="AH184">
        <v>190</v>
      </c>
      <c r="AI184">
        <v>124</v>
      </c>
      <c r="AN184">
        <v>360</v>
      </c>
      <c r="AO184">
        <v>542</v>
      </c>
      <c r="AP184">
        <v>692</v>
      </c>
      <c r="AQ184">
        <v>795</v>
      </c>
    </row>
    <row r="185" spans="2:43">
      <c r="B185" t="s">
        <v>275</v>
      </c>
    </row>
    <row r="186" spans="2:43">
      <c r="B186" t="s">
        <v>276</v>
      </c>
      <c r="AN186">
        <v>2</v>
      </c>
      <c r="AO186">
        <v>9</v>
      </c>
      <c r="AP186">
        <v>6</v>
      </c>
      <c r="AQ186">
        <v>5</v>
      </c>
    </row>
    <row r="187" spans="2:43">
      <c r="B187" t="s">
        <v>277</v>
      </c>
      <c r="AN187">
        <v>1</v>
      </c>
      <c r="AP187">
        <v>94</v>
      </c>
      <c r="AQ187">
        <v>0</v>
      </c>
    </row>
    <row r="188" spans="2:43">
      <c r="B188" t="s">
        <v>278</v>
      </c>
      <c r="AN188">
        <v>297</v>
      </c>
      <c r="AO188">
        <v>106</v>
      </c>
      <c r="AP188">
        <v>212</v>
      </c>
      <c r="AQ188">
        <v>115</v>
      </c>
    </row>
    <row r="189" spans="2:43">
      <c r="B189" t="s">
        <v>137</v>
      </c>
      <c r="AC189">
        <v>147</v>
      </c>
      <c r="AD189">
        <v>165</v>
      </c>
      <c r="AE189">
        <v>154</v>
      </c>
      <c r="AF189">
        <v>1448</v>
      </c>
      <c r="AG189">
        <v>2808</v>
      </c>
      <c r="AH189">
        <v>3502</v>
      </c>
      <c r="AI189">
        <v>2004</v>
      </c>
      <c r="AJ189">
        <v>3153</v>
      </c>
      <c r="AK189">
        <v>1693</v>
      </c>
      <c r="AL189">
        <v>1559</v>
      </c>
      <c r="AM189">
        <v>2656</v>
      </c>
      <c r="AN189">
        <v>4960</v>
      </c>
      <c r="AO189">
        <v>6567</v>
      </c>
      <c r="AP189">
        <v>6519</v>
      </c>
      <c r="AQ189">
        <v>4956</v>
      </c>
    </row>
    <row r="190" spans="2:43">
      <c r="B190" t="s">
        <v>185</v>
      </c>
      <c r="AK190">
        <v>328</v>
      </c>
      <c r="AL190">
        <v>393</v>
      </c>
      <c r="AM190">
        <v>421</v>
      </c>
    </row>
    <row r="191" spans="2:43">
      <c r="B191" t="s">
        <v>186</v>
      </c>
      <c r="AK191">
        <v>77</v>
      </c>
      <c r="AL191">
        <v>163</v>
      </c>
      <c r="AM191">
        <v>326</v>
      </c>
    </row>
    <row r="192" spans="2:43">
      <c r="B192" t="s">
        <v>187</v>
      </c>
      <c r="AK192">
        <v>374</v>
      </c>
      <c r="AL192">
        <v>380</v>
      </c>
      <c r="AM192">
        <v>771</v>
      </c>
    </row>
    <row r="193" spans="2:43">
      <c r="B193" t="s">
        <v>188</v>
      </c>
      <c r="AK193">
        <v>209</v>
      </c>
      <c r="AL193">
        <v>284</v>
      </c>
      <c r="AM193">
        <v>1813</v>
      </c>
    </row>
    <row r="194" spans="2:43">
      <c r="B194" t="s">
        <v>138</v>
      </c>
      <c r="AC194">
        <v>18</v>
      </c>
      <c r="AD194">
        <v>587</v>
      </c>
      <c r="AE194">
        <v>85</v>
      </c>
      <c r="AF194">
        <v>93</v>
      </c>
      <c r="AG194">
        <v>58</v>
      </c>
      <c r="AH194">
        <v>158</v>
      </c>
      <c r="AI194">
        <v>210</v>
      </c>
      <c r="AJ194">
        <v>114</v>
      </c>
      <c r="AK194">
        <v>177</v>
      </c>
      <c r="AL194">
        <v>531</v>
      </c>
      <c r="AM194">
        <v>501</v>
      </c>
      <c r="AN194">
        <v>456</v>
      </c>
      <c r="AO194">
        <v>362</v>
      </c>
      <c r="AP194">
        <v>491</v>
      </c>
      <c r="AQ194">
        <v>605</v>
      </c>
    </row>
    <row r="195" spans="2:43">
      <c r="B195" t="s">
        <v>177</v>
      </c>
      <c r="AK195">
        <v>0</v>
      </c>
      <c r="AL195">
        <v>0</v>
      </c>
    </row>
    <row r="196" spans="2:43">
      <c r="B196" t="s">
        <v>139</v>
      </c>
    </row>
    <row r="197" spans="2:43">
      <c r="B197" t="s">
        <v>140</v>
      </c>
      <c r="AC197">
        <v>3</v>
      </c>
      <c r="AD197">
        <v>0</v>
      </c>
      <c r="AE197">
        <v>1</v>
      </c>
      <c r="AF197">
        <v>42</v>
      </c>
      <c r="AG197">
        <v>37</v>
      </c>
      <c r="AH197">
        <v>104</v>
      </c>
      <c r="AI197">
        <v>82</v>
      </c>
      <c r="AJ197">
        <v>12</v>
      </c>
      <c r="AK197">
        <v>11</v>
      </c>
      <c r="AL197">
        <v>6</v>
      </c>
      <c r="AM197">
        <v>37</v>
      </c>
      <c r="AN197">
        <v>26</v>
      </c>
      <c r="AO197">
        <v>128</v>
      </c>
      <c r="AP197">
        <v>248</v>
      </c>
      <c r="AQ197">
        <v>165</v>
      </c>
    </row>
    <row r="198" spans="2:43">
      <c r="B198" t="s">
        <v>141</v>
      </c>
      <c r="C198" t="s">
        <v>169</v>
      </c>
      <c r="AE198">
        <v>1</v>
      </c>
      <c r="AJ198">
        <v>1</v>
      </c>
      <c r="AL198">
        <v>1</v>
      </c>
    </row>
    <row r="199" spans="2:43">
      <c r="B199" t="s">
        <v>142</v>
      </c>
      <c r="AD199">
        <v>0</v>
      </c>
      <c r="AE199">
        <v>0</v>
      </c>
      <c r="AF199">
        <v>0</v>
      </c>
      <c r="AH199">
        <v>0</v>
      </c>
      <c r="AI199">
        <v>4</v>
      </c>
      <c r="AK199">
        <v>0</v>
      </c>
      <c r="AL199">
        <v>0</v>
      </c>
    </row>
    <row r="200" spans="2:43">
      <c r="B200" t="s">
        <v>143</v>
      </c>
      <c r="AC200">
        <v>0</v>
      </c>
      <c r="AE200">
        <v>4</v>
      </c>
      <c r="AI200">
        <v>1</v>
      </c>
      <c r="AK200">
        <v>0</v>
      </c>
    </row>
    <row r="201" spans="2:43">
      <c r="B201" t="s">
        <v>228</v>
      </c>
      <c r="AN201">
        <v>1</v>
      </c>
      <c r="AO201">
        <v>2</v>
      </c>
      <c r="AP201">
        <v>4</v>
      </c>
      <c r="AQ201">
        <v>8</v>
      </c>
    </row>
    <row r="202" spans="2:43">
      <c r="B202" t="s">
        <v>194</v>
      </c>
      <c r="AA202">
        <v>6039699</v>
      </c>
      <c r="AB202">
        <v>7281724</v>
      </c>
      <c r="AC202">
        <v>4</v>
      </c>
      <c r="AD202">
        <v>11</v>
      </c>
      <c r="AE202">
        <v>94</v>
      </c>
      <c r="AF202">
        <v>79</v>
      </c>
    </row>
    <row r="203" spans="2:43">
      <c r="B203" t="s">
        <v>144</v>
      </c>
      <c r="AH203">
        <v>12105</v>
      </c>
      <c r="AI203">
        <v>11379</v>
      </c>
      <c r="AJ203">
        <v>13198</v>
      </c>
      <c r="AK203">
        <v>7109</v>
      </c>
      <c r="AL203">
        <v>5535</v>
      </c>
      <c r="AM203">
        <v>7107</v>
      </c>
      <c r="AN203">
        <v>8254</v>
      </c>
      <c r="AO203">
        <v>9375</v>
      </c>
      <c r="AP203">
        <v>15868</v>
      </c>
      <c r="AQ203">
        <v>24606</v>
      </c>
    </row>
    <row r="204" spans="2:43">
      <c r="B204" t="s">
        <v>145</v>
      </c>
      <c r="AG204">
        <v>5185</v>
      </c>
      <c r="AH204">
        <v>8432</v>
      </c>
      <c r="AI204">
        <v>14558</v>
      </c>
      <c r="AJ204">
        <v>18189</v>
      </c>
      <c r="AK204">
        <v>6163</v>
      </c>
      <c r="AL204">
        <v>6151</v>
      </c>
      <c r="AM204">
        <v>12541</v>
      </c>
      <c r="AN204">
        <v>3708</v>
      </c>
      <c r="AO204">
        <v>1982</v>
      </c>
      <c r="AP204">
        <v>1903</v>
      </c>
      <c r="AQ204">
        <v>1733</v>
      </c>
    </row>
    <row r="205" spans="2:43">
      <c r="B205" t="s">
        <v>146</v>
      </c>
    </row>
    <row r="207" spans="2:43">
      <c r="B207" t="s">
        <v>286</v>
      </c>
      <c r="AA207">
        <f t="shared" ref="AA207:AF207" si="0">SUM(AA4:AA205)</f>
        <v>655150671</v>
      </c>
      <c r="AB207">
        <f t="shared" si="0"/>
        <v>1195586652</v>
      </c>
      <c r="AC207">
        <f t="shared" si="0"/>
        <v>1265865</v>
      </c>
      <c r="AD207">
        <f t="shared" si="0"/>
        <v>1396525</v>
      </c>
      <c r="AE207">
        <f t="shared" si="0"/>
        <v>2246309</v>
      </c>
      <c r="AF207">
        <f t="shared" si="0"/>
        <v>2514740</v>
      </c>
      <c r="AG207">
        <f t="shared" ref="AG207:AQ207" si="1">SUM(AG4:AG205)</f>
        <v>2507990</v>
      </c>
      <c r="AH207">
        <f t="shared" si="1"/>
        <v>2813360</v>
      </c>
      <c r="AI207">
        <f t="shared" si="1"/>
        <v>2433244</v>
      </c>
      <c r="AJ207">
        <f t="shared" si="1"/>
        <v>1878597</v>
      </c>
      <c r="AK207">
        <f t="shared" si="1"/>
        <v>1083802</v>
      </c>
      <c r="AL207">
        <f t="shared" si="1"/>
        <v>959643</v>
      </c>
      <c r="AM207">
        <f t="shared" si="1"/>
        <v>975342</v>
      </c>
      <c r="AN207">
        <f t="shared" si="1"/>
        <v>925040</v>
      </c>
      <c r="AO207">
        <f t="shared" si="1"/>
        <v>1026246</v>
      </c>
      <c r="AP207">
        <f t="shared" si="1"/>
        <v>1195488</v>
      </c>
      <c r="AQ207">
        <f t="shared" si="1"/>
        <v>1184712</v>
      </c>
    </row>
    <row r="209" spans="27:43">
      <c r="AA209">
        <f>655150671-AA207</f>
        <v>0</v>
      </c>
      <c r="AB209">
        <f>1195586652-AB207</f>
        <v>0</v>
      </c>
      <c r="AC209">
        <f>1265865-AC207</f>
        <v>0</v>
      </c>
      <c r="AD209">
        <f>1396525-AD207</f>
        <v>0</v>
      </c>
      <c r="AE209">
        <f>2246309-AE207</f>
        <v>0</v>
      </c>
      <c r="AF209">
        <f>2514740-AF207</f>
        <v>0</v>
      </c>
      <c r="AG209">
        <f>2507990-AG207</f>
        <v>0</v>
      </c>
      <c r="AH209">
        <f>2813360-AH207</f>
        <v>0</v>
      </c>
      <c r="AI209">
        <f>2433244-AI207</f>
        <v>0</v>
      </c>
      <c r="AJ209">
        <f>1878597-AJ207</f>
        <v>0</v>
      </c>
      <c r="AK209">
        <f>1083802-AK207</f>
        <v>0</v>
      </c>
      <c r="AL209">
        <f>959643-AL207</f>
        <v>0</v>
      </c>
      <c r="AM209">
        <f>975342-AM207</f>
        <v>0</v>
      </c>
      <c r="AN209">
        <f>925040-AN207</f>
        <v>0</v>
      </c>
      <c r="AO209">
        <f>1026246-AO207</f>
        <v>0</v>
      </c>
      <c r="AP209">
        <f>1195488-AP207</f>
        <v>0</v>
      </c>
      <c r="AQ209">
        <f>1184712-AQ207</f>
        <v>0</v>
      </c>
    </row>
    <row r="211" spans="27:43">
      <c r="AJ211" t="s">
        <v>148</v>
      </c>
    </row>
    <row r="212" spans="27:43">
      <c r="AJ212" t="s">
        <v>149</v>
      </c>
    </row>
    <row r="213" spans="27:43">
      <c r="AA213">
        <f>+AA8++AA21+AA22+AA27+AA28+AA35+AA36+AA40+AA50+AA57+AA60+AA65+AA103+AA105+AA106</f>
        <v>20850445</v>
      </c>
      <c r="AB213">
        <f>+AB8++AB21+AB22+AB27+AB28+AB35+AB36+AB40+AB50+AB57+AB60+AB65+AB103+AB105+AB106</f>
        <v>47538232</v>
      </c>
    </row>
    <row r="214" spans="27:43">
      <c r="AA214">
        <f>26890144-AA209</f>
        <v>26890144</v>
      </c>
      <c r="AB214">
        <f>54819956-AB209</f>
        <v>54819956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arpie71</dc:creator>
  <cp:lastModifiedBy>arpie71</cp:lastModifiedBy>
  <dcterms:created xsi:type="dcterms:W3CDTF">2009-02-12T22:45:56Z</dcterms:created>
  <dcterms:modified xsi:type="dcterms:W3CDTF">2011-11-15T01:41:44Z</dcterms:modified>
</cp:coreProperties>
</file>