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600" windowHeight="10950" activeTab="1"/>
  </bookViews>
  <sheets>
    <sheet name="imports" sheetId="2" r:id="rId1"/>
    <sheet name="exports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54" i="1"/>
  <c r="AA54"/>
  <c r="Z54"/>
  <c r="Y54"/>
  <c r="X54"/>
  <c r="S54"/>
  <c r="R54"/>
  <c r="Q54"/>
  <c r="P54"/>
  <c r="O54"/>
  <c r="AA53" i="2"/>
  <c r="Z53"/>
  <c r="Y53"/>
  <c r="X53"/>
  <c r="T53"/>
  <c r="S53"/>
  <c r="R53"/>
  <c r="Q53"/>
  <c r="P53"/>
  <c r="O53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2"/>
  <c r="F52" i="1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E52"/>
  <c r="F51" i="2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E51"/>
</calcChain>
</file>

<file path=xl/sharedStrings.xml><?xml version="1.0" encoding="utf-8"?>
<sst xmlns="http://schemas.openxmlformats.org/spreadsheetml/2006/main" count="175" uniqueCount="60">
  <si>
    <t>notes</t>
  </si>
  <si>
    <t>unit</t>
  </si>
  <si>
    <t>Estonia</t>
  </si>
  <si>
    <t>Algeria</t>
  </si>
  <si>
    <t>Tunis</t>
  </si>
  <si>
    <t>Switzerland</t>
  </si>
  <si>
    <t>Austria</t>
  </si>
  <si>
    <t>Albania</t>
  </si>
  <si>
    <t>Bulgaria</t>
  </si>
  <si>
    <t>China</t>
  </si>
  <si>
    <t>Chile</t>
  </si>
  <si>
    <t>Canada</t>
  </si>
  <si>
    <t>Romania</t>
  </si>
  <si>
    <t>Anglia</t>
  </si>
  <si>
    <t>Argentina</t>
  </si>
  <si>
    <t>Belgia si Luxemburg</t>
  </si>
  <si>
    <t>Brazilia</t>
  </si>
  <si>
    <t>Cehoslovacia</t>
  </si>
  <si>
    <t>Cipru</t>
  </si>
  <si>
    <t>Danemarca</t>
  </si>
  <si>
    <t>Egipt</t>
  </si>
  <si>
    <t>Elvetia</t>
  </si>
  <si>
    <t>Finlanda</t>
  </si>
  <si>
    <t>Franta</t>
  </si>
  <si>
    <t>Germania</t>
  </si>
  <si>
    <t>Gibraltar si Malta</t>
  </si>
  <si>
    <t>Grecia</t>
  </si>
  <si>
    <t>India</t>
  </si>
  <si>
    <t>Indochina franceza</t>
  </si>
  <si>
    <t>Italia</t>
  </si>
  <si>
    <t>Jugoslavia</t>
  </si>
  <si>
    <t>Japonia</t>
  </si>
  <si>
    <t>Letonia</t>
  </si>
  <si>
    <t>Lituania</t>
  </si>
  <si>
    <t>Maroc</t>
  </si>
  <si>
    <t>Mexic</t>
  </si>
  <si>
    <t>Norvegia</t>
  </si>
  <si>
    <t>Olanda</t>
  </si>
  <si>
    <t>Palestina</t>
  </si>
  <si>
    <t>Polonia</t>
  </si>
  <si>
    <t>Portugalia</t>
  </si>
  <si>
    <t>Siria</t>
  </si>
  <si>
    <t>Spania</t>
  </si>
  <si>
    <t>Statele Unite</t>
  </si>
  <si>
    <t>Suedia</t>
  </si>
  <si>
    <t>Turcia</t>
  </si>
  <si>
    <t>Ucraina</t>
  </si>
  <si>
    <t>Ungaria</t>
  </si>
  <si>
    <t>URSS</t>
  </si>
  <si>
    <t>Alte tari</t>
  </si>
  <si>
    <t>1000 lei</t>
  </si>
  <si>
    <t>Source: Anuarul Statistic al Romaniei</t>
  </si>
  <si>
    <t>Notes: 1) In 1938, Austria is included with Germany's total</t>
  </si>
  <si>
    <t>Uzul vaslor</t>
  </si>
  <si>
    <t>Usage des bateaux</t>
  </si>
  <si>
    <t>Serbia</t>
  </si>
  <si>
    <t>2) In 1915, Hungary is part of Austria</t>
  </si>
  <si>
    <t>Other countries</t>
  </si>
  <si>
    <t>mil de lei</t>
  </si>
  <si>
    <t>TOTAL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</si>
</sst>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6"/>
  <sheetViews>
    <sheetView workbookViewId="0">
      <pane xSplit="3" ySplit="1" topLeftCell="I2" activePane="bottomRight" state="frozen"/>
      <selection activeCell="B2" sqref="B2:B180"/>
      <selection pane="topRight" activeCell="B2" sqref="B2:B180"/>
      <selection pane="bottomLeft" activeCell="B2" sqref="B2:B180"/>
      <selection pane="bottomRight" activeCell="B51" sqref="B51"/>
    </sheetView>
  </sheetViews>
  <sheetFormatPr defaultRowHeight="15"/>
  <cols>
    <col min="15" max="20" width="10.57031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</row>
    <row r="3" spans="1:54">
      <c r="O3" t="s">
        <v>58</v>
      </c>
      <c r="P3" t="s">
        <v>58</v>
      </c>
      <c r="Q3" t="s">
        <v>58</v>
      </c>
      <c r="R3" t="s">
        <v>58</v>
      </c>
      <c r="S3" t="s">
        <v>58</v>
      </c>
      <c r="T3" t="s">
        <v>58</v>
      </c>
      <c r="X3" t="s">
        <v>58</v>
      </c>
      <c r="Y3" t="s">
        <v>58</v>
      </c>
      <c r="Z3" t="s">
        <v>58</v>
      </c>
      <c r="AA3" t="s">
        <v>58</v>
      </c>
      <c r="AC3" s="1"/>
      <c r="AE3" s="1"/>
    </row>
    <row r="4" spans="1:54">
      <c r="A4" t="s">
        <v>12</v>
      </c>
      <c r="B4" t="s">
        <v>7</v>
      </c>
      <c r="D4" t="s">
        <v>50</v>
      </c>
      <c r="AJ4">
        <v>4838</v>
      </c>
      <c r="AK4">
        <v>97</v>
      </c>
      <c r="AL4">
        <v>89</v>
      </c>
      <c r="AM4">
        <v>19</v>
      </c>
      <c r="AN4">
        <v>3</v>
      </c>
      <c r="AO4">
        <v>3</v>
      </c>
      <c r="AP4">
        <v>7</v>
      </c>
      <c r="AQ4">
        <v>10</v>
      </c>
    </row>
    <row r="5" spans="1:54">
      <c r="B5" t="s">
        <v>3</v>
      </c>
      <c r="AJ5">
        <v>16213</v>
      </c>
      <c r="AK5">
        <v>2940</v>
      </c>
      <c r="AL5">
        <v>7831</v>
      </c>
      <c r="AM5">
        <v>2831</v>
      </c>
      <c r="AN5">
        <v>1293</v>
      </c>
      <c r="AP5">
        <v>451</v>
      </c>
      <c r="AQ5">
        <v>277</v>
      </c>
    </row>
    <row r="6" spans="1:54">
      <c r="B6" t="s">
        <v>13</v>
      </c>
      <c r="O6">
        <v>56775.805999999997</v>
      </c>
      <c r="P6">
        <v>85594.695999999996</v>
      </c>
      <c r="Q6">
        <v>88000.45</v>
      </c>
      <c r="R6">
        <v>55737.728000000003</v>
      </c>
      <c r="S6">
        <v>55794.336000000003</v>
      </c>
      <c r="T6">
        <v>21224.94</v>
      </c>
      <c r="X6">
        <v>529231</v>
      </c>
      <c r="Y6">
        <v>1393896</v>
      </c>
      <c r="Z6">
        <v>1681126</v>
      </c>
      <c r="AA6">
        <v>1096378</v>
      </c>
      <c r="AB6">
        <v>1801357</v>
      </c>
      <c r="AC6">
        <v>2582951</v>
      </c>
      <c r="AD6">
        <v>3152248</v>
      </c>
      <c r="AE6">
        <v>3102061</v>
      </c>
      <c r="AF6">
        <v>2841755</v>
      </c>
      <c r="AG6">
        <v>2695750</v>
      </c>
      <c r="AH6">
        <v>2159875</v>
      </c>
      <c r="AI6">
        <v>1873712</v>
      </c>
      <c r="AJ6">
        <v>1305114</v>
      </c>
      <c r="AK6">
        <v>1300640</v>
      </c>
      <c r="AL6">
        <v>1743986</v>
      </c>
      <c r="AM6">
        <v>2146623</v>
      </c>
      <c r="AN6">
        <v>1063780</v>
      </c>
      <c r="AO6">
        <v>928680</v>
      </c>
      <c r="AP6">
        <v>1906838</v>
      </c>
      <c r="AQ6">
        <v>1529271</v>
      </c>
    </row>
    <row r="7" spans="1:54">
      <c r="B7" t="s">
        <v>14</v>
      </c>
      <c r="AJ7">
        <v>26207</v>
      </c>
      <c r="AK7">
        <v>21187</v>
      </c>
      <c r="AL7">
        <v>17523</v>
      </c>
      <c r="AM7">
        <v>3465</v>
      </c>
      <c r="AN7">
        <v>67</v>
      </c>
      <c r="AO7">
        <v>1531</v>
      </c>
      <c r="AP7">
        <v>16513</v>
      </c>
      <c r="AQ7">
        <v>16300</v>
      </c>
    </row>
    <row r="8" spans="1:54">
      <c r="B8" t="s">
        <v>6</v>
      </c>
      <c r="O8">
        <v>97980.077000000005</v>
      </c>
      <c r="P8">
        <v>137040.41500000001</v>
      </c>
      <c r="Q8">
        <v>138874.383</v>
      </c>
      <c r="R8">
        <v>138192.076</v>
      </c>
      <c r="S8">
        <v>132754.95000000001</v>
      </c>
      <c r="T8">
        <v>92954.563999999998</v>
      </c>
      <c r="X8">
        <v>167476</v>
      </c>
      <c r="Y8">
        <v>769607</v>
      </c>
      <c r="Z8">
        <v>2050083</v>
      </c>
      <c r="AA8">
        <v>1968186</v>
      </c>
      <c r="AB8">
        <v>3056994</v>
      </c>
      <c r="AC8">
        <v>4420924</v>
      </c>
      <c r="AD8">
        <v>4948017</v>
      </c>
      <c r="AE8">
        <v>5028163</v>
      </c>
      <c r="AF8">
        <v>4500813</v>
      </c>
      <c r="AG8">
        <v>4272764</v>
      </c>
      <c r="AH8">
        <v>3715088</v>
      </c>
      <c r="AI8">
        <v>2678949</v>
      </c>
      <c r="AJ8">
        <v>1394832</v>
      </c>
      <c r="AK8">
        <v>577689</v>
      </c>
      <c r="AL8">
        <v>1078272</v>
      </c>
      <c r="AM8">
        <v>1303291</v>
      </c>
      <c r="AN8">
        <v>1175405</v>
      </c>
      <c r="AO8">
        <v>1695286</v>
      </c>
      <c r="AP8">
        <v>1722483</v>
      </c>
    </row>
    <row r="9" spans="1:54">
      <c r="B9" t="s">
        <v>15</v>
      </c>
      <c r="O9">
        <v>13983.055</v>
      </c>
      <c r="P9">
        <v>28113.768</v>
      </c>
      <c r="Q9">
        <v>20150.348999999998</v>
      </c>
      <c r="R9">
        <v>16492.788</v>
      </c>
      <c r="S9">
        <v>10563.511</v>
      </c>
      <c r="T9">
        <v>1080.752</v>
      </c>
      <c r="X9">
        <v>2355</v>
      </c>
      <c r="Y9">
        <v>84062</v>
      </c>
      <c r="Z9">
        <v>259776</v>
      </c>
      <c r="AA9">
        <v>138161</v>
      </c>
      <c r="AB9">
        <v>345997</v>
      </c>
      <c r="AC9">
        <v>510042</v>
      </c>
      <c r="AD9">
        <v>676225</v>
      </c>
      <c r="AE9">
        <v>957302</v>
      </c>
      <c r="AF9">
        <v>874699</v>
      </c>
      <c r="AG9">
        <v>705948</v>
      </c>
      <c r="AH9">
        <v>927125</v>
      </c>
      <c r="AI9">
        <v>404934</v>
      </c>
      <c r="AJ9">
        <v>248624</v>
      </c>
      <c r="AK9">
        <v>265192</v>
      </c>
      <c r="AL9">
        <v>477636</v>
      </c>
      <c r="AM9">
        <v>685514</v>
      </c>
      <c r="AN9">
        <v>275978</v>
      </c>
      <c r="AO9">
        <v>225336</v>
      </c>
      <c r="AP9">
        <v>808957</v>
      </c>
      <c r="AQ9">
        <v>1002567</v>
      </c>
    </row>
    <row r="10" spans="1:54">
      <c r="B10" t="s">
        <v>16</v>
      </c>
      <c r="AJ10">
        <v>10535</v>
      </c>
      <c r="AK10">
        <v>41680</v>
      </c>
      <c r="AL10">
        <v>23614</v>
      </c>
      <c r="AM10">
        <v>1103</v>
      </c>
      <c r="AN10">
        <v>513</v>
      </c>
      <c r="AO10">
        <v>16282</v>
      </c>
      <c r="AP10">
        <v>4807</v>
      </c>
      <c r="AQ10">
        <v>6288</v>
      </c>
    </row>
    <row r="11" spans="1:54">
      <c r="B11" t="s">
        <v>8</v>
      </c>
      <c r="O11">
        <v>1333.9169999999999</v>
      </c>
      <c r="P11">
        <v>1398.7829999999999</v>
      </c>
      <c r="Q11">
        <v>2048.0210000000002</v>
      </c>
      <c r="R11">
        <v>1509.875</v>
      </c>
      <c r="S11">
        <v>4361.6779999999999</v>
      </c>
      <c r="T11">
        <v>9011.768</v>
      </c>
      <c r="X11">
        <v>25762</v>
      </c>
      <c r="Y11">
        <v>6117</v>
      </c>
      <c r="Z11">
        <v>38761</v>
      </c>
      <c r="AA11">
        <v>18632</v>
      </c>
      <c r="AB11">
        <v>19100</v>
      </c>
      <c r="AC11">
        <v>19937</v>
      </c>
      <c r="AD11">
        <v>26322</v>
      </c>
      <c r="AE11">
        <v>28529</v>
      </c>
      <c r="AF11">
        <v>31766</v>
      </c>
      <c r="AG11">
        <v>92830</v>
      </c>
      <c r="AH11">
        <v>67044</v>
      </c>
      <c r="AI11">
        <v>16156</v>
      </c>
      <c r="AJ11">
        <v>25000</v>
      </c>
      <c r="AK11">
        <v>14522</v>
      </c>
      <c r="AL11">
        <v>18004</v>
      </c>
      <c r="AM11">
        <v>21873</v>
      </c>
      <c r="AN11">
        <v>9940</v>
      </c>
      <c r="AO11">
        <v>11741</v>
      </c>
      <c r="AP11">
        <v>10476</v>
      </c>
      <c r="AQ11">
        <v>9060</v>
      </c>
    </row>
    <row r="12" spans="1:54">
      <c r="B12" t="s">
        <v>11</v>
      </c>
      <c r="Y12">
        <v>22235</v>
      </c>
      <c r="Z12">
        <v>1208</v>
      </c>
      <c r="AA12">
        <v>53542</v>
      </c>
      <c r="AB12">
        <v>161</v>
      </c>
      <c r="AC12">
        <v>342</v>
      </c>
      <c r="AD12">
        <v>453</v>
      </c>
      <c r="AF12">
        <v>2741</v>
      </c>
      <c r="AJ12">
        <v>7845</v>
      </c>
      <c r="AK12">
        <v>870</v>
      </c>
      <c r="AL12">
        <v>477</v>
      </c>
      <c r="AM12">
        <v>1036</v>
      </c>
      <c r="AN12">
        <v>2333</v>
      </c>
      <c r="AO12">
        <v>653</v>
      </c>
      <c r="AP12">
        <v>515</v>
      </c>
      <c r="AQ12">
        <v>2334</v>
      </c>
    </row>
    <row r="13" spans="1:54">
      <c r="B13" t="s">
        <v>17</v>
      </c>
      <c r="X13">
        <v>34638</v>
      </c>
      <c r="Y13">
        <v>250251</v>
      </c>
      <c r="Z13">
        <v>1064976</v>
      </c>
      <c r="AA13">
        <v>1156379</v>
      </c>
      <c r="AB13">
        <v>1618942</v>
      </c>
      <c r="AC13">
        <v>3027537</v>
      </c>
      <c r="AD13">
        <v>4272780</v>
      </c>
      <c r="AE13">
        <v>5172341</v>
      </c>
      <c r="AF13">
        <v>4715555</v>
      </c>
      <c r="AG13">
        <v>4590471</v>
      </c>
      <c r="AH13">
        <v>4019540</v>
      </c>
      <c r="AI13">
        <v>3370354</v>
      </c>
      <c r="AJ13">
        <v>1923040</v>
      </c>
      <c r="AK13">
        <v>1480227</v>
      </c>
      <c r="AL13">
        <v>1155343</v>
      </c>
      <c r="AM13">
        <v>1312020</v>
      </c>
      <c r="AN13">
        <v>1408295</v>
      </c>
      <c r="AO13">
        <v>1448783</v>
      </c>
      <c r="AP13">
        <v>3266696</v>
      </c>
      <c r="AQ13">
        <v>2465261</v>
      </c>
    </row>
    <row r="14" spans="1:54">
      <c r="B14" t="s">
        <v>18</v>
      </c>
      <c r="AP14">
        <v>850</v>
      </c>
      <c r="AQ14">
        <v>938</v>
      </c>
    </row>
    <row r="15" spans="1:54">
      <c r="B15" t="s">
        <v>10</v>
      </c>
      <c r="AJ15">
        <v>1345</v>
      </c>
      <c r="AK15">
        <v>232</v>
      </c>
      <c r="AL15">
        <v>30</v>
      </c>
      <c r="AN15">
        <v>341</v>
      </c>
      <c r="AO15">
        <v>50</v>
      </c>
      <c r="AP15">
        <v>14</v>
      </c>
      <c r="AQ15">
        <v>673</v>
      </c>
    </row>
    <row r="16" spans="1:54">
      <c r="B16" t="s">
        <v>9</v>
      </c>
      <c r="AJ16">
        <v>4227</v>
      </c>
      <c r="AK16">
        <v>2194</v>
      </c>
      <c r="AL16">
        <v>4339</v>
      </c>
      <c r="AM16">
        <v>844</v>
      </c>
      <c r="AN16">
        <v>82</v>
      </c>
      <c r="AO16">
        <v>921</v>
      </c>
      <c r="AP16">
        <v>84</v>
      </c>
      <c r="AQ16">
        <v>584</v>
      </c>
    </row>
    <row r="17" spans="2:43">
      <c r="B17" t="s">
        <v>19</v>
      </c>
      <c r="AD17">
        <v>11740</v>
      </c>
      <c r="AE17">
        <v>27509</v>
      </c>
      <c r="AF17">
        <v>19699</v>
      </c>
      <c r="AG17">
        <v>23565</v>
      </c>
      <c r="AH17">
        <v>12027</v>
      </c>
      <c r="AI17">
        <v>17889</v>
      </c>
      <c r="AJ17">
        <v>19403</v>
      </c>
      <c r="AK17">
        <v>13837</v>
      </c>
      <c r="AL17">
        <v>36679</v>
      </c>
      <c r="AM17">
        <v>58742</v>
      </c>
      <c r="AN17">
        <v>33629</v>
      </c>
      <c r="AO17">
        <v>24397</v>
      </c>
      <c r="AP17">
        <v>86061</v>
      </c>
      <c r="AQ17">
        <v>128891</v>
      </c>
    </row>
    <row r="18" spans="2:43">
      <c r="B18" t="s">
        <v>20</v>
      </c>
      <c r="O18">
        <v>220.96700000000001</v>
      </c>
      <c r="P18">
        <v>245.916</v>
      </c>
      <c r="Q18">
        <v>287.2</v>
      </c>
      <c r="R18">
        <v>421.858</v>
      </c>
      <c r="S18">
        <v>251.035</v>
      </c>
      <c r="T18">
        <v>737.29399999999998</v>
      </c>
      <c r="X18">
        <v>12611</v>
      </c>
      <c r="Y18">
        <v>7628</v>
      </c>
      <c r="Z18">
        <v>10171</v>
      </c>
      <c r="AA18">
        <v>54694</v>
      </c>
      <c r="AB18">
        <v>252176</v>
      </c>
      <c r="AC18">
        <v>622656</v>
      </c>
      <c r="AD18">
        <v>820707</v>
      </c>
      <c r="AE18">
        <v>575614</v>
      </c>
      <c r="AF18">
        <v>635239</v>
      </c>
      <c r="AG18">
        <v>625648</v>
      </c>
      <c r="AH18">
        <v>484686</v>
      </c>
      <c r="AI18">
        <v>252134</v>
      </c>
      <c r="AJ18">
        <v>193219</v>
      </c>
      <c r="AK18">
        <v>100004</v>
      </c>
      <c r="AL18">
        <v>181031</v>
      </c>
      <c r="AM18">
        <v>95392</v>
      </c>
      <c r="AN18">
        <v>319179</v>
      </c>
      <c r="AO18">
        <v>497099</v>
      </c>
      <c r="AP18">
        <v>861044</v>
      </c>
      <c r="AQ18">
        <v>664486</v>
      </c>
    </row>
    <row r="19" spans="2:43">
      <c r="B19" t="s">
        <v>21</v>
      </c>
      <c r="C19" t="s">
        <v>5</v>
      </c>
      <c r="O19">
        <v>8452.0959999999995</v>
      </c>
      <c r="P19">
        <v>10802.912</v>
      </c>
      <c r="Q19">
        <v>10875.062</v>
      </c>
      <c r="R19">
        <v>7842.1670000000004</v>
      </c>
      <c r="S19">
        <v>8188.6049999999996</v>
      </c>
      <c r="T19">
        <v>13359.593999999999</v>
      </c>
      <c r="X19">
        <v>238890</v>
      </c>
      <c r="Y19">
        <v>227631</v>
      </c>
      <c r="Z19">
        <v>222456</v>
      </c>
      <c r="AA19">
        <v>95679</v>
      </c>
      <c r="AB19">
        <v>226072</v>
      </c>
      <c r="AC19">
        <v>316289</v>
      </c>
      <c r="AD19">
        <v>523736</v>
      </c>
      <c r="AE19">
        <v>651504</v>
      </c>
      <c r="AF19">
        <v>682202</v>
      </c>
      <c r="AG19">
        <v>649628</v>
      </c>
      <c r="AH19">
        <v>636195</v>
      </c>
      <c r="AI19">
        <v>612581</v>
      </c>
      <c r="AJ19">
        <v>413652</v>
      </c>
      <c r="AK19">
        <v>310167</v>
      </c>
      <c r="AL19">
        <v>338257</v>
      </c>
      <c r="AM19">
        <v>430469</v>
      </c>
      <c r="AN19">
        <v>328986</v>
      </c>
      <c r="AO19">
        <v>206808</v>
      </c>
      <c r="AP19">
        <v>433116</v>
      </c>
      <c r="AQ19">
        <v>513080</v>
      </c>
    </row>
    <row r="20" spans="2:43">
      <c r="B20" t="s">
        <v>2</v>
      </c>
      <c r="AJ20">
        <v>1038</v>
      </c>
      <c r="AK20">
        <v>3418</v>
      </c>
      <c r="AL20">
        <v>2968</v>
      </c>
      <c r="AM20">
        <v>788</v>
      </c>
      <c r="AN20">
        <v>49</v>
      </c>
      <c r="AO20">
        <v>514</v>
      </c>
      <c r="AP20">
        <v>843</v>
      </c>
    </row>
    <row r="21" spans="2:43">
      <c r="B21" t="s">
        <v>22</v>
      </c>
      <c r="AJ21">
        <v>4852</v>
      </c>
      <c r="AK21">
        <v>16410</v>
      </c>
      <c r="AL21">
        <v>7004</v>
      </c>
      <c r="AM21">
        <v>8350</v>
      </c>
      <c r="AN21">
        <v>2252</v>
      </c>
      <c r="AO21">
        <v>2188</v>
      </c>
      <c r="AP21">
        <v>11235</v>
      </c>
      <c r="AQ21">
        <v>11607</v>
      </c>
    </row>
    <row r="22" spans="2:43">
      <c r="B22" t="s">
        <v>23</v>
      </c>
      <c r="O22">
        <v>25627.41</v>
      </c>
      <c r="P22">
        <v>35361.902000000002</v>
      </c>
      <c r="Q22">
        <v>39062.688000000002</v>
      </c>
      <c r="R22">
        <v>34135.788</v>
      </c>
      <c r="S22">
        <v>27672.165000000001</v>
      </c>
      <c r="T22">
        <v>16507.182000000001</v>
      </c>
      <c r="X22">
        <v>437374</v>
      </c>
      <c r="Y22">
        <v>971186</v>
      </c>
      <c r="Z22">
        <v>1653218</v>
      </c>
      <c r="AA22">
        <v>727569</v>
      </c>
      <c r="AB22">
        <v>1291486</v>
      </c>
      <c r="AC22">
        <v>2123034</v>
      </c>
      <c r="AD22">
        <v>2333288</v>
      </c>
      <c r="AE22">
        <v>3294727</v>
      </c>
      <c r="AF22">
        <v>2618099</v>
      </c>
      <c r="AG22">
        <v>2019494</v>
      </c>
      <c r="AH22">
        <v>1640619</v>
      </c>
      <c r="AI22">
        <v>1706533</v>
      </c>
      <c r="AJ22">
        <v>1243697</v>
      </c>
      <c r="AK22">
        <v>1635897</v>
      </c>
      <c r="AL22">
        <v>1238225</v>
      </c>
      <c r="AM22">
        <v>1463420</v>
      </c>
      <c r="AN22">
        <v>783217</v>
      </c>
      <c r="AO22">
        <v>747229</v>
      </c>
      <c r="AP22">
        <v>1242701</v>
      </c>
      <c r="AQ22">
        <v>1444365</v>
      </c>
    </row>
    <row r="23" spans="2:43">
      <c r="B23" t="s">
        <v>24</v>
      </c>
      <c r="O23">
        <v>138237.277</v>
      </c>
      <c r="P23">
        <v>183797.44899999999</v>
      </c>
      <c r="Q23">
        <v>240435.12899999999</v>
      </c>
      <c r="R23">
        <v>237819.14600000001</v>
      </c>
      <c r="S23">
        <v>183000.446</v>
      </c>
      <c r="T23">
        <v>89378.998999999996</v>
      </c>
      <c r="X23">
        <v>4101</v>
      </c>
      <c r="Y23">
        <v>134442</v>
      </c>
      <c r="Z23">
        <v>1086980</v>
      </c>
      <c r="AA23">
        <v>2422015</v>
      </c>
      <c r="AB23">
        <v>4429021</v>
      </c>
      <c r="AC23">
        <v>5051360</v>
      </c>
      <c r="AD23">
        <v>4995969</v>
      </c>
      <c r="AE23">
        <v>8633944</v>
      </c>
      <c r="AF23">
        <v>7645098</v>
      </c>
      <c r="AG23">
        <v>7508652</v>
      </c>
      <c r="AH23">
        <v>7134752</v>
      </c>
      <c r="AI23">
        <v>5776751</v>
      </c>
      <c r="AJ23">
        <v>4589404</v>
      </c>
      <c r="AK23">
        <v>2831800</v>
      </c>
      <c r="AL23">
        <v>2180594</v>
      </c>
      <c r="AM23">
        <v>2047857</v>
      </c>
      <c r="AN23">
        <v>2580424</v>
      </c>
      <c r="AO23">
        <v>4566178</v>
      </c>
      <c r="AP23">
        <v>5853483</v>
      </c>
      <c r="AQ23">
        <v>6907873</v>
      </c>
    </row>
    <row r="24" spans="2:43">
      <c r="B24" t="s">
        <v>25</v>
      </c>
      <c r="AJ24">
        <v>4587</v>
      </c>
    </row>
    <row r="25" spans="2:43">
      <c r="B25" t="s">
        <v>26</v>
      </c>
      <c r="O25">
        <v>1737.49</v>
      </c>
      <c r="P25">
        <v>1932.0039999999999</v>
      </c>
      <c r="Q25">
        <v>2072.7750000000001</v>
      </c>
      <c r="R25">
        <v>2742.78</v>
      </c>
      <c r="S25">
        <v>1657.278</v>
      </c>
      <c r="T25">
        <v>8746.5740000000005</v>
      </c>
      <c r="X25">
        <v>431062</v>
      </c>
      <c r="Y25">
        <v>135372</v>
      </c>
      <c r="Z25">
        <v>207623</v>
      </c>
      <c r="AA25">
        <v>156833</v>
      </c>
      <c r="AB25">
        <v>222032</v>
      </c>
      <c r="AC25">
        <v>192550</v>
      </c>
      <c r="AD25">
        <v>284681</v>
      </c>
      <c r="AE25">
        <v>287851</v>
      </c>
      <c r="AF25">
        <v>286919</v>
      </c>
      <c r="AG25">
        <v>266190</v>
      </c>
      <c r="AH25">
        <v>240253</v>
      </c>
      <c r="AI25">
        <v>201427</v>
      </c>
      <c r="AJ25">
        <v>152902</v>
      </c>
      <c r="AK25">
        <v>131241</v>
      </c>
      <c r="AL25">
        <v>115912</v>
      </c>
      <c r="AM25">
        <v>173371</v>
      </c>
      <c r="AN25">
        <v>254848</v>
      </c>
      <c r="AO25">
        <v>301709</v>
      </c>
      <c r="AP25">
        <v>274339</v>
      </c>
      <c r="AQ25">
        <v>226592</v>
      </c>
    </row>
    <row r="26" spans="2:43">
      <c r="B26" t="s">
        <v>27</v>
      </c>
      <c r="AD26">
        <v>10550</v>
      </c>
      <c r="AJ26">
        <v>27173</v>
      </c>
      <c r="AK26">
        <v>11181</v>
      </c>
      <c r="AL26">
        <v>49175</v>
      </c>
      <c r="AM26">
        <v>7875</v>
      </c>
      <c r="AN26">
        <v>16492</v>
      </c>
      <c r="AO26">
        <v>8232</v>
      </c>
      <c r="AP26">
        <v>9690</v>
      </c>
      <c r="AQ26">
        <v>2646</v>
      </c>
    </row>
    <row r="27" spans="2:43">
      <c r="B27" t="s">
        <v>28</v>
      </c>
      <c r="AJ27">
        <v>965</v>
      </c>
      <c r="AK27">
        <v>578</v>
      </c>
      <c r="AL27">
        <v>18</v>
      </c>
      <c r="AM27">
        <v>527</v>
      </c>
      <c r="AO27">
        <v>38</v>
      </c>
    </row>
    <row r="28" spans="2:43">
      <c r="B28" t="s">
        <v>29</v>
      </c>
      <c r="O28">
        <v>21744.144</v>
      </c>
      <c r="P28">
        <v>28591.518</v>
      </c>
      <c r="Q28">
        <v>37074.78</v>
      </c>
      <c r="R28">
        <v>21886.525000000001</v>
      </c>
      <c r="S28">
        <v>25533.330999999998</v>
      </c>
      <c r="T28">
        <v>19050.589</v>
      </c>
      <c r="X28">
        <v>748686</v>
      </c>
      <c r="Y28">
        <v>1720626</v>
      </c>
      <c r="Z28">
        <v>2167549</v>
      </c>
      <c r="AA28">
        <v>728475</v>
      </c>
      <c r="AB28">
        <v>1455039</v>
      </c>
      <c r="AC28">
        <v>2631260</v>
      </c>
      <c r="AD28">
        <v>3282934</v>
      </c>
      <c r="AE28">
        <v>3548777</v>
      </c>
      <c r="AF28">
        <v>2953109</v>
      </c>
      <c r="AG28">
        <v>2386646</v>
      </c>
      <c r="AH28">
        <v>2030118</v>
      </c>
      <c r="AI28">
        <v>1825419</v>
      </c>
      <c r="AJ28">
        <v>1546809</v>
      </c>
      <c r="AK28">
        <v>1362732</v>
      </c>
      <c r="AL28">
        <v>1235837</v>
      </c>
      <c r="AM28">
        <v>969059</v>
      </c>
      <c r="AN28">
        <v>839788</v>
      </c>
      <c r="AO28">
        <v>194754</v>
      </c>
      <c r="AP28">
        <v>878697</v>
      </c>
      <c r="AQ28">
        <v>930313</v>
      </c>
    </row>
    <row r="29" spans="2:43">
      <c r="B29" t="s">
        <v>30</v>
      </c>
      <c r="X29">
        <v>14570</v>
      </c>
      <c r="Y29">
        <v>17868</v>
      </c>
      <c r="Z29">
        <v>18204</v>
      </c>
      <c r="AA29">
        <v>51898</v>
      </c>
      <c r="AB29">
        <v>37707</v>
      </c>
      <c r="AC29">
        <v>74865</v>
      </c>
      <c r="AD29">
        <v>80736</v>
      </c>
      <c r="AE29">
        <v>108737</v>
      </c>
      <c r="AF29">
        <v>100340</v>
      </c>
      <c r="AG29">
        <v>78950</v>
      </c>
      <c r="AH29">
        <v>275883</v>
      </c>
      <c r="AI29">
        <v>79600</v>
      </c>
      <c r="AJ29">
        <v>55597</v>
      </c>
      <c r="AK29">
        <v>45285</v>
      </c>
      <c r="AL29">
        <v>89749</v>
      </c>
      <c r="AM29">
        <v>92940</v>
      </c>
      <c r="AN29">
        <v>57388</v>
      </c>
      <c r="AO29">
        <v>77150</v>
      </c>
      <c r="AP29">
        <v>119584</v>
      </c>
      <c r="AQ29">
        <v>163633</v>
      </c>
    </row>
    <row r="30" spans="2:43">
      <c r="B30" t="s">
        <v>31</v>
      </c>
      <c r="AC30">
        <v>4046</v>
      </c>
      <c r="AE30">
        <v>12853</v>
      </c>
      <c r="AF30">
        <v>12036</v>
      </c>
      <c r="AG30">
        <v>3009</v>
      </c>
      <c r="AH30">
        <v>2344</v>
      </c>
      <c r="AI30">
        <v>6926</v>
      </c>
      <c r="AJ30">
        <v>7282</v>
      </c>
      <c r="AK30">
        <v>12464</v>
      </c>
      <c r="AL30">
        <v>12761</v>
      </c>
      <c r="AM30">
        <v>7544</v>
      </c>
      <c r="AN30">
        <v>2340</v>
      </c>
      <c r="AO30">
        <v>5691</v>
      </c>
      <c r="AP30">
        <v>28510</v>
      </c>
      <c r="AQ30">
        <v>6399</v>
      </c>
    </row>
    <row r="31" spans="2:43">
      <c r="B31" t="s">
        <v>32</v>
      </c>
      <c r="AJ31">
        <v>5637</v>
      </c>
      <c r="AK31">
        <v>30718</v>
      </c>
      <c r="AL31">
        <v>26936</v>
      </c>
      <c r="AM31">
        <v>24158</v>
      </c>
      <c r="AN31">
        <v>4662</v>
      </c>
      <c r="AO31">
        <v>210</v>
      </c>
      <c r="AP31">
        <v>1028</v>
      </c>
      <c r="AQ31">
        <v>3442</v>
      </c>
    </row>
    <row r="32" spans="2:43">
      <c r="B32" t="s">
        <v>33</v>
      </c>
      <c r="AJ32">
        <v>2102</v>
      </c>
      <c r="AK32">
        <v>10152</v>
      </c>
      <c r="AL32">
        <v>3799</v>
      </c>
      <c r="AM32">
        <v>3023</v>
      </c>
      <c r="AN32">
        <v>3282</v>
      </c>
      <c r="AO32">
        <v>1841</v>
      </c>
      <c r="AP32">
        <v>1872</v>
      </c>
      <c r="AQ32">
        <v>2278</v>
      </c>
    </row>
    <row r="33" spans="2:43">
      <c r="B33" t="s">
        <v>34</v>
      </c>
      <c r="AJ33">
        <v>51</v>
      </c>
      <c r="AK33">
        <v>245</v>
      </c>
      <c r="AL33">
        <v>1168</v>
      </c>
      <c r="AM33">
        <v>287</v>
      </c>
      <c r="AN33">
        <v>1</v>
      </c>
      <c r="AO33">
        <v>3852</v>
      </c>
      <c r="AP33">
        <v>818</v>
      </c>
      <c r="AQ33">
        <v>1276</v>
      </c>
    </row>
    <row r="34" spans="2:43">
      <c r="B34" t="s">
        <v>35</v>
      </c>
      <c r="AJ34">
        <v>727</v>
      </c>
      <c r="AK34">
        <v>1264</v>
      </c>
      <c r="AL34">
        <v>199</v>
      </c>
      <c r="AM34">
        <v>406</v>
      </c>
      <c r="AN34">
        <v>1</v>
      </c>
      <c r="AO34">
        <v>90</v>
      </c>
      <c r="AP34">
        <v>87</v>
      </c>
    </row>
    <row r="35" spans="2:43">
      <c r="B35" t="s">
        <v>36</v>
      </c>
      <c r="Q35">
        <v>522.83100000000002</v>
      </c>
      <c r="R35">
        <v>259.38099999999997</v>
      </c>
      <c r="S35">
        <v>242.16</v>
      </c>
      <c r="T35">
        <v>149.083</v>
      </c>
      <c r="X35">
        <v>3317</v>
      </c>
      <c r="Y35">
        <v>4741</v>
      </c>
      <c r="Z35">
        <v>26961</v>
      </c>
      <c r="AA35">
        <v>8352</v>
      </c>
      <c r="AB35">
        <v>26308</v>
      </c>
      <c r="AC35">
        <v>23362</v>
      </c>
      <c r="AD35">
        <v>24614</v>
      </c>
      <c r="AE35">
        <v>34313</v>
      </c>
      <c r="AF35">
        <v>16652</v>
      </c>
      <c r="AG35">
        <v>31841</v>
      </c>
      <c r="AH35">
        <v>45773</v>
      </c>
      <c r="AI35">
        <v>58925</v>
      </c>
      <c r="AJ35">
        <v>34109</v>
      </c>
      <c r="AK35">
        <v>37788</v>
      </c>
      <c r="AL35">
        <v>21822</v>
      </c>
      <c r="AM35">
        <v>21883</v>
      </c>
      <c r="AN35">
        <v>10362</v>
      </c>
      <c r="AO35">
        <v>13448</v>
      </c>
      <c r="AP35">
        <v>24414</v>
      </c>
      <c r="AQ35">
        <v>31775</v>
      </c>
    </row>
    <row r="36" spans="2:43">
      <c r="B36" t="s">
        <v>37</v>
      </c>
      <c r="O36">
        <v>5818.4269999999997</v>
      </c>
      <c r="P36">
        <v>4806.2529999999997</v>
      </c>
      <c r="Q36">
        <v>5505.6210000000001</v>
      </c>
      <c r="R36">
        <v>5149.3159999999998</v>
      </c>
      <c r="S36">
        <v>3285.9409999999998</v>
      </c>
      <c r="T36">
        <v>3975.7109999999998</v>
      </c>
      <c r="X36">
        <v>2959</v>
      </c>
      <c r="Y36">
        <v>21089</v>
      </c>
      <c r="Z36">
        <v>124680</v>
      </c>
      <c r="AA36">
        <v>163823</v>
      </c>
      <c r="AB36">
        <v>169682</v>
      </c>
      <c r="AC36">
        <v>427368</v>
      </c>
      <c r="AD36">
        <v>525290</v>
      </c>
      <c r="AE36">
        <v>479004</v>
      </c>
      <c r="AF36">
        <v>499425</v>
      </c>
      <c r="AG36">
        <v>547389</v>
      </c>
      <c r="AH36">
        <v>541456</v>
      </c>
      <c r="AI36">
        <v>396926</v>
      </c>
      <c r="AJ36">
        <v>251265</v>
      </c>
      <c r="AK36">
        <v>258902</v>
      </c>
      <c r="AL36">
        <v>315618</v>
      </c>
      <c r="AM36">
        <v>439748</v>
      </c>
      <c r="AN36">
        <v>128291</v>
      </c>
      <c r="AO36">
        <v>126701</v>
      </c>
      <c r="AP36">
        <v>331123</v>
      </c>
      <c r="AQ36">
        <v>337084</v>
      </c>
    </row>
    <row r="37" spans="2:43">
      <c r="B37" t="s">
        <v>38</v>
      </c>
      <c r="AF37">
        <v>14641</v>
      </c>
      <c r="AJ37">
        <v>21307</v>
      </c>
      <c r="AK37">
        <v>32078</v>
      </c>
      <c r="AL37">
        <v>29268</v>
      </c>
      <c r="AM37">
        <v>38399</v>
      </c>
      <c r="AN37">
        <v>56405</v>
      </c>
      <c r="AO37">
        <v>56805</v>
      </c>
      <c r="AP37">
        <v>111896</v>
      </c>
      <c r="AQ37">
        <v>119630</v>
      </c>
    </row>
    <row r="38" spans="2:43">
      <c r="B38" t="s">
        <v>39</v>
      </c>
      <c r="X38">
        <v>9122</v>
      </c>
      <c r="Y38">
        <v>64461</v>
      </c>
      <c r="Z38">
        <v>162840</v>
      </c>
      <c r="AA38">
        <v>1517618</v>
      </c>
      <c r="AB38">
        <v>2354810</v>
      </c>
      <c r="AC38">
        <v>2354810</v>
      </c>
      <c r="AD38">
        <v>1670027</v>
      </c>
      <c r="AE38">
        <v>2548894</v>
      </c>
      <c r="AF38">
        <v>2521204</v>
      </c>
      <c r="AG38">
        <v>1527953</v>
      </c>
      <c r="AH38">
        <v>1507165</v>
      </c>
      <c r="AI38">
        <v>983301</v>
      </c>
      <c r="AJ38">
        <v>708233</v>
      </c>
      <c r="AK38">
        <v>586176</v>
      </c>
      <c r="AL38">
        <v>371713</v>
      </c>
      <c r="AM38">
        <v>428661</v>
      </c>
      <c r="AN38">
        <v>200627</v>
      </c>
      <c r="AO38">
        <v>119185</v>
      </c>
      <c r="AP38">
        <v>353420</v>
      </c>
      <c r="AQ38">
        <v>181805</v>
      </c>
    </row>
    <row r="39" spans="2:43">
      <c r="B39" t="s">
        <v>40</v>
      </c>
      <c r="AC39">
        <v>31256</v>
      </c>
      <c r="AD39">
        <v>34163</v>
      </c>
      <c r="AE39">
        <v>63457</v>
      </c>
      <c r="AF39">
        <v>30844</v>
      </c>
      <c r="AG39">
        <v>23604</v>
      </c>
      <c r="AH39">
        <v>33494</v>
      </c>
      <c r="AI39">
        <v>20076</v>
      </c>
      <c r="AJ39">
        <v>10549</v>
      </c>
      <c r="AK39">
        <v>6811</v>
      </c>
      <c r="AL39">
        <v>18021</v>
      </c>
      <c r="AM39">
        <v>16014</v>
      </c>
      <c r="AN39">
        <v>8621</v>
      </c>
      <c r="AO39">
        <v>8360</v>
      </c>
      <c r="AP39">
        <v>24228</v>
      </c>
      <c r="AQ39">
        <v>23768</v>
      </c>
    </row>
    <row r="40" spans="2:43">
      <c r="B40" t="s">
        <v>55</v>
      </c>
      <c r="O40">
        <v>506.23700000000002</v>
      </c>
      <c r="P40">
        <v>254.583</v>
      </c>
      <c r="Q40">
        <v>510.38499999999999</v>
      </c>
      <c r="R40">
        <v>264</v>
      </c>
      <c r="S40">
        <v>223.70699999999999</v>
      </c>
      <c r="T40">
        <v>453.45</v>
      </c>
    </row>
    <row r="41" spans="2:43">
      <c r="B41" t="s">
        <v>41</v>
      </c>
      <c r="AP41">
        <v>16104</v>
      </c>
      <c r="AQ41">
        <v>24820</v>
      </c>
    </row>
    <row r="42" spans="2:43">
      <c r="B42" t="s">
        <v>42</v>
      </c>
      <c r="O42">
        <v>631.66999999999996</v>
      </c>
      <c r="P42">
        <v>528.48699999999997</v>
      </c>
      <c r="Q42">
        <v>658.90599999999995</v>
      </c>
      <c r="R42">
        <v>450.49099999999999</v>
      </c>
      <c r="S42">
        <v>539.245</v>
      </c>
      <c r="T42">
        <v>251.155</v>
      </c>
      <c r="X42">
        <v>60349</v>
      </c>
      <c r="Y42">
        <v>165284</v>
      </c>
      <c r="Z42">
        <v>107248</v>
      </c>
      <c r="AA42">
        <v>14243</v>
      </c>
      <c r="AB42">
        <v>13126</v>
      </c>
      <c r="AC42">
        <v>20489</v>
      </c>
      <c r="AD42">
        <v>20862</v>
      </c>
      <c r="AE42">
        <v>34934</v>
      </c>
      <c r="AF42">
        <v>32875</v>
      </c>
      <c r="AG42">
        <v>67383</v>
      </c>
      <c r="AH42">
        <v>64851</v>
      </c>
      <c r="AI42">
        <v>39661</v>
      </c>
      <c r="AJ42">
        <v>32018</v>
      </c>
      <c r="AK42">
        <v>24677</v>
      </c>
      <c r="AL42">
        <v>28173</v>
      </c>
      <c r="AM42">
        <v>116045</v>
      </c>
      <c r="AN42">
        <v>149133</v>
      </c>
      <c r="AO42">
        <v>23695</v>
      </c>
      <c r="AP42">
        <v>6365</v>
      </c>
      <c r="AQ42">
        <v>1398</v>
      </c>
    </row>
    <row r="43" spans="2:43">
      <c r="B43" t="s">
        <v>43</v>
      </c>
      <c r="O43">
        <v>3630.2640000000001</v>
      </c>
      <c r="P43">
        <v>12886.617</v>
      </c>
      <c r="Q43">
        <v>12873.949000000001</v>
      </c>
      <c r="R43">
        <v>31937.366999999998</v>
      </c>
      <c r="S43">
        <v>16655.731</v>
      </c>
      <c r="T43">
        <v>1171.682</v>
      </c>
      <c r="X43">
        <v>556713</v>
      </c>
      <c r="Y43">
        <v>388178</v>
      </c>
      <c r="Z43">
        <v>460872</v>
      </c>
      <c r="AA43">
        <v>410164</v>
      </c>
      <c r="AB43">
        <v>316579</v>
      </c>
      <c r="AC43">
        <v>231370</v>
      </c>
      <c r="AD43">
        <v>563733</v>
      </c>
      <c r="AE43">
        <v>961257</v>
      </c>
      <c r="AF43">
        <v>985170</v>
      </c>
      <c r="AG43">
        <v>1596950</v>
      </c>
      <c r="AH43">
        <v>1800782</v>
      </c>
      <c r="AI43">
        <v>1255542</v>
      </c>
      <c r="AJ43">
        <v>585082</v>
      </c>
      <c r="AK43">
        <v>396375</v>
      </c>
      <c r="AL43">
        <v>356513</v>
      </c>
      <c r="AM43">
        <v>551665</v>
      </c>
      <c r="AN43">
        <v>326287</v>
      </c>
      <c r="AO43">
        <v>450172</v>
      </c>
      <c r="AP43">
        <v>796024</v>
      </c>
      <c r="AQ43">
        <v>910626</v>
      </c>
    </row>
    <row r="44" spans="2:43">
      <c r="B44" t="s">
        <v>44</v>
      </c>
      <c r="Q44">
        <v>509.69499999999999</v>
      </c>
      <c r="R44">
        <v>316.83699999999999</v>
      </c>
      <c r="S44">
        <v>444.72399999999999</v>
      </c>
      <c r="T44">
        <v>47.058999999999997</v>
      </c>
      <c r="X44">
        <v>11054</v>
      </c>
      <c r="Y44">
        <v>24900</v>
      </c>
      <c r="Z44">
        <v>28426</v>
      </c>
      <c r="AA44">
        <v>9657</v>
      </c>
      <c r="AB44">
        <v>21821</v>
      </c>
      <c r="AC44">
        <v>15926</v>
      </c>
      <c r="AD44">
        <v>47636</v>
      </c>
      <c r="AE44">
        <v>50656</v>
      </c>
      <c r="AF44">
        <v>132054</v>
      </c>
      <c r="AG44">
        <v>120497</v>
      </c>
      <c r="AH44">
        <v>94080</v>
      </c>
      <c r="AI44">
        <v>145693</v>
      </c>
      <c r="AJ44">
        <v>52862</v>
      </c>
      <c r="AK44">
        <v>38278</v>
      </c>
      <c r="AL44">
        <v>89738</v>
      </c>
      <c r="AM44">
        <v>103678</v>
      </c>
      <c r="AN44">
        <v>61779</v>
      </c>
      <c r="AO44">
        <v>36256</v>
      </c>
      <c r="AP44">
        <v>98229</v>
      </c>
      <c r="AQ44">
        <v>135324</v>
      </c>
    </row>
    <row r="45" spans="2:43">
      <c r="B45" t="s">
        <v>4</v>
      </c>
      <c r="AQ45">
        <v>806</v>
      </c>
    </row>
    <row r="46" spans="2:43">
      <c r="B46" t="s">
        <v>45</v>
      </c>
      <c r="O46">
        <v>13851.123</v>
      </c>
      <c r="P46">
        <v>13583.204</v>
      </c>
      <c r="Q46">
        <v>14827.092000000001</v>
      </c>
      <c r="R46">
        <v>15255.999</v>
      </c>
      <c r="S46">
        <v>13427.607</v>
      </c>
      <c r="T46">
        <v>13955.953</v>
      </c>
      <c r="X46">
        <v>337542</v>
      </c>
      <c r="Y46">
        <v>450195</v>
      </c>
      <c r="Z46">
        <v>457832</v>
      </c>
      <c r="AA46">
        <v>584092</v>
      </c>
      <c r="AB46">
        <v>313352</v>
      </c>
      <c r="AC46">
        <v>357752</v>
      </c>
      <c r="AD46">
        <v>287602</v>
      </c>
      <c r="AE46">
        <v>230317</v>
      </c>
      <c r="AF46">
        <v>202996</v>
      </c>
      <c r="AG46">
        <v>228286</v>
      </c>
      <c r="AH46">
        <v>297561</v>
      </c>
      <c r="AI46">
        <v>184946</v>
      </c>
      <c r="AJ46">
        <v>157584</v>
      </c>
      <c r="AK46">
        <v>111114</v>
      </c>
      <c r="AL46">
        <v>90612</v>
      </c>
      <c r="AM46">
        <v>72828</v>
      </c>
      <c r="AN46">
        <v>26665</v>
      </c>
      <c r="AO46">
        <v>49579</v>
      </c>
      <c r="AP46">
        <v>97998</v>
      </c>
      <c r="AQ46">
        <v>252030</v>
      </c>
    </row>
    <row r="47" spans="2:43">
      <c r="B47" t="s">
        <v>46</v>
      </c>
      <c r="X47">
        <v>11983</v>
      </c>
      <c r="Y47">
        <v>15704</v>
      </c>
      <c r="Z47">
        <v>1677</v>
      </c>
      <c r="AA47">
        <v>559</v>
      </c>
      <c r="AB47">
        <v>10348</v>
      </c>
      <c r="AC47">
        <v>113</v>
      </c>
      <c r="AF47">
        <v>7789</v>
      </c>
    </row>
    <row r="48" spans="2:43">
      <c r="B48" t="s">
        <v>47</v>
      </c>
      <c r="X48">
        <v>69643</v>
      </c>
      <c r="Y48">
        <v>76236</v>
      </c>
      <c r="Z48">
        <v>261216</v>
      </c>
      <c r="AA48">
        <v>828732</v>
      </c>
      <c r="AB48">
        <v>983563</v>
      </c>
      <c r="AC48">
        <v>1096460</v>
      </c>
      <c r="AD48">
        <v>1184119</v>
      </c>
      <c r="AE48">
        <v>1237534</v>
      </c>
      <c r="AF48">
        <v>1262127</v>
      </c>
      <c r="AG48">
        <v>1280490</v>
      </c>
      <c r="AH48">
        <v>1475538</v>
      </c>
      <c r="AI48">
        <v>908111</v>
      </c>
      <c r="AJ48">
        <v>587621</v>
      </c>
      <c r="AK48">
        <v>271582</v>
      </c>
      <c r="AL48">
        <v>351232</v>
      </c>
      <c r="AM48">
        <v>538600</v>
      </c>
      <c r="AN48">
        <v>702145</v>
      </c>
      <c r="AO48">
        <v>769395</v>
      </c>
      <c r="AP48">
        <v>841323</v>
      </c>
      <c r="AQ48">
        <v>672163</v>
      </c>
    </row>
    <row r="49" spans="1:54">
      <c r="B49" t="s">
        <v>48</v>
      </c>
      <c r="O49">
        <v>11771.107</v>
      </c>
      <c r="P49">
        <v>13541.937</v>
      </c>
      <c r="Q49">
        <v>16535.823</v>
      </c>
      <c r="R49">
        <v>12904.665000000001</v>
      </c>
      <c r="S49">
        <v>11148.397000000001</v>
      </c>
      <c r="T49">
        <v>29398.602999999999</v>
      </c>
      <c r="X49">
        <v>19971</v>
      </c>
      <c r="Y49">
        <v>3295</v>
      </c>
      <c r="Z49">
        <v>501</v>
      </c>
      <c r="AA49">
        <v>346</v>
      </c>
      <c r="AB49">
        <v>2402</v>
      </c>
      <c r="AC49">
        <v>5311</v>
      </c>
      <c r="AE49">
        <v>40</v>
      </c>
      <c r="AF49">
        <v>25219</v>
      </c>
      <c r="AH49">
        <v>42831</v>
      </c>
      <c r="AI49">
        <v>42860</v>
      </c>
      <c r="AJ49">
        <v>36963</v>
      </c>
      <c r="AK49">
        <v>116</v>
      </c>
      <c r="AL49">
        <v>73</v>
      </c>
      <c r="AN49">
        <v>26</v>
      </c>
      <c r="AO49">
        <v>5771</v>
      </c>
      <c r="AP49">
        <v>38489</v>
      </c>
      <c r="AQ49">
        <v>22042</v>
      </c>
    </row>
    <row r="50" spans="1:54">
      <c r="B50" t="s">
        <v>49</v>
      </c>
      <c r="O50">
        <v>7414.509</v>
      </c>
      <c r="P50">
        <v>11264.583000000001</v>
      </c>
      <c r="Q50">
        <v>7080.4210000000003</v>
      </c>
      <c r="R50">
        <v>6693.8530000000001</v>
      </c>
      <c r="S50">
        <v>8495.6749999999993</v>
      </c>
      <c r="T50">
        <v>11487.209000000001</v>
      </c>
      <c r="X50">
        <v>32891</v>
      </c>
      <c r="Y50">
        <v>25286</v>
      </c>
      <c r="Z50">
        <v>51021</v>
      </c>
      <c r="AA50">
        <v>119339</v>
      </c>
      <c r="AB50">
        <v>203607</v>
      </c>
      <c r="AC50">
        <v>122572</v>
      </c>
      <c r="AD50">
        <v>134213</v>
      </c>
      <c r="AE50">
        <v>125097</v>
      </c>
      <c r="AF50">
        <v>201065</v>
      </c>
      <c r="AG50">
        <v>297018</v>
      </c>
      <c r="AH50">
        <v>378958</v>
      </c>
      <c r="AI50">
        <v>184757</v>
      </c>
      <c r="AJ50">
        <v>40059</v>
      </c>
      <c r="AK50">
        <v>22565</v>
      </c>
      <c r="AL50">
        <v>21611</v>
      </c>
      <c r="AM50">
        <v>18195</v>
      </c>
      <c r="AN50">
        <v>12621</v>
      </c>
      <c r="AO50">
        <v>11085</v>
      </c>
      <c r="AP50">
        <v>3336</v>
      </c>
      <c r="AQ50">
        <v>14115</v>
      </c>
    </row>
    <row r="51" spans="1:54">
      <c r="B51" t="s">
        <v>59</v>
      </c>
      <c r="E51">
        <f>SUM(E4:E50)</f>
        <v>0</v>
      </c>
      <c r="F51">
        <f t="shared" ref="F51:BB51" si="0">SUM(F4:F50)</f>
        <v>0</v>
      </c>
      <c r="G51">
        <f t="shared" si="0"/>
        <v>0</v>
      </c>
      <c r="H51">
        <f t="shared" si="0"/>
        <v>0</v>
      </c>
      <c r="I51">
        <f t="shared" si="0"/>
        <v>0</v>
      </c>
      <c r="J51">
        <f t="shared" si="0"/>
        <v>0</v>
      </c>
      <c r="K51">
        <f t="shared" si="0"/>
        <v>0</v>
      </c>
      <c r="L51">
        <f t="shared" si="0"/>
        <v>0</v>
      </c>
      <c r="M51">
        <f t="shared" si="0"/>
        <v>0</v>
      </c>
      <c r="N51">
        <f t="shared" si="0"/>
        <v>0</v>
      </c>
      <c r="O51" s="2">
        <f t="shared" si="0"/>
        <v>409715.57600000006</v>
      </c>
      <c r="P51" s="2">
        <f t="shared" si="0"/>
        <v>569745.02700000012</v>
      </c>
      <c r="Q51" s="2">
        <f t="shared" si="0"/>
        <v>637905.55999999994</v>
      </c>
      <c r="R51" s="2">
        <f t="shared" si="0"/>
        <v>590012.64</v>
      </c>
      <c r="S51" s="2">
        <f t="shared" si="0"/>
        <v>504240.52199999994</v>
      </c>
      <c r="T51" s="2">
        <f t="shared" si="0"/>
        <v>332942.16099999996</v>
      </c>
      <c r="U51">
        <f t="shared" si="0"/>
        <v>0</v>
      </c>
      <c r="V51">
        <f t="shared" si="0"/>
        <v>0</v>
      </c>
      <c r="W51">
        <f t="shared" si="0"/>
        <v>0</v>
      </c>
      <c r="X51">
        <f t="shared" si="0"/>
        <v>3762300</v>
      </c>
      <c r="Y51">
        <f t="shared" si="0"/>
        <v>6980290</v>
      </c>
      <c r="Z51">
        <f t="shared" si="0"/>
        <v>12145405</v>
      </c>
      <c r="AA51">
        <f t="shared" si="0"/>
        <v>12325366</v>
      </c>
      <c r="AB51">
        <f t="shared" si="0"/>
        <v>19171682</v>
      </c>
      <c r="AC51">
        <f t="shared" si="0"/>
        <v>26264582</v>
      </c>
      <c r="AD51">
        <f t="shared" si="0"/>
        <v>29912645</v>
      </c>
      <c r="AE51">
        <f t="shared" si="0"/>
        <v>37195415</v>
      </c>
      <c r="AF51">
        <f t="shared" si="0"/>
        <v>33852131</v>
      </c>
      <c r="AG51">
        <f t="shared" si="0"/>
        <v>31640956</v>
      </c>
      <c r="AH51">
        <f t="shared" si="0"/>
        <v>29628038</v>
      </c>
      <c r="AI51">
        <f t="shared" si="0"/>
        <v>23044163</v>
      </c>
      <c r="AJ51">
        <f t="shared" si="0"/>
        <v>15754569</v>
      </c>
      <c r="AK51">
        <f t="shared" si="0"/>
        <v>12011325</v>
      </c>
      <c r="AL51">
        <f t="shared" si="0"/>
        <v>11741850</v>
      </c>
      <c r="AM51">
        <f t="shared" si="0"/>
        <v>13208543</v>
      </c>
      <c r="AN51">
        <f t="shared" si="0"/>
        <v>10847530</v>
      </c>
      <c r="AO51">
        <f t="shared" si="0"/>
        <v>12637698</v>
      </c>
      <c r="AP51">
        <f t="shared" si="0"/>
        <v>20284748</v>
      </c>
      <c r="AQ51">
        <f t="shared" si="0"/>
        <v>18767830</v>
      </c>
      <c r="AR51">
        <f t="shared" si="0"/>
        <v>0</v>
      </c>
      <c r="AS51">
        <f t="shared" si="0"/>
        <v>0</v>
      </c>
      <c r="AT51">
        <f t="shared" si="0"/>
        <v>0</v>
      </c>
      <c r="AU51">
        <f t="shared" si="0"/>
        <v>0</v>
      </c>
      <c r="AV51">
        <f t="shared" si="0"/>
        <v>0</v>
      </c>
      <c r="AW51">
        <f t="shared" si="0"/>
        <v>0</v>
      </c>
      <c r="AX51">
        <f t="shared" si="0"/>
        <v>0</v>
      </c>
      <c r="AY51">
        <f t="shared" si="0"/>
        <v>0</v>
      </c>
      <c r="AZ51">
        <f t="shared" si="0"/>
        <v>0</v>
      </c>
      <c r="BA51">
        <f t="shared" si="0"/>
        <v>0</v>
      </c>
      <c r="BB51">
        <f t="shared" si="0"/>
        <v>0</v>
      </c>
    </row>
    <row r="53" spans="1:54">
      <c r="O53" s="2">
        <f>409715.576-O51</f>
        <v>0</v>
      </c>
      <c r="P53" s="2">
        <f>569745.027-P51</f>
        <v>0</v>
      </c>
      <c r="Q53" s="2">
        <f>637905.56-Q51</f>
        <v>0</v>
      </c>
      <c r="R53" s="2">
        <f>590012.64-R51</f>
        <v>0</v>
      </c>
      <c r="S53" s="2">
        <f>504240.522-S51</f>
        <v>0</v>
      </c>
      <c r="T53" s="2">
        <f>332942.161-T51</f>
        <v>0</v>
      </c>
      <c r="X53">
        <f>3762300-X51</f>
        <v>0</v>
      </c>
      <c r="Y53">
        <f>6980290-Y51</f>
        <v>0</v>
      </c>
      <c r="Z53">
        <f>12145405-Z51</f>
        <v>0</v>
      </c>
      <c r="AA53">
        <f>12325366-AA51</f>
        <v>0</v>
      </c>
    </row>
    <row r="54" spans="1:54">
      <c r="A54" t="s">
        <v>51</v>
      </c>
    </row>
    <row r="55" spans="1:54">
      <c r="A55" t="s">
        <v>52</v>
      </c>
    </row>
    <row r="56" spans="1:54">
      <c r="A56" t="s">
        <v>56</v>
      </c>
    </row>
  </sheetData>
  <sortState ref="B2:B109">
    <sortCondition ref="B2:B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54"/>
  <sheetViews>
    <sheetView tabSelected="1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S5" sqref="S5"/>
    </sheetView>
  </sheetViews>
  <sheetFormatPr defaultRowHeight="15"/>
  <cols>
    <col min="15" max="19" width="10.5703125" bestFit="1" customWidth="1"/>
    <col min="20" max="20" width="11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O2">
        <v>1000</v>
      </c>
      <c r="P2">
        <v>1000</v>
      </c>
      <c r="Q2">
        <v>1000</v>
      </c>
      <c r="R2">
        <v>1000</v>
      </c>
      <c r="S2">
        <v>1000</v>
      </c>
      <c r="T2">
        <v>1000</v>
      </c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</row>
    <row r="3" spans="1:54">
      <c r="O3" t="s">
        <v>58</v>
      </c>
      <c r="P3" t="s">
        <v>58</v>
      </c>
      <c r="Q3" t="s">
        <v>58</v>
      </c>
      <c r="R3" t="s">
        <v>58</v>
      </c>
      <c r="S3" t="s">
        <v>58</v>
      </c>
      <c r="T3" t="s">
        <v>58</v>
      </c>
      <c r="X3" t="s">
        <v>58</v>
      </c>
      <c r="Y3" t="s">
        <v>58</v>
      </c>
      <c r="Z3" t="s">
        <v>58</v>
      </c>
      <c r="AA3" t="s">
        <v>58</v>
      </c>
      <c r="AC3" s="1"/>
      <c r="AE3" s="1"/>
    </row>
    <row r="4" spans="1:54">
      <c r="A4" t="s">
        <v>12</v>
      </c>
      <c r="B4" t="s">
        <v>7</v>
      </c>
      <c r="AJ4">
        <v>3028</v>
      </c>
      <c r="AK4">
        <v>77</v>
      </c>
      <c r="AL4">
        <v>4184</v>
      </c>
      <c r="AM4">
        <v>6592</v>
      </c>
      <c r="AN4">
        <v>7210</v>
      </c>
      <c r="AO4">
        <v>20454</v>
      </c>
      <c r="AP4">
        <v>26084</v>
      </c>
      <c r="AQ4">
        <v>15283</v>
      </c>
    </row>
    <row r="5" spans="1:54">
      <c r="B5" t="s">
        <v>3</v>
      </c>
      <c r="AJ5">
        <v>79542</v>
      </c>
      <c r="AK5">
        <v>53134</v>
      </c>
      <c r="AL5">
        <v>88757</v>
      </c>
      <c r="AM5">
        <v>116627</v>
      </c>
      <c r="AN5">
        <v>52143</v>
      </c>
      <c r="AO5">
        <v>188328</v>
      </c>
      <c r="AP5">
        <v>302702</v>
      </c>
      <c r="AQ5">
        <v>48564</v>
      </c>
    </row>
    <row r="6" spans="1:54">
      <c r="B6" t="s">
        <v>13</v>
      </c>
      <c r="O6">
        <v>33505.063000000002</v>
      </c>
      <c r="P6">
        <v>55980.19</v>
      </c>
      <c r="Q6">
        <v>43040.824000000001</v>
      </c>
      <c r="R6">
        <v>44840.336000000003</v>
      </c>
      <c r="S6">
        <v>35838.398999999998</v>
      </c>
      <c r="T6">
        <v>55.956000000000003</v>
      </c>
      <c r="X6">
        <v>36</v>
      </c>
      <c r="Y6">
        <v>222432</v>
      </c>
      <c r="Z6">
        <v>994015</v>
      </c>
      <c r="AA6">
        <v>332432</v>
      </c>
      <c r="AB6">
        <v>1173567</v>
      </c>
      <c r="AC6">
        <v>1644575</v>
      </c>
      <c r="AD6">
        <v>2369344</v>
      </c>
      <c r="AE6">
        <v>2432013</v>
      </c>
      <c r="AF6">
        <v>2232455</v>
      </c>
      <c r="AG6">
        <v>1582382</v>
      </c>
      <c r="AH6">
        <v>1866722</v>
      </c>
      <c r="AI6">
        <v>3230452</v>
      </c>
      <c r="AJ6">
        <v>2245602</v>
      </c>
      <c r="AK6">
        <v>2346162</v>
      </c>
      <c r="AL6">
        <v>2181777</v>
      </c>
      <c r="AM6">
        <v>1368353</v>
      </c>
      <c r="AN6">
        <v>1614629</v>
      </c>
      <c r="AO6">
        <v>3132341</v>
      </c>
      <c r="AP6">
        <v>2782774</v>
      </c>
      <c r="AQ6">
        <v>2386237</v>
      </c>
    </row>
    <row r="7" spans="1:54">
      <c r="B7" t="s">
        <v>14</v>
      </c>
      <c r="AJ7">
        <v>24849</v>
      </c>
      <c r="AK7">
        <v>7054</v>
      </c>
      <c r="AL7">
        <v>5792</v>
      </c>
      <c r="AM7">
        <v>5520</v>
      </c>
      <c r="AN7">
        <v>1</v>
      </c>
      <c r="AO7">
        <v>2354</v>
      </c>
      <c r="AP7">
        <v>34380</v>
      </c>
      <c r="AQ7">
        <v>24237</v>
      </c>
    </row>
    <row r="8" spans="1:54">
      <c r="B8" t="s">
        <v>6</v>
      </c>
      <c r="O8">
        <v>37284.188999999998</v>
      </c>
      <c r="P8">
        <v>62873.701999999997</v>
      </c>
      <c r="Q8">
        <v>94749.698999999993</v>
      </c>
      <c r="R8">
        <v>95858.235000000001</v>
      </c>
      <c r="S8">
        <v>134579.323</v>
      </c>
      <c r="T8">
        <v>339406.37800000003</v>
      </c>
      <c r="X8">
        <v>5625</v>
      </c>
      <c r="Y8">
        <v>245357</v>
      </c>
      <c r="Z8">
        <v>392454</v>
      </c>
      <c r="AA8">
        <v>994633</v>
      </c>
      <c r="AB8">
        <v>2568836</v>
      </c>
      <c r="AC8">
        <v>3913001</v>
      </c>
      <c r="AD8">
        <v>4346743</v>
      </c>
      <c r="AE8">
        <v>4948063</v>
      </c>
      <c r="AF8">
        <v>5024973</v>
      </c>
      <c r="AG8">
        <v>3493392</v>
      </c>
      <c r="AH8">
        <v>2733130</v>
      </c>
      <c r="AI8">
        <v>2588535</v>
      </c>
      <c r="AJ8">
        <v>2368282</v>
      </c>
      <c r="AK8">
        <v>1074834</v>
      </c>
      <c r="AL8">
        <v>933364</v>
      </c>
      <c r="AM8">
        <v>1242673</v>
      </c>
      <c r="AN8">
        <v>2108063</v>
      </c>
      <c r="AO8">
        <v>1874102</v>
      </c>
      <c r="AP8">
        <v>2137930</v>
      </c>
    </row>
    <row r="9" spans="1:54">
      <c r="B9" t="s">
        <v>15</v>
      </c>
      <c r="O9">
        <v>226241.64600000001</v>
      </c>
      <c r="P9">
        <v>263467.70299999998</v>
      </c>
      <c r="Q9">
        <v>152999.08499999999</v>
      </c>
      <c r="R9">
        <v>182027.916</v>
      </c>
      <c r="S9">
        <v>63348.25</v>
      </c>
      <c r="T9">
        <v>58.576000000000001</v>
      </c>
      <c r="Y9">
        <v>289038</v>
      </c>
      <c r="Z9">
        <v>501974</v>
      </c>
      <c r="AA9">
        <v>1441808</v>
      </c>
      <c r="AB9">
        <v>3835127</v>
      </c>
      <c r="AC9">
        <v>1503651</v>
      </c>
      <c r="AD9">
        <v>739183</v>
      </c>
      <c r="AE9">
        <v>1257914</v>
      </c>
      <c r="AF9">
        <v>1132314</v>
      </c>
      <c r="AG9">
        <v>570635</v>
      </c>
      <c r="AH9">
        <v>451590</v>
      </c>
      <c r="AI9">
        <v>905519</v>
      </c>
      <c r="AJ9">
        <v>1692617</v>
      </c>
      <c r="AK9">
        <v>595693</v>
      </c>
      <c r="AL9">
        <v>698640</v>
      </c>
      <c r="AM9">
        <v>337965</v>
      </c>
      <c r="AN9">
        <v>129978</v>
      </c>
      <c r="AO9">
        <v>915302</v>
      </c>
      <c r="AP9">
        <v>1464977</v>
      </c>
      <c r="AQ9">
        <v>604146</v>
      </c>
    </row>
    <row r="10" spans="1:54">
      <c r="B10" t="s">
        <v>16</v>
      </c>
      <c r="AJ10">
        <v>2486</v>
      </c>
      <c r="AK10">
        <v>17</v>
      </c>
      <c r="AL10">
        <v>7</v>
      </c>
      <c r="AM10">
        <v>3109</v>
      </c>
      <c r="AN10">
        <v>273</v>
      </c>
      <c r="AO10">
        <v>33047</v>
      </c>
      <c r="AP10">
        <v>14654</v>
      </c>
      <c r="AQ10">
        <v>8</v>
      </c>
    </row>
    <row r="11" spans="1:54">
      <c r="B11" t="s">
        <v>8</v>
      </c>
      <c r="O11">
        <v>5391.1210000000001</v>
      </c>
      <c r="P11">
        <v>5944.9080000000004</v>
      </c>
      <c r="Q11">
        <v>8208.5969999999998</v>
      </c>
      <c r="R11">
        <v>9650.3459999999995</v>
      </c>
      <c r="S11">
        <v>8772.7139999999999</v>
      </c>
      <c r="T11">
        <v>30065.834999999999</v>
      </c>
      <c r="X11">
        <v>13878</v>
      </c>
      <c r="Y11">
        <v>21847</v>
      </c>
      <c r="Z11">
        <v>107419</v>
      </c>
      <c r="AA11">
        <v>356176</v>
      </c>
      <c r="AB11">
        <v>464052</v>
      </c>
      <c r="AC11">
        <v>710314</v>
      </c>
      <c r="AD11">
        <v>674479</v>
      </c>
      <c r="AE11">
        <v>555558</v>
      </c>
      <c r="AF11">
        <v>384798</v>
      </c>
      <c r="AG11">
        <v>522271</v>
      </c>
      <c r="AH11">
        <v>670213</v>
      </c>
      <c r="AI11">
        <v>363246</v>
      </c>
      <c r="AJ11">
        <v>233082</v>
      </c>
      <c r="AK11">
        <v>133364</v>
      </c>
      <c r="AL11">
        <v>98826</v>
      </c>
      <c r="AM11">
        <v>91137</v>
      </c>
      <c r="AN11">
        <v>105558</v>
      </c>
      <c r="AO11">
        <v>102634</v>
      </c>
      <c r="AP11">
        <v>243453</v>
      </c>
      <c r="AQ11">
        <v>197458</v>
      </c>
    </row>
    <row r="12" spans="1:54">
      <c r="B12" t="s">
        <v>11</v>
      </c>
      <c r="AB12">
        <v>441</v>
      </c>
      <c r="AC12">
        <v>854</v>
      </c>
      <c r="AD12">
        <v>8</v>
      </c>
      <c r="AF12">
        <v>214</v>
      </c>
      <c r="AJ12">
        <v>776</v>
      </c>
      <c r="AK12">
        <v>101</v>
      </c>
      <c r="AL12">
        <v>27</v>
      </c>
      <c r="AM12">
        <v>80</v>
      </c>
      <c r="AN12">
        <v>44</v>
      </c>
      <c r="AO12">
        <v>16917</v>
      </c>
      <c r="AP12">
        <v>541</v>
      </c>
      <c r="AQ12">
        <v>307</v>
      </c>
    </row>
    <row r="13" spans="1:54">
      <c r="B13" t="s">
        <v>17</v>
      </c>
      <c r="X13">
        <v>22236</v>
      </c>
      <c r="Y13">
        <v>141691</v>
      </c>
      <c r="Z13">
        <v>406488</v>
      </c>
      <c r="AA13">
        <v>1123481</v>
      </c>
      <c r="AB13">
        <v>1082232</v>
      </c>
      <c r="AC13">
        <v>2630033</v>
      </c>
      <c r="AD13">
        <v>2742414</v>
      </c>
      <c r="AE13">
        <v>2567969</v>
      </c>
      <c r="AF13">
        <v>2030561</v>
      </c>
      <c r="AG13">
        <v>1587659</v>
      </c>
      <c r="AH13">
        <v>1789240</v>
      </c>
      <c r="AI13">
        <v>1985011</v>
      </c>
      <c r="AJ13">
        <v>1557074</v>
      </c>
      <c r="AK13">
        <v>1163951</v>
      </c>
      <c r="AL13">
        <v>679104</v>
      </c>
      <c r="AM13">
        <v>741185</v>
      </c>
      <c r="AN13">
        <v>990445</v>
      </c>
      <c r="AO13">
        <v>1527769</v>
      </c>
      <c r="AP13">
        <v>2589910</v>
      </c>
      <c r="AQ13">
        <v>2058646</v>
      </c>
    </row>
    <row r="14" spans="1:54">
      <c r="B14" t="s">
        <v>18</v>
      </c>
      <c r="AP14">
        <v>49292</v>
      </c>
      <c r="AQ14">
        <v>48069</v>
      </c>
    </row>
    <row r="15" spans="1:54">
      <c r="B15" t="s">
        <v>10</v>
      </c>
      <c r="AJ15">
        <v>1972</v>
      </c>
      <c r="AK15">
        <v>32</v>
      </c>
      <c r="AL15">
        <v>25</v>
      </c>
      <c r="AM15">
        <v>42</v>
      </c>
      <c r="AP15">
        <v>26</v>
      </c>
    </row>
    <row r="16" spans="1:54">
      <c r="B16" t="s">
        <v>9</v>
      </c>
      <c r="AJ16">
        <v>16</v>
      </c>
      <c r="AK16">
        <v>15</v>
      </c>
      <c r="AL16">
        <v>26</v>
      </c>
      <c r="AM16">
        <v>2</v>
      </c>
      <c r="AP16">
        <v>10</v>
      </c>
    </row>
    <row r="17" spans="2:43">
      <c r="B17" t="s">
        <v>19</v>
      </c>
      <c r="AD17">
        <v>179916</v>
      </c>
      <c r="AE17">
        <v>82613</v>
      </c>
      <c r="AF17">
        <v>312283</v>
      </c>
      <c r="AG17">
        <v>3225</v>
      </c>
      <c r="AH17">
        <v>2279</v>
      </c>
      <c r="AI17">
        <v>194472</v>
      </c>
      <c r="AJ17">
        <v>104590</v>
      </c>
      <c r="AK17">
        <v>206718</v>
      </c>
      <c r="AL17">
        <v>177999</v>
      </c>
      <c r="AM17">
        <v>89655</v>
      </c>
      <c r="AN17">
        <v>45086</v>
      </c>
      <c r="AO17">
        <v>565609</v>
      </c>
      <c r="AP17">
        <v>550955</v>
      </c>
      <c r="AQ17">
        <v>314707</v>
      </c>
    </row>
    <row r="18" spans="2:43">
      <c r="B18" t="s">
        <v>20</v>
      </c>
      <c r="O18">
        <v>8797.85</v>
      </c>
      <c r="P18">
        <v>14716.304</v>
      </c>
      <c r="Q18">
        <v>19170.164000000001</v>
      </c>
      <c r="R18">
        <v>23695.258000000002</v>
      </c>
      <c r="S18">
        <v>10178.628000000001</v>
      </c>
      <c r="Y18">
        <v>225765</v>
      </c>
      <c r="Z18">
        <v>167240</v>
      </c>
      <c r="AA18">
        <v>669171</v>
      </c>
      <c r="AB18">
        <v>730786</v>
      </c>
      <c r="AC18">
        <v>907632</v>
      </c>
      <c r="AD18">
        <v>1390452</v>
      </c>
      <c r="AE18">
        <v>2482721</v>
      </c>
      <c r="AF18">
        <v>1484619</v>
      </c>
      <c r="AG18">
        <v>1285250</v>
      </c>
      <c r="AH18">
        <v>1498026</v>
      </c>
      <c r="AI18">
        <v>1194361</v>
      </c>
      <c r="AJ18">
        <v>862085</v>
      </c>
      <c r="AK18">
        <v>666686</v>
      </c>
      <c r="AL18">
        <v>758783</v>
      </c>
      <c r="AM18">
        <v>699984</v>
      </c>
      <c r="AN18">
        <v>595249</v>
      </c>
      <c r="AO18">
        <v>520852</v>
      </c>
      <c r="AP18">
        <v>927162</v>
      </c>
      <c r="AQ18">
        <v>843404</v>
      </c>
    </row>
    <row r="19" spans="2:43">
      <c r="B19" t="s">
        <v>21</v>
      </c>
      <c r="O19">
        <v>112.666</v>
      </c>
      <c r="P19">
        <v>192.72900000000001</v>
      </c>
      <c r="Q19">
        <v>56.366</v>
      </c>
      <c r="R19">
        <v>276.22800000000001</v>
      </c>
      <c r="S19">
        <v>1189.806</v>
      </c>
      <c r="T19">
        <v>2182.7379999999998</v>
      </c>
      <c r="X19">
        <v>552</v>
      </c>
      <c r="Y19">
        <v>22798</v>
      </c>
      <c r="Z19">
        <v>44678</v>
      </c>
      <c r="AA19">
        <v>43818</v>
      </c>
      <c r="AB19">
        <v>216905</v>
      </c>
      <c r="AC19">
        <v>21557</v>
      </c>
      <c r="AD19">
        <v>34295</v>
      </c>
      <c r="AE19">
        <v>21019</v>
      </c>
      <c r="AF19">
        <v>42794</v>
      </c>
      <c r="AG19">
        <v>43920</v>
      </c>
      <c r="AH19">
        <v>49412</v>
      </c>
      <c r="AI19">
        <v>54552</v>
      </c>
      <c r="AJ19">
        <v>59100</v>
      </c>
      <c r="AK19">
        <v>46571</v>
      </c>
      <c r="AL19">
        <v>91311</v>
      </c>
      <c r="AM19">
        <v>198005</v>
      </c>
      <c r="AN19">
        <v>601557</v>
      </c>
      <c r="AO19">
        <v>686926</v>
      </c>
      <c r="AP19">
        <v>871854</v>
      </c>
      <c r="AQ19">
        <v>540239</v>
      </c>
    </row>
    <row r="20" spans="2:43">
      <c r="B20" t="s">
        <v>2</v>
      </c>
      <c r="AJ20">
        <v>708</v>
      </c>
      <c r="AK20">
        <v>1</v>
      </c>
      <c r="AL20">
        <v>256</v>
      </c>
      <c r="AM20">
        <v>526</v>
      </c>
      <c r="AO20">
        <v>144</v>
      </c>
      <c r="AP20">
        <v>790</v>
      </c>
      <c r="AQ20">
        <v>4</v>
      </c>
    </row>
    <row r="21" spans="2:43">
      <c r="B21" t="s">
        <v>22</v>
      </c>
      <c r="AJ21">
        <v>426</v>
      </c>
      <c r="AK21">
        <v>38</v>
      </c>
      <c r="AL21">
        <v>12433</v>
      </c>
      <c r="AM21">
        <v>9118</v>
      </c>
      <c r="AN21">
        <v>15595</v>
      </c>
      <c r="AO21">
        <v>8913</v>
      </c>
      <c r="AP21">
        <v>70195</v>
      </c>
      <c r="AQ21">
        <v>32295</v>
      </c>
    </row>
    <row r="22" spans="2:43">
      <c r="B22" t="s">
        <v>23</v>
      </c>
      <c r="O22">
        <v>46874.514999999999</v>
      </c>
      <c r="P22">
        <v>48878.667000000001</v>
      </c>
      <c r="Q22">
        <v>49947.894999999997</v>
      </c>
      <c r="R22">
        <v>63525.879000000001</v>
      </c>
      <c r="S22">
        <v>26906.648000000001</v>
      </c>
      <c r="T22">
        <v>1.0999999999999999E-2</v>
      </c>
      <c r="X22">
        <v>10694</v>
      </c>
      <c r="Y22">
        <v>138063</v>
      </c>
      <c r="Z22">
        <v>728921</v>
      </c>
      <c r="AA22">
        <v>1354596</v>
      </c>
      <c r="AB22">
        <v>2613018</v>
      </c>
      <c r="AC22">
        <v>1778448</v>
      </c>
      <c r="AD22">
        <v>1664694</v>
      </c>
      <c r="AE22">
        <v>2296249</v>
      </c>
      <c r="AF22">
        <v>1363678</v>
      </c>
      <c r="AG22">
        <v>1301755</v>
      </c>
      <c r="AH22">
        <v>1295890</v>
      </c>
      <c r="AI22">
        <v>1958980</v>
      </c>
      <c r="AJ22">
        <v>2410847</v>
      </c>
      <c r="AK22">
        <v>2165241</v>
      </c>
      <c r="AL22">
        <v>1752770</v>
      </c>
      <c r="AM22">
        <v>1322170</v>
      </c>
      <c r="AN22">
        <v>688923</v>
      </c>
      <c r="AO22">
        <v>1759912</v>
      </c>
      <c r="AP22">
        <v>1812860</v>
      </c>
      <c r="AQ22">
        <v>1006305</v>
      </c>
    </row>
    <row r="23" spans="2:43">
      <c r="B23" t="s">
        <v>24</v>
      </c>
      <c r="O23">
        <v>24281.192999999999</v>
      </c>
      <c r="P23">
        <v>33008.258999999998</v>
      </c>
      <c r="Q23">
        <v>42536.432000000001</v>
      </c>
      <c r="R23">
        <v>52407.563000000002</v>
      </c>
      <c r="S23">
        <v>47195.03</v>
      </c>
      <c r="T23">
        <v>176120.092</v>
      </c>
      <c r="X23">
        <v>1</v>
      </c>
      <c r="Y23">
        <v>40529</v>
      </c>
      <c r="Z23">
        <v>353420</v>
      </c>
      <c r="AA23">
        <v>822159</v>
      </c>
      <c r="AB23">
        <v>1788384</v>
      </c>
      <c r="AC23">
        <v>1615351</v>
      </c>
      <c r="AD23">
        <v>2461489</v>
      </c>
      <c r="AE23">
        <v>4665579</v>
      </c>
      <c r="AF23">
        <v>7095653</v>
      </c>
      <c r="AG23">
        <v>4955856</v>
      </c>
      <c r="AH23">
        <v>8005205</v>
      </c>
      <c r="AI23">
        <v>5363395</v>
      </c>
      <c r="AJ23">
        <v>2543481</v>
      </c>
      <c r="AK23">
        <v>2085044</v>
      </c>
      <c r="AL23">
        <v>1502504</v>
      </c>
      <c r="AM23">
        <v>2263978</v>
      </c>
      <c r="AN23">
        <v>2801925</v>
      </c>
      <c r="AO23">
        <v>3854598</v>
      </c>
      <c r="AP23">
        <v>6053678</v>
      </c>
      <c r="AQ23">
        <v>5707324</v>
      </c>
    </row>
    <row r="24" spans="2:43">
      <c r="B24" t="s">
        <v>25</v>
      </c>
      <c r="O24">
        <v>31667.314999999999</v>
      </c>
      <c r="P24">
        <v>36775.014999999999</v>
      </c>
      <c r="Q24">
        <v>13933.418</v>
      </c>
      <c r="R24">
        <v>3096.221</v>
      </c>
      <c r="S24">
        <v>8883.357</v>
      </c>
      <c r="Y24">
        <v>334495</v>
      </c>
      <c r="Z24">
        <v>499959</v>
      </c>
      <c r="AA24">
        <v>354624</v>
      </c>
      <c r="AB24">
        <v>1387443</v>
      </c>
      <c r="AC24">
        <v>2495420</v>
      </c>
      <c r="AD24">
        <v>2103142</v>
      </c>
      <c r="AE24">
        <v>3842897</v>
      </c>
      <c r="AF24">
        <v>3415494</v>
      </c>
      <c r="AG24">
        <v>898426</v>
      </c>
      <c r="AH24">
        <v>1347538</v>
      </c>
      <c r="AI24">
        <v>292766</v>
      </c>
      <c r="AJ24">
        <v>172170</v>
      </c>
      <c r="AK24">
        <v>144580</v>
      </c>
      <c r="AL24">
        <v>108079</v>
      </c>
      <c r="AM24">
        <v>8407</v>
      </c>
      <c r="AN24">
        <v>128914</v>
      </c>
      <c r="AO24">
        <v>13235</v>
      </c>
      <c r="AP24">
        <v>783658</v>
      </c>
      <c r="AQ24">
        <v>158960</v>
      </c>
    </row>
    <row r="25" spans="2:43">
      <c r="B25" t="s">
        <v>26</v>
      </c>
      <c r="O25">
        <v>895.53300000000002</v>
      </c>
      <c r="P25">
        <v>807.50599999999997</v>
      </c>
      <c r="Q25">
        <v>635.78899999999999</v>
      </c>
      <c r="R25">
        <v>5676.8909999999996</v>
      </c>
      <c r="S25">
        <v>6871.1589999999997</v>
      </c>
      <c r="T25">
        <v>98.941999999999993</v>
      </c>
      <c r="X25">
        <v>1848</v>
      </c>
      <c r="Y25">
        <v>242537</v>
      </c>
      <c r="Z25">
        <v>301119</v>
      </c>
      <c r="AA25">
        <v>483307</v>
      </c>
      <c r="AB25">
        <v>1015401</v>
      </c>
      <c r="AC25">
        <v>1623413</v>
      </c>
      <c r="AD25">
        <v>1910777</v>
      </c>
      <c r="AE25">
        <v>1890469</v>
      </c>
      <c r="AF25">
        <v>1256082</v>
      </c>
      <c r="AG25">
        <v>934470</v>
      </c>
      <c r="AH25">
        <v>1004890</v>
      </c>
      <c r="AI25">
        <v>696169</v>
      </c>
      <c r="AJ25">
        <v>633824</v>
      </c>
      <c r="AK25">
        <v>749595</v>
      </c>
      <c r="AL25">
        <v>323042</v>
      </c>
      <c r="AM25">
        <v>501821</v>
      </c>
      <c r="AN25">
        <v>675913</v>
      </c>
      <c r="AO25">
        <v>648826</v>
      </c>
      <c r="AP25">
        <v>1851347</v>
      </c>
      <c r="AQ25">
        <v>1470023</v>
      </c>
    </row>
    <row r="26" spans="2:43">
      <c r="B26" t="s">
        <v>27</v>
      </c>
      <c r="AJ26">
        <v>108</v>
      </c>
      <c r="AK26">
        <v>5815</v>
      </c>
      <c r="AL26">
        <v>66277</v>
      </c>
      <c r="AM26">
        <v>39167</v>
      </c>
      <c r="AN26">
        <v>4276</v>
      </c>
      <c r="AO26">
        <v>4149</v>
      </c>
      <c r="AP26">
        <v>23632</v>
      </c>
      <c r="AQ26">
        <v>1181</v>
      </c>
    </row>
    <row r="27" spans="2:43">
      <c r="B27" t="s">
        <v>28</v>
      </c>
      <c r="AJ27">
        <v>192</v>
      </c>
      <c r="AK27">
        <v>15</v>
      </c>
      <c r="AL27">
        <v>56</v>
      </c>
      <c r="AM27">
        <v>18339</v>
      </c>
      <c r="AQ27">
        <v>3</v>
      </c>
    </row>
    <row r="28" spans="2:43">
      <c r="B28" t="s">
        <v>29</v>
      </c>
      <c r="O28">
        <v>68671.676999999996</v>
      </c>
      <c r="P28">
        <v>49592.099000000002</v>
      </c>
      <c r="Q28">
        <v>121066.061</v>
      </c>
      <c r="R28">
        <v>71307.687999999995</v>
      </c>
      <c r="S28">
        <v>32570.967000000001</v>
      </c>
      <c r="T28">
        <v>945.97400000000005</v>
      </c>
      <c r="X28">
        <v>9458</v>
      </c>
      <c r="Y28">
        <v>684016</v>
      </c>
      <c r="Z28">
        <v>944151</v>
      </c>
      <c r="AA28">
        <v>1127194</v>
      </c>
      <c r="AB28">
        <v>1074525</v>
      </c>
      <c r="AC28">
        <v>1405751</v>
      </c>
      <c r="AD28">
        <v>1205999</v>
      </c>
      <c r="AE28">
        <v>3284860</v>
      </c>
      <c r="AF28">
        <v>2549525</v>
      </c>
      <c r="AG28">
        <v>2339297</v>
      </c>
      <c r="AH28">
        <v>2239644</v>
      </c>
      <c r="AI28">
        <v>3674836</v>
      </c>
      <c r="AJ28">
        <v>2098073</v>
      </c>
      <c r="AK28">
        <v>1780262</v>
      </c>
      <c r="AL28">
        <v>1299869</v>
      </c>
      <c r="AM28">
        <v>1057252</v>
      </c>
      <c r="AN28">
        <v>2620504</v>
      </c>
      <c r="AO28">
        <v>1331904</v>
      </c>
      <c r="AP28">
        <v>2070716</v>
      </c>
      <c r="AQ28">
        <v>1340290</v>
      </c>
    </row>
    <row r="29" spans="2:43">
      <c r="B29" t="s">
        <v>30</v>
      </c>
      <c r="X29">
        <v>4332</v>
      </c>
      <c r="Y29">
        <v>48164</v>
      </c>
      <c r="Z29">
        <v>90918</v>
      </c>
      <c r="AA29">
        <v>405649</v>
      </c>
      <c r="AB29">
        <v>412756</v>
      </c>
      <c r="AC29">
        <v>434055</v>
      </c>
      <c r="AD29">
        <v>634588</v>
      </c>
      <c r="AE29">
        <v>737450</v>
      </c>
      <c r="AF29">
        <v>544424</v>
      </c>
      <c r="AG29">
        <v>641056</v>
      </c>
      <c r="AH29">
        <v>503081</v>
      </c>
      <c r="AI29">
        <v>509558</v>
      </c>
      <c r="AJ29">
        <v>247219</v>
      </c>
      <c r="AK29">
        <v>229793</v>
      </c>
      <c r="AL29">
        <v>184242</v>
      </c>
      <c r="AM29">
        <v>151125</v>
      </c>
      <c r="AN29">
        <v>180460</v>
      </c>
      <c r="AO29">
        <v>198243</v>
      </c>
      <c r="AP29">
        <v>433872</v>
      </c>
      <c r="AQ29">
        <v>316712</v>
      </c>
    </row>
    <row r="30" spans="2:43">
      <c r="B30" t="s">
        <v>31</v>
      </c>
      <c r="AG30">
        <v>12</v>
      </c>
      <c r="AH30">
        <v>16</v>
      </c>
      <c r="AI30">
        <v>192</v>
      </c>
      <c r="AJ30">
        <v>1777</v>
      </c>
      <c r="AK30">
        <v>535</v>
      </c>
      <c r="AL30">
        <v>2</v>
      </c>
      <c r="AM30">
        <v>220</v>
      </c>
      <c r="AN30">
        <v>84</v>
      </c>
      <c r="AO30">
        <v>19519</v>
      </c>
      <c r="AP30">
        <v>57821</v>
      </c>
      <c r="AQ30">
        <v>28884</v>
      </c>
    </row>
    <row r="31" spans="2:43">
      <c r="B31" t="s">
        <v>32</v>
      </c>
      <c r="AJ31">
        <v>3965</v>
      </c>
      <c r="AK31">
        <v>98</v>
      </c>
      <c r="AL31">
        <v>172</v>
      </c>
      <c r="AM31">
        <v>8618</v>
      </c>
      <c r="AN31">
        <v>6689</v>
      </c>
      <c r="AO31">
        <v>166</v>
      </c>
      <c r="AP31">
        <v>29521</v>
      </c>
      <c r="AQ31">
        <v>3519</v>
      </c>
    </row>
    <row r="32" spans="2:43">
      <c r="B32" t="s">
        <v>33</v>
      </c>
      <c r="AJ32">
        <v>512</v>
      </c>
      <c r="AK32">
        <v>2421</v>
      </c>
      <c r="AL32">
        <v>11361</v>
      </c>
      <c r="AM32">
        <v>2586</v>
      </c>
      <c r="AN32">
        <v>140</v>
      </c>
      <c r="AO32">
        <v>122</v>
      </c>
    </row>
    <row r="33" spans="2:43">
      <c r="B33" t="s">
        <v>34</v>
      </c>
      <c r="AJ33">
        <v>12962</v>
      </c>
      <c r="AK33">
        <v>7131</v>
      </c>
      <c r="AL33">
        <v>35844</v>
      </c>
      <c r="AM33">
        <v>79449</v>
      </c>
      <c r="AN33">
        <v>80419</v>
      </c>
      <c r="AO33">
        <v>64087</v>
      </c>
      <c r="AP33">
        <v>114058</v>
      </c>
      <c r="AQ33">
        <v>64799</v>
      </c>
    </row>
    <row r="34" spans="2:43">
      <c r="B34" t="s">
        <v>35</v>
      </c>
      <c r="AJ34">
        <v>2408</v>
      </c>
      <c r="AK34">
        <v>2</v>
      </c>
      <c r="AL34">
        <v>2623</v>
      </c>
      <c r="AM34">
        <v>264</v>
      </c>
      <c r="AN34">
        <v>1</v>
      </c>
      <c r="AO34">
        <v>10059</v>
      </c>
      <c r="AP34">
        <v>21001</v>
      </c>
      <c r="AQ34">
        <v>5910</v>
      </c>
    </row>
    <row r="35" spans="2:43">
      <c r="B35" t="s">
        <v>36</v>
      </c>
      <c r="Q35">
        <v>1109.365</v>
      </c>
      <c r="R35">
        <v>1702.249</v>
      </c>
      <c r="S35">
        <v>1179.095</v>
      </c>
      <c r="Y35">
        <v>2</v>
      </c>
      <c r="Z35">
        <v>31</v>
      </c>
      <c r="AA35">
        <v>3</v>
      </c>
      <c r="AB35">
        <v>77917</v>
      </c>
      <c r="AC35">
        <v>21273</v>
      </c>
      <c r="AD35">
        <v>7927</v>
      </c>
      <c r="AE35">
        <v>583</v>
      </c>
      <c r="AF35">
        <v>13560</v>
      </c>
      <c r="AG35">
        <v>13878</v>
      </c>
      <c r="AH35">
        <v>4470</v>
      </c>
      <c r="AI35">
        <v>21684</v>
      </c>
      <c r="AJ35">
        <v>29134</v>
      </c>
      <c r="AK35">
        <v>11708</v>
      </c>
      <c r="AL35">
        <v>5755</v>
      </c>
      <c r="AM35">
        <v>265</v>
      </c>
      <c r="AN35">
        <v>852</v>
      </c>
      <c r="AO35">
        <v>40961</v>
      </c>
      <c r="AP35">
        <v>114942</v>
      </c>
      <c r="AQ35">
        <v>1033</v>
      </c>
    </row>
    <row r="36" spans="2:43">
      <c r="B36" t="s">
        <v>37</v>
      </c>
      <c r="O36">
        <v>99110.792000000001</v>
      </c>
      <c r="P36">
        <v>76907.145000000004</v>
      </c>
      <c r="Q36">
        <v>52179.659</v>
      </c>
      <c r="R36">
        <v>45024.404999999999</v>
      </c>
      <c r="S36">
        <v>29608.713</v>
      </c>
      <c r="T36">
        <v>402.67700000000002</v>
      </c>
      <c r="Y36">
        <v>250459</v>
      </c>
      <c r="Z36">
        <v>261221</v>
      </c>
      <c r="AA36">
        <v>108370</v>
      </c>
      <c r="AB36">
        <v>1138161</v>
      </c>
      <c r="AC36">
        <v>1111677</v>
      </c>
      <c r="AD36">
        <v>1186690</v>
      </c>
      <c r="AE36">
        <v>1184850</v>
      </c>
      <c r="AF36">
        <v>1048667</v>
      </c>
      <c r="AG36">
        <v>469606</v>
      </c>
      <c r="AH36">
        <v>324266</v>
      </c>
      <c r="AI36">
        <v>1356742</v>
      </c>
      <c r="AJ36">
        <v>749144</v>
      </c>
      <c r="AK36">
        <v>967574</v>
      </c>
      <c r="AL36">
        <v>1010319</v>
      </c>
      <c r="AM36">
        <v>659090</v>
      </c>
      <c r="AN36">
        <v>286060</v>
      </c>
      <c r="AO36">
        <v>522515</v>
      </c>
      <c r="AP36">
        <v>704233</v>
      </c>
      <c r="AQ36">
        <v>269769</v>
      </c>
    </row>
    <row r="37" spans="2:43">
      <c r="B37" t="s">
        <v>38</v>
      </c>
      <c r="AD37">
        <v>87098</v>
      </c>
      <c r="AF37">
        <v>58223</v>
      </c>
      <c r="AJ37">
        <v>84087</v>
      </c>
      <c r="AK37">
        <v>141898</v>
      </c>
      <c r="AL37">
        <v>181689</v>
      </c>
      <c r="AM37">
        <v>315062</v>
      </c>
      <c r="AN37">
        <v>408529</v>
      </c>
      <c r="AO37">
        <v>390860</v>
      </c>
      <c r="AP37">
        <v>617808</v>
      </c>
      <c r="AQ37">
        <v>626502</v>
      </c>
    </row>
    <row r="38" spans="2:43">
      <c r="B38" t="s">
        <v>39</v>
      </c>
      <c r="X38">
        <v>2517</v>
      </c>
      <c r="Y38">
        <v>105376</v>
      </c>
      <c r="Z38">
        <v>627865</v>
      </c>
      <c r="AA38">
        <v>453615</v>
      </c>
      <c r="AB38">
        <v>594606</v>
      </c>
      <c r="AC38">
        <v>1002013</v>
      </c>
      <c r="AD38">
        <v>1015708</v>
      </c>
      <c r="AE38">
        <v>954909</v>
      </c>
      <c r="AF38">
        <v>3591856</v>
      </c>
      <c r="AG38">
        <v>1921143</v>
      </c>
      <c r="AH38">
        <v>576517</v>
      </c>
      <c r="AI38">
        <v>452250</v>
      </c>
      <c r="AJ38">
        <v>425383</v>
      </c>
      <c r="AK38">
        <v>240953</v>
      </c>
      <c r="AL38">
        <v>238484</v>
      </c>
      <c r="AM38">
        <v>204178</v>
      </c>
      <c r="AN38">
        <v>163683</v>
      </c>
      <c r="AO38">
        <v>219881</v>
      </c>
      <c r="AP38">
        <v>364677</v>
      </c>
      <c r="AQ38">
        <v>259753</v>
      </c>
    </row>
    <row r="39" spans="2:43">
      <c r="B39" t="s">
        <v>40</v>
      </c>
      <c r="AD39">
        <v>27385</v>
      </c>
      <c r="AE39">
        <v>40346</v>
      </c>
      <c r="AF39">
        <v>53779</v>
      </c>
      <c r="AG39">
        <v>14</v>
      </c>
      <c r="AH39">
        <v>28</v>
      </c>
      <c r="AI39">
        <v>648</v>
      </c>
      <c r="AJ39">
        <v>11279</v>
      </c>
      <c r="AK39">
        <v>22602</v>
      </c>
      <c r="AL39">
        <v>125771</v>
      </c>
      <c r="AM39">
        <v>114645</v>
      </c>
      <c r="AN39">
        <v>6265</v>
      </c>
      <c r="AO39">
        <v>43300</v>
      </c>
      <c r="AP39">
        <v>32540</v>
      </c>
      <c r="AQ39">
        <v>467</v>
      </c>
    </row>
    <row r="40" spans="2:43">
      <c r="B40" t="s">
        <v>55</v>
      </c>
      <c r="O40">
        <v>757.92600000000004</v>
      </c>
      <c r="P40">
        <v>715.81299999999999</v>
      </c>
      <c r="Q40">
        <v>1694.1120000000001</v>
      </c>
      <c r="R40">
        <v>2752.721</v>
      </c>
      <c r="S40">
        <v>3275.7060000000001</v>
      </c>
      <c r="T40">
        <v>7850.7470000000003</v>
      </c>
    </row>
    <row r="41" spans="2:43">
      <c r="B41" t="s">
        <v>41</v>
      </c>
      <c r="AP41">
        <v>390231</v>
      </c>
      <c r="AQ41">
        <v>292196</v>
      </c>
    </row>
    <row r="42" spans="2:43">
      <c r="B42" t="s">
        <v>42</v>
      </c>
      <c r="O42">
        <v>3311.7130000000002</v>
      </c>
      <c r="P42">
        <v>4736.616</v>
      </c>
      <c r="Q42">
        <v>498.79300000000001</v>
      </c>
      <c r="R42">
        <v>11735.383</v>
      </c>
      <c r="S42">
        <v>5405.9549999999999</v>
      </c>
      <c r="Y42">
        <v>58266</v>
      </c>
      <c r="Z42">
        <v>8569</v>
      </c>
      <c r="AA42">
        <v>15349</v>
      </c>
      <c r="AB42">
        <v>11321</v>
      </c>
      <c r="AC42">
        <v>53873</v>
      </c>
      <c r="AD42">
        <v>36542</v>
      </c>
      <c r="AE42">
        <v>74894</v>
      </c>
      <c r="AF42">
        <v>165084</v>
      </c>
      <c r="AG42">
        <v>130245</v>
      </c>
      <c r="AH42">
        <v>173152</v>
      </c>
      <c r="AI42">
        <v>236131</v>
      </c>
      <c r="AJ42">
        <v>506055</v>
      </c>
      <c r="AK42">
        <v>289920</v>
      </c>
      <c r="AL42">
        <v>248116</v>
      </c>
      <c r="AM42">
        <v>306118</v>
      </c>
      <c r="AN42">
        <v>283127</v>
      </c>
      <c r="AO42">
        <v>83850</v>
      </c>
      <c r="AP42">
        <v>596826</v>
      </c>
      <c r="AQ42">
        <v>424277</v>
      </c>
    </row>
    <row r="43" spans="2:43">
      <c r="B43" t="s">
        <v>43</v>
      </c>
      <c r="O43">
        <v>259.49799999999999</v>
      </c>
      <c r="P43">
        <v>249.44499999999999</v>
      </c>
      <c r="Q43">
        <v>1061.7349999999999</v>
      </c>
      <c r="R43">
        <v>108.38500000000001</v>
      </c>
      <c r="S43">
        <v>74.751999999999995</v>
      </c>
      <c r="Y43">
        <v>1095</v>
      </c>
      <c r="Z43">
        <v>7046</v>
      </c>
      <c r="AA43">
        <v>23847</v>
      </c>
      <c r="AB43">
        <v>28417</v>
      </c>
      <c r="AC43">
        <v>9298</v>
      </c>
      <c r="AD43">
        <v>61860</v>
      </c>
      <c r="AE43">
        <v>204803</v>
      </c>
      <c r="AF43">
        <v>68908</v>
      </c>
      <c r="AG43">
        <v>39782</v>
      </c>
      <c r="AH43">
        <v>43760</v>
      </c>
      <c r="AI43">
        <v>76084</v>
      </c>
      <c r="AJ43">
        <v>34330</v>
      </c>
      <c r="AK43">
        <v>37790</v>
      </c>
      <c r="AL43">
        <v>28999</v>
      </c>
      <c r="AM43">
        <v>17156</v>
      </c>
      <c r="AN43">
        <v>41652</v>
      </c>
      <c r="AO43">
        <v>248147</v>
      </c>
      <c r="AP43">
        <v>529909</v>
      </c>
      <c r="AQ43">
        <v>283142</v>
      </c>
    </row>
    <row r="44" spans="2:43">
      <c r="B44" t="s">
        <v>44</v>
      </c>
      <c r="R44">
        <v>837.93799999999999</v>
      </c>
      <c r="S44">
        <v>220.732</v>
      </c>
      <c r="AA44">
        <v>11</v>
      </c>
      <c r="AB44">
        <v>38260</v>
      </c>
      <c r="AC44">
        <v>9382</v>
      </c>
      <c r="AD44">
        <v>10776</v>
      </c>
      <c r="AE44">
        <v>1732</v>
      </c>
      <c r="AF44">
        <v>16433</v>
      </c>
      <c r="AG44">
        <v>828</v>
      </c>
      <c r="AH44">
        <v>3383</v>
      </c>
      <c r="AI44">
        <v>49486</v>
      </c>
      <c r="AJ44">
        <v>60159</v>
      </c>
      <c r="AK44">
        <v>42726</v>
      </c>
      <c r="AL44">
        <v>15857</v>
      </c>
      <c r="AM44">
        <v>107361</v>
      </c>
      <c r="AN44">
        <v>54522</v>
      </c>
      <c r="AO44">
        <v>205468</v>
      </c>
      <c r="AP44">
        <v>371556</v>
      </c>
      <c r="AQ44">
        <v>127119</v>
      </c>
    </row>
    <row r="45" spans="2:43">
      <c r="B45" t="s">
        <v>4</v>
      </c>
      <c r="AP45">
        <v>193626</v>
      </c>
      <c r="AQ45">
        <v>187206</v>
      </c>
    </row>
    <row r="46" spans="2:43">
      <c r="B46" t="s">
        <v>45</v>
      </c>
      <c r="O46">
        <v>18600.170999999998</v>
      </c>
      <c r="P46">
        <v>21030.476999999999</v>
      </c>
      <c r="Q46">
        <v>25868.805</v>
      </c>
      <c r="R46">
        <v>36852.639999999999</v>
      </c>
      <c r="S46">
        <v>19570.017</v>
      </c>
      <c r="T46">
        <v>11083.138999999999</v>
      </c>
      <c r="X46">
        <v>12971</v>
      </c>
      <c r="Y46">
        <v>153885</v>
      </c>
      <c r="Z46">
        <v>648794</v>
      </c>
      <c r="AA46">
        <v>746497</v>
      </c>
      <c r="AB46">
        <v>535569</v>
      </c>
      <c r="AC46">
        <v>620124</v>
      </c>
      <c r="AD46">
        <v>527074</v>
      </c>
      <c r="AE46">
        <v>668577</v>
      </c>
      <c r="AF46">
        <v>513727</v>
      </c>
      <c r="AG46">
        <v>476981</v>
      </c>
      <c r="AH46">
        <v>425593</v>
      </c>
      <c r="AI46">
        <v>197291</v>
      </c>
      <c r="AJ46">
        <v>118836</v>
      </c>
      <c r="AK46">
        <v>61460</v>
      </c>
      <c r="AL46">
        <v>98672</v>
      </c>
      <c r="AM46">
        <v>122055</v>
      </c>
      <c r="AN46">
        <v>72821</v>
      </c>
      <c r="AO46">
        <v>189275</v>
      </c>
      <c r="AP46">
        <v>195264</v>
      </c>
      <c r="AQ46">
        <v>209419</v>
      </c>
    </row>
    <row r="47" spans="2:43">
      <c r="B47" t="s">
        <v>46</v>
      </c>
      <c r="X47">
        <v>2064</v>
      </c>
      <c r="Y47">
        <v>943</v>
      </c>
      <c r="Z47">
        <v>2034</v>
      </c>
      <c r="AA47">
        <v>13827</v>
      </c>
      <c r="AB47">
        <v>7883</v>
      </c>
      <c r="AC47">
        <v>38</v>
      </c>
    </row>
    <row r="48" spans="2:43">
      <c r="B48" t="s">
        <v>47</v>
      </c>
      <c r="X48">
        <v>11658</v>
      </c>
      <c r="Y48">
        <v>50910</v>
      </c>
      <c r="Z48">
        <v>506636</v>
      </c>
      <c r="AA48">
        <v>2400363</v>
      </c>
      <c r="AB48">
        <v>3064957</v>
      </c>
      <c r="AC48">
        <v>4151208</v>
      </c>
      <c r="AD48">
        <v>3447200</v>
      </c>
      <c r="AE48">
        <v>3604367</v>
      </c>
      <c r="AF48">
        <v>3168686</v>
      </c>
      <c r="AG48">
        <v>3298746</v>
      </c>
      <c r="AH48">
        <v>3212448</v>
      </c>
      <c r="AI48">
        <v>2127371</v>
      </c>
      <c r="AJ48">
        <v>2266658</v>
      </c>
      <c r="AK48">
        <v>923617</v>
      </c>
      <c r="AL48">
        <v>561627</v>
      </c>
      <c r="AM48">
        <v>750412</v>
      </c>
      <c r="AN48">
        <v>1330761</v>
      </c>
      <c r="AO48">
        <v>1041461</v>
      </c>
      <c r="AP48">
        <v>1381994</v>
      </c>
      <c r="AQ48">
        <v>1106071</v>
      </c>
    </row>
    <row r="49" spans="2:54">
      <c r="B49" t="s">
        <v>48</v>
      </c>
      <c r="O49">
        <v>6261.8490000000002</v>
      </c>
      <c r="P49">
        <v>6971.0169999999998</v>
      </c>
      <c r="Q49">
        <v>6225.7309999999998</v>
      </c>
      <c r="R49">
        <v>3650.8270000000002</v>
      </c>
      <c r="S49">
        <v>3256.2429999999999</v>
      </c>
      <c r="T49">
        <v>1878.296</v>
      </c>
      <c r="X49">
        <v>1441</v>
      </c>
      <c r="Y49">
        <v>1870</v>
      </c>
      <c r="Z49">
        <v>5</v>
      </c>
      <c r="AA49">
        <v>244879</v>
      </c>
      <c r="AB49">
        <v>1518</v>
      </c>
      <c r="AC49">
        <v>71</v>
      </c>
      <c r="AF49">
        <v>13</v>
      </c>
      <c r="AH49">
        <v>527</v>
      </c>
      <c r="AI49">
        <v>1</v>
      </c>
      <c r="AM49">
        <v>3</v>
      </c>
      <c r="AO49">
        <v>8</v>
      </c>
      <c r="AP49">
        <v>52178</v>
      </c>
      <c r="AQ49">
        <v>19944</v>
      </c>
    </row>
    <row r="50" spans="2:54">
      <c r="B50" t="s">
        <v>49</v>
      </c>
      <c r="C50" t="s">
        <v>57</v>
      </c>
      <c r="O50">
        <v>4480.1549999999997</v>
      </c>
      <c r="P50">
        <v>8872.8130000000001</v>
      </c>
      <c r="Q50">
        <v>7121.2529999999997</v>
      </c>
      <c r="R50">
        <v>15678.226000000001</v>
      </c>
      <c r="S50">
        <v>12965.329</v>
      </c>
      <c r="T50">
        <v>32.735999999999997</v>
      </c>
      <c r="X50">
        <v>5074</v>
      </c>
      <c r="Y50">
        <v>168309</v>
      </c>
      <c r="Z50">
        <v>668052</v>
      </c>
      <c r="AA50">
        <v>523487</v>
      </c>
      <c r="AB50">
        <v>732047</v>
      </c>
      <c r="AC50">
        <v>698032</v>
      </c>
      <c r="AD50">
        <v>261041</v>
      </c>
      <c r="AE50">
        <v>464370</v>
      </c>
      <c r="AF50">
        <v>542007</v>
      </c>
      <c r="AG50">
        <v>518899</v>
      </c>
      <c r="AH50">
        <v>738985</v>
      </c>
      <c r="AI50">
        <v>992296</v>
      </c>
      <c r="AJ50">
        <v>197585</v>
      </c>
      <c r="AK50">
        <v>225602</v>
      </c>
      <c r="AL50">
        <v>237286</v>
      </c>
      <c r="AM50">
        <v>294145</v>
      </c>
      <c r="AN50">
        <v>290259</v>
      </c>
      <c r="AO50">
        <v>874069</v>
      </c>
      <c r="AP50">
        <v>81999</v>
      </c>
      <c r="AQ50">
        <v>89663</v>
      </c>
    </row>
    <row r="51" spans="2:54">
      <c r="B51" t="s">
        <v>53</v>
      </c>
      <c r="C51" t="s">
        <v>54</v>
      </c>
      <c r="AJ51">
        <v>350491</v>
      </c>
      <c r="AK51">
        <v>290763</v>
      </c>
      <c r="AL51">
        <v>400101</v>
      </c>
      <c r="AM51">
        <v>401275</v>
      </c>
      <c r="AN51">
        <v>363613</v>
      </c>
      <c r="AO51">
        <v>343084</v>
      </c>
      <c r="AP51">
        <v>620721</v>
      </c>
      <c r="AQ51">
        <v>418505</v>
      </c>
    </row>
    <row r="52" spans="2:54">
      <c r="B52" t="s">
        <v>59</v>
      </c>
      <c r="E52">
        <f>SUM(E4:E51)</f>
        <v>0</v>
      </c>
      <c r="F52">
        <f t="shared" ref="F52:BB52" si="0">SUM(F4:F51)</f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 s="2">
        <f t="shared" si="0"/>
        <v>616504.87200000009</v>
      </c>
      <c r="P52" s="2">
        <f t="shared" si="0"/>
        <v>691720.40799999994</v>
      </c>
      <c r="Q52" s="2">
        <f t="shared" si="0"/>
        <v>642103.78300000005</v>
      </c>
      <c r="R52" s="2">
        <f t="shared" si="0"/>
        <v>670705.3350000002</v>
      </c>
      <c r="S52" s="2">
        <f t="shared" si="0"/>
        <v>451890.82300000009</v>
      </c>
      <c r="T52" s="2">
        <f t="shared" si="0"/>
        <v>570182.09700000018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104385</v>
      </c>
      <c r="Y52">
        <f t="shared" si="0"/>
        <v>3447847</v>
      </c>
      <c r="Z52">
        <f t="shared" si="0"/>
        <v>8263009</v>
      </c>
      <c r="AA52">
        <f t="shared" si="0"/>
        <v>14039296</v>
      </c>
      <c r="AB52">
        <f t="shared" si="0"/>
        <v>24594129</v>
      </c>
      <c r="AC52">
        <f t="shared" si="0"/>
        <v>28361044</v>
      </c>
      <c r="AD52">
        <f t="shared" si="0"/>
        <v>29126824</v>
      </c>
      <c r="AE52">
        <f t="shared" si="0"/>
        <v>38264805</v>
      </c>
      <c r="AF52">
        <f t="shared" si="0"/>
        <v>38110810</v>
      </c>
      <c r="AG52">
        <f t="shared" si="0"/>
        <v>27029728</v>
      </c>
      <c r="AH52">
        <f t="shared" si="0"/>
        <v>28960005</v>
      </c>
      <c r="AI52">
        <f t="shared" si="0"/>
        <v>28522028</v>
      </c>
      <c r="AJ52">
        <f t="shared" si="0"/>
        <v>22196914</v>
      </c>
      <c r="AK52">
        <f t="shared" si="0"/>
        <v>16721593</v>
      </c>
      <c r="AL52">
        <f t="shared" si="0"/>
        <v>14170828</v>
      </c>
      <c r="AM52">
        <f t="shared" si="0"/>
        <v>13655734</v>
      </c>
      <c r="AN52">
        <f t="shared" si="0"/>
        <v>16756223</v>
      </c>
      <c r="AO52">
        <f t="shared" si="0"/>
        <v>21703391</v>
      </c>
      <c r="AP52">
        <f t="shared" si="0"/>
        <v>31568357</v>
      </c>
      <c r="AQ52">
        <f t="shared" si="0"/>
        <v>21532580</v>
      </c>
      <c r="AR52">
        <f t="shared" si="0"/>
        <v>0</v>
      </c>
      <c r="AS52">
        <f t="shared" si="0"/>
        <v>0</v>
      </c>
      <c r="AT52">
        <f t="shared" si="0"/>
        <v>0</v>
      </c>
      <c r="AU52">
        <f t="shared" si="0"/>
        <v>0</v>
      </c>
      <c r="AV52">
        <f t="shared" si="0"/>
        <v>0</v>
      </c>
      <c r="AW52">
        <f t="shared" si="0"/>
        <v>0</v>
      </c>
      <c r="AX52">
        <f t="shared" si="0"/>
        <v>0</v>
      </c>
      <c r="AY52">
        <f t="shared" si="0"/>
        <v>0</v>
      </c>
      <c r="AZ52">
        <f t="shared" si="0"/>
        <v>0</v>
      </c>
      <c r="BA52">
        <f t="shared" si="0"/>
        <v>0</v>
      </c>
      <c r="BB52">
        <f t="shared" si="0"/>
        <v>0</v>
      </c>
    </row>
    <row r="54" spans="2:54">
      <c r="O54" s="2">
        <f>616504.872-O52</f>
        <v>0</v>
      </c>
      <c r="P54" s="2">
        <f>691720.408-P52</f>
        <v>0</v>
      </c>
      <c r="Q54" s="2">
        <f>642103.783-Q52</f>
        <v>0</v>
      </c>
      <c r="R54" s="2">
        <f>670705.335-R52</f>
        <v>0</v>
      </c>
      <c r="S54" s="2">
        <f>451890.823-S52</f>
        <v>0</v>
      </c>
      <c r="T54" s="2">
        <f>570182.097-T52</f>
        <v>0</v>
      </c>
      <c r="X54">
        <f>104385-X52</f>
        <v>0</v>
      </c>
      <c r="Y54">
        <f>3447847-Y52</f>
        <v>0</v>
      </c>
      <c r="Z54">
        <f>8263009-Z52</f>
        <v>0</v>
      </c>
      <c r="AA54">
        <f>14039296-AA52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46"/>
  <sheetViews>
    <sheetView topLeftCell="A21" workbookViewId="0">
      <selection activeCell="C45" sqref="C45"/>
    </sheetView>
  </sheetViews>
  <sheetFormatPr defaultRowHeight="15"/>
  <sheetData>
    <row r="2" spans="2:3">
      <c r="B2" t="s">
        <v>7</v>
      </c>
      <c r="C2">
        <f>+exports!AM4-imports!AM4</f>
        <v>6573</v>
      </c>
    </row>
    <row r="3" spans="2:3">
      <c r="B3" t="s">
        <v>3</v>
      </c>
      <c r="C3">
        <f>+exports!AM5-imports!AM5</f>
        <v>113796</v>
      </c>
    </row>
    <row r="4" spans="2:3">
      <c r="B4" t="s">
        <v>13</v>
      </c>
      <c r="C4">
        <f>+exports!AM6-imports!AM6</f>
        <v>-778270</v>
      </c>
    </row>
    <row r="5" spans="2:3">
      <c r="B5" t="s">
        <v>14</v>
      </c>
      <c r="C5">
        <f>+exports!AM7-imports!AM7</f>
        <v>2055</v>
      </c>
    </row>
    <row r="6" spans="2:3">
      <c r="B6" t="s">
        <v>6</v>
      </c>
      <c r="C6">
        <f>+exports!AM8-imports!AM8</f>
        <v>-60618</v>
      </c>
    </row>
    <row r="7" spans="2:3">
      <c r="B7" t="s">
        <v>15</v>
      </c>
      <c r="C7">
        <f>+exports!AM9-imports!AM9</f>
        <v>-347549</v>
      </c>
    </row>
    <row r="8" spans="2:3">
      <c r="B8" t="s">
        <v>16</v>
      </c>
      <c r="C8">
        <f>+exports!AM10-imports!AM10</f>
        <v>2006</v>
      </c>
    </row>
    <row r="9" spans="2:3">
      <c r="B9" t="s">
        <v>8</v>
      </c>
      <c r="C9">
        <f>+exports!AM11-imports!AM11</f>
        <v>69264</v>
      </c>
    </row>
    <row r="10" spans="2:3">
      <c r="B10" t="s">
        <v>11</v>
      </c>
      <c r="C10">
        <f>+exports!AM12-imports!AM12</f>
        <v>-956</v>
      </c>
    </row>
    <row r="11" spans="2:3">
      <c r="B11" t="s">
        <v>17</v>
      </c>
      <c r="C11">
        <f>+exports!AM13-imports!AM13</f>
        <v>-570835</v>
      </c>
    </row>
    <row r="12" spans="2:3">
      <c r="B12" t="s">
        <v>18</v>
      </c>
      <c r="C12">
        <f>+exports!AM14-imports!AM14</f>
        <v>0</v>
      </c>
    </row>
    <row r="13" spans="2:3">
      <c r="B13" t="s">
        <v>10</v>
      </c>
      <c r="C13">
        <f>+exports!AM15-imports!AM15</f>
        <v>42</v>
      </c>
    </row>
    <row r="14" spans="2:3">
      <c r="B14" t="s">
        <v>9</v>
      </c>
      <c r="C14">
        <f>+exports!AM16-imports!AM16</f>
        <v>-842</v>
      </c>
    </row>
    <row r="15" spans="2:3">
      <c r="B15" t="s">
        <v>19</v>
      </c>
      <c r="C15">
        <f>+exports!AM17-imports!AM17</f>
        <v>30913</v>
      </c>
    </row>
    <row r="16" spans="2:3">
      <c r="B16" t="s">
        <v>20</v>
      </c>
      <c r="C16">
        <f>+exports!AM18-imports!AM18</f>
        <v>604592</v>
      </c>
    </row>
    <row r="17" spans="2:3">
      <c r="B17" t="s">
        <v>21</v>
      </c>
      <c r="C17">
        <f>+exports!AM19-imports!AM19</f>
        <v>-232464</v>
      </c>
    </row>
    <row r="18" spans="2:3">
      <c r="B18" t="s">
        <v>2</v>
      </c>
      <c r="C18">
        <f>+exports!AM20-imports!AM20</f>
        <v>-262</v>
      </c>
    </row>
    <row r="19" spans="2:3">
      <c r="B19" t="s">
        <v>22</v>
      </c>
      <c r="C19">
        <f>+exports!AM21-imports!AM21</f>
        <v>768</v>
      </c>
    </row>
    <row r="20" spans="2:3">
      <c r="B20" t="s">
        <v>23</v>
      </c>
      <c r="C20">
        <f>+exports!AM22-imports!AM22</f>
        <v>-141250</v>
      </c>
    </row>
    <row r="21" spans="2:3">
      <c r="B21" t="s">
        <v>24</v>
      </c>
      <c r="C21">
        <f>+exports!AM23-imports!AM23</f>
        <v>216121</v>
      </c>
    </row>
    <row r="22" spans="2:3">
      <c r="B22" t="s">
        <v>25</v>
      </c>
      <c r="C22">
        <f>+exports!AM24-imports!AM24</f>
        <v>8407</v>
      </c>
    </row>
    <row r="23" spans="2:3">
      <c r="B23" t="s">
        <v>26</v>
      </c>
      <c r="C23">
        <f>+exports!AM25-imports!AM25</f>
        <v>328450</v>
      </c>
    </row>
    <row r="24" spans="2:3">
      <c r="B24" t="s">
        <v>27</v>
      </c>
      <c r="C24">
        <f>+exports!AM26-imports!AM26</f>
        <v>31292</v>
      </c>
    </row>
    <row r="25" spans="2:3">
      <c r="B25" t="s">
        <v>28</v>
      </c>
      <c r="C25">
        <f>+exports!AM27-imports!AM27</f>
        <v>17812</v>
      </c>
    </row>
    <row r="26" spans="2:3">
      <c r="B26" t="s">
        <v>29</v>
      </c>
      <c r="C26">
        <f>+exports!AM28-imports!AM28</f>
        <v>88193</v>
      </c>
    </row>
    <row r="27" spans="2:3">
      <c r="B27" t="s">
        <v>30</v>
      </c>
      <c r="C27">
        <f>+exports!AM29-imports!AM29</f>
        <v>58185</v>
      </c>
    </row>
    <row r="28" spans="2:3">
      <c r="B28" t="s">
        <v>31</v>
      </c>
      <c r="C28">
        <f>+exports!AM30-imports!AM30</f>
        <v>-7324</v>
      </c>
    </row>
    <row r="29" spans="2:3">
      <c r="B29" t="s">
        <v>32</v>
      </c>
      <c r="C29">
        <f>+exports!AM31-imports!AM31</f>
        <v>-15540</v>
      </c>
    </row>
    <row r="30" spans="2:3">
      <c r="B30" t="s">
        <v>33</v>
      </c>
      <c r="C30">
        <f>+exports!AM32-imports!AM32</f>
        <v>-437</v>
      </c>
    </row>
    <row r="31" spans="2:3">
      <c r="B31" t="s">
        <v>34</v>
      </c>
      <c r="C31">
        <f>+exports!AM33-imports!AM33</f>
        <v>79162</v>
      </c>
    </row>
    <row r="32" spans="2:3">
      <c r="B32" t="s">
        <v>35</v>
      </c>
      <c r="C32">
        <f>+exports!AM34-imports!AM34</f>
        <v>-142</v>
      </c>
    </row>
    <row r="33" spans="2:3">
      <c r="B33" t="s">
        <v>36</v>
      </c>
      <c r="C33">
        <f>+exports!AM35-imports!AM35</f>
        <v>-21618</v>
      </c>
    </row>
    <row r="34" spans="2:3">
      <c r="B34" t="s">
        <v>37</v>
      </c>
      <c r="C34">
        <f>+exports!AM36-imports!AM36</f>
        <v>219342</v>
      </c>
    </row>
    <row r="35" spans="2:3">
      <c r="B35" t="s">
        <v>38</v>
      </c>
      <c r="C35">
        <f>+exports!AM37-imports!AM37</f>
        <v>276663</v>
      </c>
    </row>
    <row r="36" spans="2:3">
      <c r="B36" t="s">
        <v>39</v>
      </c>
      <c r="C36">
        <f>+exports!AM38-imports!AM38</f>
        <v>-224483</v>
      </c>
    </row>
    <row r="37" spans="2:3">
      <c r="B37" t="s">
        <v>40</v>
      </c>
      <c r="C37">
        <f>+exports!AM39-imports!AM39</f>
        <v>98631</v>
      </c>
    </row>
    <row r="38" spans="2:3">
      <c r="B38" t="s">
        <v>41</v>
      </c>
      <c r="C38">
        <f>+exports!AM41-imports!AM41</f>
        <v>0</v>
      </c>
    </row>
    <row r="39" spans="2:3">
      <c r="B39" t="s">
        <v>42</v>
      </c>
      <c r="C39">
        <f>+exports!AM42-imports!AM42</f>
        <v>190073</v>
      </c>
    </row>
    <row r="40" spans="2:3">
      <c r="B40" t="s">
        <v>43</v>
      </c>
      <c r="C40">
        <f>+exports!AM43-imports!AM43</f>
        <v>-534509</v>
      </c>
    </row>
    <row r="41" spans="2:3">
      <c r="B41" t="s">
        <v>44</v>
      </c>
      <c r="C41">
        <f>+exports!AM44-imports!AM44</f>
        <v>3683</v>
      </c>
    </row>
    <row r="42" spans="2:3">
      <c r="B42" t="s">
        <v>4</v>
      </c>
      <c r="C42">
        <f>+exports!AM45-imports!AM45</f>
        <v>0</v>
      </c>
    </row>
    <row r="43" spans="2:3">
      <c r="B43" t="s">
        <v>45</v>
      </c>
      <c r="C43">
        <f>+exports!AM46-imports!AM46</f>
        <v>49227</v>
      </c>
    </row>
    <row r="44" spans="2:3">
      <c r="B44" t="s">
        <v>46</v>
      </c>
      <c r="C44">
        <f>+exports!AM47-imports!AM47</f>
        <v>0</v>
      </c>
    </row>
    <row r="45" spans="2:3">
      <c r="B45" t="s">
        <v>47</v>
      </c>
      <c r="C45">
        <f>+exports!AM48-imports!AM48</f>
        <v>211812</v>
      </c>
    </row>
    <row r="46" spans="2:3">
      <c r="B46" t="s">
        <v>48</v>
      </c>
      <c r="C46">
        <f>+exports!AM49-imports!AM49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2011-11-15T02:39:06Z</dcterms:modified>
</cp:coreProperties>
</file>