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00" windowWidth="15480" windowHeight="9120"/>
  </bookViews>
  <sheets>
    <sheet name="exports" sheetId="1" r:id="rId1"/>
    <sheet name="im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196" i="1"/>
  <c r="V196"/>
  <c r="V199" i="2"/>
  <c r="U199"/>
  <c r="T199"/>
  <c r="S199"/>
  <c r="R199"/>
  <c r="Q199"/>
  <c r="X196" i="1"/>
  <c r="Y194"/>
  <c r="Y196"/>
  <c r="Z196"/>
  <c r="Q194"/>
  <c r="Q196" s="1"/>
  <c r="X194"/>
  <c r="W194"/>
  <c r="V194"/>
  <c r="U194"/>
  <c r="U196" s="1"/>
  <c r="T194"/>
  <c r="T196" s="1"/>
  <c r="S194"/>
  <c r="S196" s="1"/>
  <c r="R194"/>
  <c r="R196" s="1"/>
  <c r="AB194"/>
  <c r="AB196"/>
  <c r="AA194"/>
  <c r="AA196"/>
  <c r="Z194"/>
  <c r="BB194"/>
  <c r="BB196"/>
  <c r="BA194"/>
  <c r="BA196"/>
  <c r="AZ194"/>
  <c r="AZ196"/>
  <c r="BC194"/>
  <c r="AV194"/>
  <c r="AV196"/>
  <c r="AQ194"/>
  <c r="AQ196"/>
  <c r="AJ194"/>
  <c r="AJ196"/>
  <c r="AG194"/>
  <c r="AG196"/>
  <c r="AF194"/>
  <c r="AF196"/>
  <c r="AE194"/>
  <c r="AE196"/>
  <c r="AD194"/>
  <c r="AD196"/>
  <c r="AC194"/>
  <c r="AC196"/>
  <c r="AH194"/>
  <c r="AH196"/>
  <c r="AI194"/>
  <c r="AI196"/>
  <c r="AK194"/>
  <c r="AK196"/>
  <c r="AL194"/>
  <c r="AL196"/>
  <c r="AM194"/>
  <c r="AM196"/>
  <c r="AN194"/>
  <c r="AN196"/>
  <c r="AO194"/>
  <c r="AO196"/>
  <c r="AP194"/>
  <c r="AP196"/>
  <c r="AR194"/>
  <c r="AR196"/>
  <c r="AS194"/>
  <c r="AS196"/>
  <c r="AT194"/>
  <c r="AT196"/>
  <c r="AU194"/>
  <c r="AU196"/>
  <c r="AW194"/>
  <c r="AW196"/>
  <c r="AX194"/>
  <c r="AX196"/>
  <c r="AY194"/>
  <c r="AY196"/>
  <c r="BB196" i="2"/>
  <c r="BB199"/>
  <c r="BC196"/>
  <c r="BC199"/>
  <c r="BA196"/>
  <c r="BA199"/>
  <c r="AZ196"/>
  <c r="AZ199"/>
  <c r="AV196"/>
  <c r="AV199"/>
  <c r="AW196"/>
  <c r="AW199"/>
  <c r="AX196"/>
  <c r="AX199"/>
  <c r="AY196"/>
  <c r="AY199"/>
  <c r="AR196"/>
  <c r="AR199"/>
  <c r="AS196"/>
  <c r="AS199"/>
  <c r="AT196"/>
  <c r="AT199"/>
  <c r="AU196"/>
  <c r="AU199"/>
  <c r="AO196"/>
  <c r="AO199"/>
  <c r="AP196"/>
  <c r="AP199"/>
  <c r="AQ196"/>
  <c r="AQ199"/>
  <c r="AN196"/>
  <c r="AN199"/>
  <c r="AM196"/>
  <c r="AM199"/>
  <c r="AL196"/>
  <c r="AL199"/>
  <c r="AK196"/>
  <c r="AK199"/>
  <c r="AJ196"/>
  <c r="AJ199"/>
  <c r="AI196"/>
  <c r="AI199"/>
  <c r="AD196"/>
  <c r="AD199"/>
  <c r="AE196"/>
  <c r="AE199"/>
  <c r="AF196"/>
  <c r="AF199"/>
  <c r="AG196"/>
  <c r="AG199"/>
  <c r="AH196"/>
  <c r="AH199"/>
  <c r="AC196"/>
  <c r="AC199"/>
  <c r="AB196"/>
  <c r="AB199"/>
  <c r="AA196"/>
  <c r="AA199"/>
  <c r="Z196"/>
  <c r="Z199"/>
  <c r="Q196"/>
  <c r="R196"/>
  <c r="S196"/>
  <c r="T196"/>
  <c r="U196"/>
  <c r="V196"/>
  <c r="W196"/>
  <c r="W199"/>
  <c r="X196"/>
  <c r="X199"/>
  <c r="Y196"/>
  <c r="Y199"/>
  <c r="N194" i="1"/>
  <c r="O62"/>
  <c r="P194"/>
  <c r="N196" i="2"/>
  <c r="N199"/>
  <c r="O61"/>
  <c r="P196"/>
  <c r="P199"/>
  <c r="O194" i="1"/>
  <c r="O196" i="2"/>
  <c r="O199"/>
</calcChain>
</file>

<file path=xl/sharedStrings.xml><?xml version="1.0" encoding="utf-8"?>
<sst xmlns="http://schemas.openxmlformats.org/spreadsheetml/2006/main" count="558" uniqueCount="251">
  <si>
    <t>notes</t>
  </si>
  <si>
    <t>unit</t>
  </si>
  <si>
    <t>US</t>
  </si>
  <si>
    <t>Austria-Hungary</t>
  </si>
  <si>
    <t>Azores and Maderiea</t>
  </si>
  <si>
    <t>Belgium</t>
  </si>
  <si>
    <t>Bulgaria</t>
  </si>
  <si>
    <t>Denmark</t>
  </si>
  <si>
    <t>Finland</t>
  </si>
  <si>
    <t>France</t>
  </si>
  <si>
    <t>Germany</t>
  </si>
  <si>
    <t>Gibraltar</t>
  </si>
  <si>
    <t>Greece</t>
  </si>
  <si>
    <t>Iceland and Faroe Islands</t>
  </si>
  <si>
    <t>Italy</t>
  </si>
  <si>
    <t>Malta, Gozo, etc.</t>
  </si>
  <si>
    <t>Netherlands</t>
  </si>
  <si>
    <t>Norway</t>
  </si>
  <si>
    <t>Portugal</t>
  </si>
  <si>
    <t>Roumania</t>
  </si>
  <si>
    <t>Russia in Europe</t>
  </si>
  <si>
    <t>Servia and Montenegro</t>
  </si>
  <si>
    <t>Spain</t>
  </si>
  <si>
    <t>Sweden</t>
  </si>
  <si>
    <t>Switzerland</t>
  </si>
  <si>
    <t>Turkey in Europe</t>
  </si>
  <si>
    <t>United Kingdom</t>
  </si>
  <si>
    <t>Bermuda</t>
  </si>
  <si>
    <t>British Honduras</t>
  </si>
  <si>
    <t>Canada</t>
  </si>
  <si>
    <t>Costa Rica</t>
  </si>
  <si>
    <t>Guatemala</t>
  </si>
  <si>
    <t>Honduras</t>
  </si>
  <si>
    <t>Nicaragua</t>
  </si>
  <si>
    <t>Panama</t>
  </si>
  <si>
    <t>Salvador</t>
  </si>
  <si>
    <t>Greenland</t>
  </si>
  <si>
    <t>Mexico</t>
  </si>
  <si>
    <t>Miquelon, Langley, etc.</t>
  </si>
  <si>
    <t>Newfoundland and Labrador</t>
  </si>
  <si>
    <t>British West Indies</t>
  </si>
  <si>
    <t>Barbados</t>
  </si>
  <si>
    <t>Jamaica</t>
  </si>
  <si>
    <t>Trinidad and Tobago</t>
  </si>
  <si>
    <t>Cuba</t>
  </si>
  <si>
    <t>Danish West Indies</t>
  </si>
  <si>
    <t>Dutch West Indies</t>
  </si>
  <si>
    <t>French West Indies</t>
  </si>
  <si>
    <t>Haiti</t>
  </si>
  <si>
    <t>Dominican Republic</t>
  </si>
  <si>
    <t>Argentina</t>
  </si>
  <si>
    <t>Bolivia</t>
  </si>
  <si>
    <t>Brazil</t>
  </si>
  <si>
    <t>Chile</t>
  </si>
  <si>
    <t>Colombia</t>
  </si>
  <si>
    <t>Ecuador</t>
  </si>
  <si>
    <t>Falkland Islands</t>
  </si>
  <si>
    <t>Guiana, British</t>
  </si>
  <si>
    <t>Guiana, Dutch</t>
  </si>
  <si>
    <t>Guiana, French</t>
  </si>
  <si>
    <t>Paraguay</t>
  </si>
  <si>
    <t>Peru</t>
  </si>
  <si>
    <t>Uruguay</t>
  </si>
  <si>
    <t>Venezuela</t>
  </si>
  <si>
    <t>Aden</t>
  </si>
  <si>
    <t>China</t>
  </si>
  <si>
    <t>China leased, British</t>
  </si>
  <si>
    <t>China leased, German</t>
  </si>
  <si>
    <t>China leased, French</t>
  </si>
  <si>
    <t>China leased, Japanese</t>
  </si>
  <si>
    <t>Chosen</t>
  </si>
  <si>
    <t>Korea</t>
  </si>
  <si>
    <t>British India</t>
  </si>
  <si>
    <t>Straits Settlements</t>
  </si>
  <si>
    <t>East Indies, British</t>
  </si>
  <si>
    <t>East Indies, Dutch</t>
  </si>
  <si>
    <t>East Indies, French</t>
  </si>
  <si>
    <t>Hong Kong</t>
  </si>
  <si>
    <t>Japan</t>
  </si>
  <si>
    <t>Persia</t>
  </si>
  <si>
    <t>Russia-Asiatic</t>
  </si>
  <si>
    <t>Siam</t>
  </si>
  <si>
    <t>Turkey in Asia</t>
  </si>
  <si>
    <t>Other Asia</t>
  </si>
  <si>
    <t>Australia and Tasmania</t>
  </si>
  <si>
    <t>New Zealand</t>
  </si>
  <si>
    <t>Other British Oceania</t>
  </si>
  <si>
    <t>French Oceania</t>
  </si>
  <si>
    <t>German Oceania</t>
  </si>
  <si>
    <t>Belgian Kongo</t>
  </si>
  <si>
    <t>British West Africa</t>
  </si>
  <si>
    <t>British South Africa</t>
  </si>
  <si>
    <t>British East Africa</t>
  </si>
  <si>
    <t>Canary Islands</t>
  </si>
  <si>
    <t>French Africa</t>
  </si>
  <si>
    <t>German Africa</t>
  </si>
  <si>
    <t>Italian Africa</t>
  </si>
  <si>
    <t>Liberia</t>
  </si>
  <si>
    <t>Madagascar</t>
  </si>
  <si>
    <t>Morocco</t>
  </si>
  <si>
    <t>Portuguese Africa</t>
  </si>
  <si>
    <t>Spanish Africa</t>
  </si>
  <si>
    <t>Egypt</t>
  </si>
  <si>
    <t>Tripoli</t>
  </si>
  <si>
    <t>From 7/1/10; before in British West Indies</t>
  </si>
  <si>
    <t>West Indies is different by 600 in book</t>
  </si>
  <si>
    <t>Central America off by 500 in book</t>
  </si>
  <si>
    <t>Philippines</t>
  </si>
  <si>
    <t>Central America off by 200</t>
  </si>
  <si>
    <t>Asia off by 90000</t>
  </si>
  <si>
    <t>Czechoslovakia</t>
  </si>
  <si>
    <t>Included in Austria-Hungary before 1920</t>
  </si>
  <si>
    <t>Hungary</t>
  </si>
  <si>
    <t>Malta, Gozo, Cyprus</t>
  </si>
  <si>
    <t>Poland and Danzig</t>
  </si>
  <si>
    <t>Includes Albania from 7/1/14; after 1919, in Yugoslavia, Albania and Fiume</t>
  </si>
  <si>
    <t>Includes Albania prior to 7/1/14</t>
  </si>
  <si>
    <t>Yugoslavia, Albania and Fiume</t>
  </si>
  <si>
    <t>(Virgin Islands of the US)</t>
  </si>
  <si>
    <t>Included with China after 1919</t>
  </si>
  <si>
    <t>Kwangtung Leased territory</t>
  </si>
  <si>
    <t>East Indies, Portuguese</t>
  </si>
  <si>
    <t>Includes Tonga, Samoa, Auckland, Fiji, etc.</t>
  </si>
  <si>
    <t>Other Oceania</t>
  </si>
  <si>
    <t>Abyssinia</t>
  </si>
  <si>
    <t>Kamerun, etc.</t>
  </si>
  <si>
    <t>Austria</t>
  </si>
  <si>
    <t>Estonia</t>
  </si>
  <si>
    <t>Latvia</t>
  </si>
  <si>
    <t>Lithuania</t>
  </si>
  <si>
    <t>Ukraine</t>
  </si>
  <si>
    <t>Armenia and Kurdistan</t>
  </si>
  <si>
    <t>Included in Turkey in Asia prior to July 1, 1921</t>
  </si>
  <si>
    <t>Far Eastern Republic</t>
  </si>
  <si>
    <t>Included in Russia in Asia prior to July 1, 1921</t>
  </si>
  <si>
    <t>Greece in Asia</t>
  </si>
  <si>
    <t>Hejaz, Arabia, and Mesopotamia</t>
  </si>
  <si>
    <t>Palestine and Syria</t>
  </si>
  <si>
    <t>Includes Ukraine in 1922 and 923</t>
  </si>
  <si>
    <t>Ceylon</t>
  </si>
  <si>
    <t>Other British East Indies</t>
  </si>
  <si>
    <t>Java and Madura</t>
  </si>
  <si>
    <t>Algeria and Tunis</t>
  </si>
  <si>
    <t>Included in French Africa before 1922</t>
  </si>
  <si>
    <t>Portuguese East Africa</t>
  </si>
  <si>
    <t>Portuguese Africa, Other</t>
  </si>
  <si>
    <t>Suriname</t>
  </si>
  <si>
    <t>Irish Free State</t>
  </si>
  <si>
    <t>Arabia</t>
  </si>
  <si>
    <t>Iraq</t>
  </si>
  <si>
    <t>Palestine</t>
  </si>
  <si>
    <t>Syria</t>
  </si>
  <si>
    <t>British Malaya</t>
  </si>
  <si>
    <t>Straits Settlements and Other British Indies before 1925</t>
  </si>
  <si>
    <t>Includes Korea from 1925</t>
  </si>
  <si>
    <t>Union of South Africa</t>
  </si>
  <si>
    <t>Other British South Africa</t>
  </si>
  <si>
    <t>Mozambique</t>
  </si>
  <si>
    <t>Albania</t>
  </si>
  <si>
    <t>Yugoslavia</t>
  </si>
  <si>
    <t>Includes Greece in Asia and Armenia and Kurdistan in 1922-1924; includes Turkey in Europe beginning 1928</t>
  </si>
  <si>
    <t>Included in East Indies, Dutch before 1922 &amp; from 1930</t>
  </si>
  <si>
    <t>Includes Far Eastern Republic in 1992 and 1923; included in Russia Europe from 1935</t>
  </si>
  <si>
    <t>Gold Coast</t>
  </si>
  <si>
    <t>Nigeria</t>
  </si>
  <si>
    <t>Other British West Africa</t>
  </si>
  <si>
    <t>Panama, Republic of</t>
  </si>
  <si>
    <t>Panama Canal Zone</t>
  </si>
  <si>
    <t>Burma</t>
  </si>
  <si>
    <t>Included in British India before 1938</t>
  </si>
  <si>
    <t>Algeria</t>
  </si>
  <si>
    <t>Tunisia</t>
  </si>
  <si>
    <t>Bahamas</t>
  </si>
  <si>
    <t>Leeward Islands</t>
  </si>
  <si>
    <t>Windward Islands</t>
  </si>
  <si>
    <t>Curacao</t>
  </si>
  <si>
    <t>Azores</t>
  </si>
  <si>
    <t>Malta and Gozo</t>
  </si>
  <si>
    <t>Cyprus</t>
  </si>
  <si>
    <t>Bahrein</t>
  </si>
  <si>
    <t>Afghanistan</t>
  </si>
  <si>
    <t>In Other Asia before 1942</t>
  </si>
  <si>
    <t>Australia</t>
  </si>
  <si>
    <t>New Guinea (Australia)</t>
  </si>
  <si>
    <t>Spanish Morocco</t>
  </si>
  <si>
    <t>Included in Spanish Africa prior to 1942</t>
  </si>
  <si>
    <t>Anglo-Egyptian Sudan</t>
  </si>
  <si>
    <t>Included in Egypt before 1942</t>
  </si>
  <si>
    <t>Rio de Oro and Spanish Guinea</t>
  </si>
  <si>
    <t>Cameroon</t>
  </si>
  <si>
    <t>French Equatorial Africa</t>
  </si>
  <si>
    <t>French West Africa</t>
  </si>
  <si>
    <t>Included in French Africa before 1942</t>
  </si>
  <si>
    <t>St Helena and Dependencies</t>
  </si>
  <si>
    <t>Gambia and Sierra Leone</t>
  </si>
  <si>
    <t>Madeira Islands</t>
  </si>
  <si>
    <t>Cape Verde Islands</t>
  </si>
  <si>
    <t>Portuguese Guinea and Angola</t>
  </si>
  <si>
    <t>British Somaliland</t>
  </si>
  <si>
    <t>Seychelles and Dependencies</t>
  </si>
  <si>
    <t>Mauritius and Dependencies</t>
  </si>
  <si>
    <t>French Somaliland</t>
  </si>
  <si>
    <t>Southern Rhodesia</t>
  </si>
  <si>
    <t>Southern British Africa</t>
  </si>
  <si>
    <t>Northern Rhodesia</t>
  </si>
  <si>
    <t>Basutoland and Swaziland--reported in Union of South Africa prior to 1942</t>
  </si>
  <si>
    <t>Included Basutoland, Swazliand, and Nyassaland--latter included with British East Africa from 1942</t>
  </si>
  <si>
    <t>Windward and Leeward Islands</t>
  </si>
  <si>
    <t>Kuwait</t>
  </si>
  <si>
    <t>Saudi Arabia</t>
  </si>
  <si>
    <t>Arabia Peninsula States, n.e.s.</t>
  </si>
  <si>
    <t>Portuguese Asia</t>
  </si>
  <si>
    <t>Manchuria</t>
  </si>
  <si>
    <t>New Hebrides</t>
  </si>
  <si>
    <t>Japanese Mandated Islands</t>
  </si>
  <si>
    <t>French Morocco</t>
  </si>
  <si>
    <t>Tangier</t>
  </si>
  <si>
    <t>Libya</t>
  </si>
  <si>
    <t>Trieste</t>
  </si>
  <si>
    <t>Aegean Islands</t>
  </si>
  <si>
    <t>Lebanon</t>
  </si>
  <si>
    <t>Palestine &amp; Transjordan</t>
  </si>
  <si>
    <t>Transjordan</t>
  </si>
  <si>
    <t>Pakistan</t>
  </si>
  <si>
    <t>Formosa</t>
  </si>
  <si>
    <t>British Western Pacific Islands</t>
  </si>
  <si>
    <t>Western Pacific Islands</t>
  </si>
  <si>
    <t>Angola</t>
  </si>
  <si>
    <t>Portuguese Guinea, n.e.s.</t>
  </si>
  <si>
    <t>Iceland</t>
  </si>
  <si>
    <t>Italian East Africa</t>
  </si>
  <si>
    <t>Includes Libya before 1942</t>
  </si>
  <si>
    <t>Yugoslavia and Albania</t>
  </si>
  <si>
    <t>French Indo-China</t>
  </si>
  <si>
    <t>Kwantung</t>
  </si>
  <si>
    <t>Algeria and Tunisia</t>
  </si>
  <si>
    <t>Ethiopia</t>
  </si>
  <si>
    <t>Faroe Islands</t>
  </si>
  <si>
    <t>Included with Denmarkbefore 1942</t>
  </si>
  <si>
    <t>Palestine and Tranjordan</t>
  </si>
  <si>
    <t>Arabia Peninsula States</t>
  </si>
  <si>
    <t>New Guinea</t>
  </si>
  <si>
    <t>Tanger</t>
  </si>
  <si>
    <t>Seychelles</t>
  </si>
  <si>
    <t>Mauritius</t>
  </si>
  <si>
    <t xml:space="preserve">Southern Rhodesia </t>
  </si>
  <si>
    <t>Leeward &amp; Windward Islands</t>
  </si>
  <si>
    <t>Portuguese Guinea</t>
  </si>
  <si>
    <t>dollars</t>
  </si>
  <si>
    <t>Statistical Abstract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</si>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</sst>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201"/>
  <sheetViews>
    <sheetView tabSelected="1" zoomScale="85" zoomScaleNormal="85" workbookViewId="0">
      <pane xSplit="3" ySplit="1" topLeftCell="M138" activePane="bottomRight" state="frozen"/>
      <selection pane="topRight" activeCell="D1" sqref="D1"/>
      <selection pane="bottomLeft" activeCell="A2" sqref="A2"/>
      <selection pane="bottomRight" activeCell="U196" sqref="U196"/>
    </sheetView>
  </sheetViews>
  <sheetFormatPr defaultRowHeight="15"/>
  <cols>
    <col min="14" max="15" width="11.28515625" bestFit="1" customWidth="1"/>
    <col min="16" max="16" width="12.85546875" customWidth="1"/>
    <col min="17" max="17" width="11" customWidth="1"/>
    <col min="18" max="18" width="11.5703125" customWidth="1"/>
    <col min="19" max="19" width="10.85546875" customWidth="1"/>
    <col min="20" max="20" width="11.28515625" bestFit="1" customWidth="1"/>
    <col min="21" max="21" width="11.85546875" bestFit="1" customWidth="1"/>
    <col min="22" max="25" width="11.28515625" bestFit="1" customWidth="1"/>
    <col min="26" max="26" width="10.28515625" bestFit="1" customWidth="1"/>
    <col min="48" max="49" width="9.28515625" bestFit="1" customWidth="1"/>
    <col min="54" max="54" width="9.85546875" bestFit="1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  <c r="AU2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</row>
    <row r="3" spans="1:55">
      <c r="N3" t="s">
        <v>248</v>
      </c>
      <c r="O3" t="s">
        <v>248</v>
      </c>
      <c r="P3" t="s">
        <v>248</v>
      </c>
      <c r="Q3" t="s">
        <v>248</v>
      </c>
      <c r="R3" t="s">
        <v>248</v>
      </c>
      <c r="S3" t="s">
        <v>248</v>
      </c>
      <c r="T3" t="s">
        <v>248</v>
      </c>
      <c r="U3" t="s">
        <v>248</v>
      </c>
      <c r="V3" t="s">
        <v>248</v>
      </c>
      <c r="W3" t="s">
        <v>248</v>
      </c>
      <c r="X3" t="s">
        <v>248</v>
      </c>
      <c r="Y3" t="s">
        <v>248</v>
      </c>
      <c r="Z3" t="s">
        <v>248</v>
      </c>
      <c r="AA3" t="s">
        <v>248</v>
      </c>
      <c r="AB3" t="s">
        <v>248</v>
      </c>
      <c r="AC3" t="s">
        <v>248</v>
      </c>
      <c r="AD3" t="s">
        <v>248</v>
      </c>
      <c r="AE3" t="s">
        <v>248</v>
      </c>
      <c r="AF3" t="s">
        <v>248</v>
      </c>
      <c r="AG3" t="s">
        <v>248</v>
      </c>
      <c r="AH3" t="s">
        <v>248</v>
      </c>
      <c r="AI3" t="s">
        <v>248</v>
      </c>
      <c r="AJ3" t="s">
        <v>248</v>
      </c>
      <c r="AK3" t="s">
        <v>248</v>
      </c>
      <c r="AL3" t="s">
        <v>248</v>
      </c>
      <c r="AM3" t="s">
        <v>248</v>
      </c>
      <c r="AN3" t="s">
        <v>248</v>
      </c>
      <c r="AO3" t="s">
        <v>248</v>
      </c>
      <c r="AP3" t="s">
        <v>248</v>
      </c>
      <c r="AQ3" t="s">
        <v>248</v>
      </c>
      <c r="AR3" t="s">
        <v>248</v>
      </c>
      <c r="AS3" t="s">
        <v>248</v>
      </c>
      <c r="AT3" t="s">
        <v>248</v>
      </c>
      <c r="AU3" t="s">
        <v>248</v>
      </c>
      <c r="AV3" t="s">
        <v>248</v>
      </c>
      <c r="AW3" t="s">
        <v>248</v>
      </c>
      <c r="AX3" t="s">
        <v>248</v>
      </c>
      <c r="AY3" t="s">
        <v>248</v>
      </c>
      <c r="AZ3" t="s">
        <v>248</v>
      </c>
      <c r="BA3" t="s">
        <v>248</v>
      </c>
      <c r="BB3" t="s">
        <v>248</v>
      </c>
    </row>
    <row r="4" spans="1:55">
      <c r="A4" t="s">
        <v>2</v>
      </c>
      <c r="B4" t="s">
        <v>3</v>
      </c>
      <c r="N4">
        <v>15883968</v>
      </c>
      <c r="O4">
        <v>16241191</v>
      </c>
      <c r="P4">
        <v>21083336</v>
      </c>
      <c r="Q4">
        <v>24048325</v>
      </c>
      <c r="R4">
        <v>22244599</v>
      </c>
      <c r="S4">
        <v>12801195</v>
      </c>
      <c r="T4">
        <v>104525</v>
      </c>
      <c r="U4">
        <v>61771</v>
      </c>
      <c r="X4">
        <v>42211564</v>
      </c>
    </row>
    <row r="5" spans="1:55">
      <c r="B5" t="s">
        <v>158</v>
      </c>
      <c r="AK5">
        <v>93</v>
      </c>
      <c r="AL5">
        <v>85</v>
      </c>
      <c r="AM5">
        <v>84</v>
      </c>
      <c r="AN5">
        <v>143</v>
      </c>
      <c r="AO5">
        <v>205</v>
      </c>
      <c r="AP5">
        <v>147</v>
      </c>
      <c r="AQ5">
        <v>275</v>
      </c>
      <c r="AR5">
        <v>130</v>
      </c>
      <c r="AS5">
        <v>6</v>
      </c>
      <c r="AT5">
        <v>8</v>
      </c>
      <c r="AX5">
        <v>6911</v>
      </c>
      <c r="AY5">
        <v>4324</v>
      </c>
      <c r="AZ5">
        <v>4556</v>
      </c>
      <c r="BA5">
        <v>344</v>
      </c>
      <c r="BB5">
        <v>127</v>
      </c>
    </row>
    <row r="6" spans="1:55">
      <c r="B6" t="s">
        <v>126</v>
      </c>
      <c r="Y6">
        <v>19237495</v>
      </c>
      <c r="Z6">
        <v>1520518</v>
      </c>
      <c r="AA6">
        <v>1626</v>
      </c>
      <c r="AB6">
        <v>1833</v>
      </c>
      <c r="AC6">
        <v>3192</v>
      </c>
      <c r="AD6">
        <v>2884</v>
      </c>
      <c r="AE6">
        <v>2891</v>
      </c>
      <c r="AF6">
        <v>4364</v>
      </c>
      <c r="AG6">
        <v>5978</v>
      </c>
      <c r="AH6">
        <v>5331</v>
      </c>
      <c r="AI6">
        <v>4751</v>
      </c>
      <c r="AJ6">
        <v>2613</v>
      </c>
      <c r="AK6">
        <v>849</v>
      </c>
      <c r="AL6">
        <v>1195</v>
      </c>
      <c r="AM6">
        <v>1674</v>
      </c>
      <c r="AN6">
        <v>2179</v>
      </c>
      <c r="AO6">
        <v>2568</v>
      </c>
      <c r="AP6">
        <v>3086</v>
      </c>
      <c r="AQ6">
        <v>746</v>
      </c>
      <c r="AX6">
        <v>2</v>
      </c>
      <c r="AY6">
        <v>45795</v>
      </c>
      <c r="AZ6">
        <v>74640</v>
      </c>
      <c r="BA6">
        <v>145894</v>
      </c>
      <c r="BB6">
        <v>150910</v>
      </c>
    </row>
    <row r="7" spans="1:55">
      <c r="B7" t="s">
        <v>4</v>
      </c>
      <c r="N7">
        <v>163112</v>
      </c>
      <c r="O7">
        <v>177486</v>
      </c>
      <c r="P7">
        <v>181059</v>
      </c>
      <c r="Q7">
        <v>282724</v>
      </c>
      <c r="R7">
        <v>235499</v>
      </c>
      <c r="S7">
        <v>173961</v>
      </c>
      <c r="T7">
        <v>235317</v>
      </c>
      <c r="U7">
        <v>295435</v>
      </c>
      <c r="V7">
        <v>313469</v>
      </c>
      <c r="W7">
        <v>118197</v>
      </c>
      <c r="X7">
        <v>605481</v>
      </c>
      <c r="Y7">
        <v>1183084</v>
      </c>
      <c r="Z7">
        <v>1735463</v>
      </c>
      <c r="AA7">
        <v>676</v>
      </c>
      <c r="AB7">
        <v>495</v>
      </c>
      <c r="AC7">
        <v>886</v>
      </c>
      <c r="AD7">
        <v>1144</v>
      </c>
      <c r="AE7">
        <v>1280</v>
      </c>
      <c r="AF7">
        <v>1946</v>
      </c>
      <c r="AG7">
        <v>731</v>
      </c>
      <c r="AH7">
        <v>1031</v>
      </c>
      <c r="AI7">
        <v>1293</v>
      </c>
      <c r="AJ7">
        <v>325</v>
      </c>
      <c r="AK7">
        <v>107</v>
      </c>
      <c r="AL7">
        <v>156</v>
      </c>
      <c r="AM7">
        <v>255</v>
      </c>
      <c r="AN7">
        <v>414</v>
      </c>
      <c r="AO7">
        <v>218</v>
      </c>
      <c r="AP7">
        <v>321</v>
      </c>
      <c r="AQ7">
        <v>222</v>
      </c>
      <c r="AR7">
        <v>564</v>
      </c>
      <c r="AS7">
        <v>331</v>
      </c>
      <c r="AT7">
        <v>820</v>
      </c>
    </row>
    <row r="8" spans="1:55">
      <c r="B8" t="s">
        <v>176</v>
      </c>
      <c r="AU8">
        <v>680</v>
      </c>
      <c r="AV8">
        <v>275</v>
      </c>
      <c r="AW8">
        <v>625</v>
      </c>
      <c r="AX8">
        <v>339</v>
      </c>
      <c r="AY8">
        <v>496</v>
      </c>
      <c r="AZ8">
        <v>3080</v>
      </c>
      <c r="BA8">
        <v>1200</v>
      </c>
      <c r="BB8">
        <v>921</v>
      </c>
    </row>
    <row r="9" spans="1:55">
      <c r="B9" t="s">
        <v>5</v>
      </c>
      <c r="N9">
        <v>44477380</v>
      </c>
      <c r="O9">
        <v>38970448</v>
      </c>
      <c r="P9">
        <v>50002923</v>
      </c>
      <c r="Q9">
        <v>62553352</v>
      </c>
      <c r="R9">
        <v>64317469</v>
      </c>
      <c r="S9">
        <v>34771023</v>
      </c>
      <c r="T9">
        <v>23385087</v>
      </c>
      <c r="U9">
        <v>30998928</v>
      </c>
      <c r="V9">
        <v>60886943</v>
      </c>
      <c r="W9">
        <v>154649338</v>
      </c>
      <c r="X9">
        <v>377882308</v>
      </c>
      <c r="Y9">
        <v>282479776</v>
      </c>
      <c r="Z9">
        <v>117867602</v>
      </c>
      <c r="AA9">
        <v>101530</v>
      </c>
      <c r="AB9">
        <v>100762</v>
      </c>
      <c r="AC9">
        <v>116001</v>
      </c>
      <c r="AD9">
        <v>120258</v>
      </c>
      <c r="AE9">
        <v>99299</v>
      </c>
      <c r="AF9">
        <v>116216</v>
      </c>
      <c r="AG9">
        <v>111830</v>
      </c>
      <c r="AH9">
        <v>114855</v>
      </c>
      <c r="AI9">
        <v>86000</v>
      </c>
      <c r="AJ9">
        <v>59441</v>
      </c>
      <c r="AK9">
        <v>40278</v>
      </c>
      <c r="AL9">
        <v>43268</v>
      </c>
      <c r="AM9">
        <v>50006</v>
      </c>
      <c r="AN9">
        <v>58304</v>
      </c>
      <c r="AO9">
        <v>58826</v>
      </c>
      <c r="AP9">
        <v>95341</v>
      </c>
      <c r="AQ9">
        <v>76942</v>
      </c>
      <c r="AR9">
        <v>64588</v>
      </c>
      <c r="AS9">
        <v>24977</v>
      </c>
      <c r="AT9">
        <v>1</v>
      </c>
      <c r="AX9">
        <v>135160</v>
      </c>
      <c r="AY9">
        <v>278115</v>
      </c>
      <c r="AZ9">
        <v>534606</v>
      </c>
      <c r="BA9">
        <v>308616</v>
      </c>
      <c r="BB9">
        <v>306835</v>
      </c>
    </row>
    <row r="10" spans="1:55">
      <c r="B10" t="s">
        <v>6</v>
      </c>
      <c r="N10">
        <v>105371</v>
      </c>
      <c r="O10">
        <v>129042</v>
      </c>
      <c r="P10">
        <v>99386</v>
      </c>
      <c r="Q10">
        <v>204033</v>
      </c>
      <c r="R10">
        <v>108128</v>
      </c>
      <c r="S10">
        <v>263855</v>
      </c>
      <c r="T10">
        <v>51001</v>
      </c>
      <c r="U10">
        <v>3492</v>
      </c>
      <c r="X10">
        <v>1788125</v>
      </c>
      <c r="Y10">
        <v>1779241</v>
      </c>
      <c r="Z10">
        <v>1914723</v>
      </c>
      <c r="AA10">
        <v>564</v>
      </c>
      <c r="AB10">
        <v>613</v>
      </c>
      <c r="AC10">
        <v>332</v>
      </c>
      <c r="AD10">
        <v>302</v>
      </c>
      <c r="AE10">
        <v>358</v>
      </c>
      <c r="AF10">
        <v>468</v>
      </c>
      <c r="AG10">
        <v>649</v>
      </c>
      <c r="AH10">
        <v>1053</v>
      </c>
      <c r="AI10">
        <v>589</v>
      </c>
      <c r="AJ10">
        <v>176</v>
      </c>
      <c r="AK10">
        <v>249</v>
      </c>
      <c r="AL10">
        <v>279</v>
      </c>
      <c r="AM10">
        <v>229</v>
      </c>
      <c r="AN10">
        <v>285</v>
      </c>
      <c r="AO10">
        <v>336</v>
      </c>
      <c r="AP10">
        <v>490</v>
      </c>
      <c r="AQ10">
        <v>760</v>
      </c>
      <c r="AR10">
        <v>351</v>
      </c>
      <c r="AS10">
        <v>604</v>
      </c>
      <c r="AT10">
        <v>7</v>
      </c>
      <c r="AX10">
        <v>375</v>
      </c>
      <c r="AY10">
        <v>1930</v>
      </c>
      <c r="AZ10">
        <v>1471</v>
      </c>
      <c r="BA10">
        <v>2086</v>
      </c>
      <c r="BB10">
        <v>1389</v>
      </c>
    </row>
    <row r="11" spans="1:55">
      <c r="B11" t="s">
        <v>178</v>
      </c>
      <c r="AU11">
        <v>130</v>
      </c>
      <c r="AV11">
        <v>109</v>
      </c>
      <c r="AW11">
        <v>394</v>
      </c>
    </row>
    <row r="12" spans="1:55">
      <c r="B12" t="s">
        <v>110</v>
      </c>
      <c r="Y12">
        <v>7077579</v>
      </c>
      <c r="Z12">
        <v>1290723</v>
      </c>
      <c r="AA12">
        <v>1148</v>
      </c>
      <c r="AB12">
        <v>1080</v>
      </c>
      <c r="AC12">
        <v>1951</v>
      </c>
      <c r="AD12">
        <v>2854</v>
      </c>
      <c r="AE12">
        <v>2968</v>
      </c>
      <c r="AF12">
        <v>7442</v>
      </c>
      <c r="AG12">
        <v>5341</v>
      </c>
      <c r="AH12">
        <v>6123</v>
      </c>
      <c r="AI12">
        <v>5061</v>
      </c>
      <c r="AJ12">
        <v>3788</v>
      </c>
      <c r="AK12">
        <v>1872</v>
      </c>
      <c r="AL12">
        <v>1564</v>
      </c>
      <c r="AM12">
        <v>2744</v>
      </c>
      <c r="AN12">
        <v>3244</v>
      </c>
      <c r="AO12">
        <v>4656</v>
      </c>
      <c r="AP12">
        <v>13233</v>
      </c>
      <c r="AQ12">
        <v>26526</v>
      </c>
      <c r="AR12">
        <v>3758</v>
      </c>
      <c r="AX12">
        <v>51951</v>
      </c>
      <c r="AY12">
        <v>106748</v>
      </c>
      <c r="AZ12">
        <v>49094</v>
      </c>
      <c r="BA12">
        <v>21563</v>
      </c>
      <c r="BB12">
        <v>21767</v>
      </c>
    </row>
    <row r="13" spans="1:55">
      <c r="B13" t="s">
        <v>7</v>
      </c>
      <c r="N13">
        <v>14688819</v>
      </c>
      <c r="O13">
        <v>13068427</v>
      </c>
      <c r="P13">
        <v>15392808</v>
      </c>
      <c r="Q13">
        <v>15942678</v>
      </c>
      <c r="R13">
        <v>18617058</v>
      </c>
      <c r="S13">
        <v>41945344</v>
      </c>
      <c r="T13">
        <v>73506999</v>
      </c>
      <c r="U13">
        <v>56329490</v>
      </c>
      <c r="V13">
        <v>32408830</v>
      </c>
      <c r="W13">
        <v>11353845</v>
      </c>
      <c r="X13">
        <v>163957478</v>
      </c>
      <c r="Y13">
        <v>85074449</v>
      </c>
      <c r="Z13">
        <v>39508648</v>
      </c>
      <c r="AA13">
        <v>35639</v>
      </c>
      <c r="AB13">
        <v>38768</v>
      </c>
      <c r="AC13">
        <v>43413</v>
      </c>
      <c r="AD13">
        <v>55747</v>
      </c>
      <c r="AE13">
        <v>50577</v>
      </c>
      <c r="AF13">
        <v>58605</v>
      </c>
      <c r="AG13">
        <v>47173</v>
      </c>
      <c r="AH13">
        <v>51442</v>
      </c>
      <c r="AI13">
        <v>40243</v>
      </c>
      <c r="AJ13">
        <v>29749</v>
      </c>
      <c r="AK13">
        <v>11996</v>
      </c>
      <c r="AL13">
        <v>11611</v>
      </c>
      <c r="AM13">
        <v>14507</v>
      </c>
      <c r="AN13">
        <v>12481</v>
      </c>
      <c r="AO13">
        <v>12212</v>
      </c>
      <c r="AP13">
        <v>17211</v>
      </c>
      <c r="AQ13">
        <v>24814</v>
      </c>
      <c r="AR13">
        <v>25236</v>
      </c>
      <c r="AS13">
        <v>5970</v>
      </c>
      <c r="AT13">
        <v>44</v>
      </c>
      <c r="AX13">
        <v>5229</v>
      </c>
      <c r="AY13">
        <v>37932</v>
      </c>
      <c r="AZ13">
        <v>77932</v>
      </c>
      <c r="BA13">
        <v>53800</v>
      </c>
      <c r="BB13">
        <v>93263</v>
      </c>
    </row>
    <row r="14" spans="1:55">
      <c r="B14" t="s">
        <v>237</v>
      </c>
      <c r="C14" t="s">
        <v>238</v>
      </c>
      <c r="AU14">
        <v>11</v>
      </c>
    </row>
    <row r="15" spans="1:55">
      <c r="B15" t="s">
        <v>127</v>
      </c>
      <c r="Z15">
        <v>2911369</v>
      </c>
      <c r="AA15">
        <v>3103</v>
      </c>
      <c r="AB15">
        <v>1417</v>
      </c>
      <c r="AC15">
        <v>1389</v>
      </c>
      <c r="AD15">
        <v>1584</v>
      </c>
      <c r="AE15">
        <v>826</v>
      </c>
      <c r="AF15">
        <v>918</v>
      </c>
      <c r="AG15">
        <v>960</v>
      </c>
      <c r="AH15">
        <v>830</v>
      </c>
      <c r="AI15">
        <v>513</v>
      </c>
      <c r="AJ15">
        <v>348</v>
      </c>
      <c r="AK15">
        <v>560</v>
      </c>
      <c r="AL15">
        <v>683</v>
      </c>
      <c r="AM15">
        <v>964</v>
      </c>
      <c r="AN15">
        <v>1437</v>
      </c>
      <c r="AO15">
        <v>1169</v>
      </c>
      <c r="AP15">
        <v>1244</v>
      </c>
      <c r="AQ15">
        <v>1573</v>
      </c>
      <c r="AR15">
        <v>1527</v>
      </c>
      <c r="AS15">
        <v>398</v>
      </c>
      <c r="AY15">
        <v>2</v>
      </c>
      <c r="AZ15">
        <v>8</v>
      </c>
      <c r="BA15">
        <v>7</v>
      </c>
      <c r="BB15">
        <v>17</v>
      </c>
    </row>
    <row r="16" spans="1:55">
      <c r="B16" t="s">
        <v>8</v>
      </c>
      <c r="O16">
        <v>1046846</v>
      </c>
      <c r="P16">
        <v>2720482</v>
      </c>
      <c r="Q16">
        <v>2602549</v>
      </c>
      <c r="R16">
        <v>3890339</v>
      </c>
      <c r="S16">
        <v>2136623</v>
      </c>
      <c r="T16">
        <v>367007</v>
      </c>
      <c r="U16">
        <v>297654</v>
      </c>
      <c r="V16">
        <v>460024</v>
      </c>
      <c r="W16">
        <v>268</v>
      </c>
      <c r="X16">
        <v>21814029</v>
      </c>
      <c r="Y16">
        <v>18745260</v>
      </c>
      <c r="Z16">
        <v>9171940</v>
      </c>
      <c r="AA16">
        <v>9645</v>
      </c>
      <c r="AB16">
        <v>11214</v>
      </c>
      <c r="AC16">
        <v>9378</v>
      </c>
      <c r="AD16">
        <v>12801</v>
      </c>
      <c r="AE16">
        <v>12916</v>
      </c>
      <c r="AF16">
        <v>16488</v>
      </c>
      <c r="AG16">
        <v>18742</v>
      </c>
      <c r="AH16">
        <v>14894</v>
      </c>
      <c r="AI16">
        <v>11290</v>
      </c>
      <c r="AJ16">
        <v>4865</v>
      </c>
      <c r="AK16">
        <v>2775</v>
      </c>
      <c r="AL16">
        <v>3462</v>
      </c>
      <c r="AM16">
        <v>5994</v>
      </c>
      <c r="AN16">
        <v>6108</v>
      </c>
      <c r="AO16">
        <v>7456</v>
      </c>
      <c r="AP16">
        <v>12265</v>
      </c>
      <c r="AQ16">
        <v>11991</v>
      </c>
      <c r="AR16">
        <v>13443</v>
      </c>
      <c r="AS16">
        <v>24367</v>
      </c>
      <c r="AT16">
        <v>7714</v>
      </c>
      <c r="AX16">
        <v>891</v>
      </c>
      <c r="AY16">
        <v>31073</v>
      </c>
      <c r="AZ16">
        <v>59299</v>
      </c>
      <c r="BA16">
        <v>36463</v>
      </c>
      <c r="BB16">
        <v>26273</v>
      </c>
    </row>
    <row r="17" spans="2:54">
      <c r="B17" t="s">
        <v>9</v>
      </c>
      <c r="N17">
        <v>126361959</v>
      </c>
      <c r="O17">
        <v>115827671</v>
      </c>
      <c r="P17">
        <v>128303274</v>
      </c>
      <c r="Q17">
        <v>155212669</v>
      </c>
      <c r="R17">
        <v>153922526</v>
      </c>
      <c r="S17">
        <v>170104041</v>
      </c>
      <c r="T17">
        <v>500792248</v>
      </c>
      <c r="U17">
        <v>860821006</v>
      </c>
      <c r="V17">
        <v>940791331</v>
      </c>
      <c r="W17">
        <v>931199774</v>
      </c>
      <c r="X17">
        <v>893359996</v>
      </c>
      <c r="Y17">
        <v>676190970</v>
      </c>
      <c r="Z17">
        <v>224920707</v>
      </c>
      <c r="AA17">
        <v>266965</v>
      </c>
      <c r="AB17">
        <v>272131</v>
      </c>
      <c r="AC17">
        <v>281664</v>
      </c>
      <c r="AD17">
        <v>280299</v>
      </c>
      <c r="AE17">
        <v>264004</v>
      </c>
      <c r="AF17">
        <v>228781</v>
      </c>
      <c r="AG17">
        <v>240692</v>
      </c>
      <c r="AH17">
        <v>265592</v>
      </c>
      <c r="AI17">
        <v>223960</v>
      </c>
      <c r="AJ17">
        <v>121820</v>
      </c>
      <c r="AK17">
        <v>111561</v>
      </c>
      <c r="AL17">
        <v>121710</v>
      </c>
      <c r="AM17">
        <v>115704</v>
      </c>
      <c r="AN17">
        <v>117013</v>
      </c>
      <c r="AO17">
        <v>129457</v>
      </c>
      <c r="AP17">
        <v>164528</v>
      </c>
      <c r="AQ17">
        <v>133872</v>
      </c>
      <c r="AR17">
        <v>182089</v>
      </c>
      <c r="AS17">
        <v>252221</v>
      </c>
      <c r="AT17">
        <v>2354</v>
      </c>
      <c r="AU17">
        <v>1081</v>
      </c>
      <c r="AV17">
        <v>3</v>
      </c>
      <c r="AW17">
        <v>17897</v>
      </c>
      <c r="AX17">
        <v>472014</v>
      </c>
      <c r="AY17">
        <v>709147</v>
      </c>
      <c r="AZ17">
        <v>817154</v>
      </c>
      <c r="BA17">
        <v>591198</v>
      </c>
      <c r="BB17">
        <v>497206</v>
      </c>
    </row>
    <row r="18" spans="2:54">
      <c r="B18" t="s">
        <v>10</v>
      </c>
      <c r="N18">
        <v>247310484</v>
      </c>
      <c r="O18">
        <v>258372326</v>
      </c>
      <c r="P18">
        <v>294847562</v>
      </c>
      <c r="Q18">
        <v>330450830</v>
      </c>
      <c r="R18">
        <v>351930541</v>
      </c>
      <c r="S18">
        <v>158294986</v>
      </c>
      <c r="T18">
        <v>11777858</v>
      </c>
      <c r="U18">
        <v>2260634</v>
      </c>
      <c r="V18">
        <v>3275</v>
      </c>
      <c r="X18">
        <v>92761314</v>
      </c>
      <c r="Y18">
        <v>311437377</v>
      </c>
      <c r="Z18">
        <v>372380232</v>
      </c>
      <c r="AA18">
        <v>316114</v>
      </c>
      <c r="AB18">
        <v>316837</v>
      </c>
      <c r="AC18">
        <v>440418</v>
      </c>
      <c r="AD18">
        <v>470344</v>
      </c>
      <c r="AE18">
        <v>364162</v>
      </c>
      <c r="AF18">
        <v>481681</v>
      </c>
      <c r="AG18">
        <v>467260</v>
      </c>
      <c r="AH18">
        <v>410449</v>
      </c>
      <c r="AI18">
        <v>278269</v>
      </c>
      <c r="AJ18">
        <v>166050</v>
      </c>
      <c r="AK18">
        <v>133668</v>
      </c>
      <c r="AL18">
        <v>140024</v>
      </c>
      <c r="AM18">
        <v>108738</v>
      </c>
      <c r="AN18">
        <v>91981</v>
      </c>
      <c r="AO18">
        <v>101956</v>
      </c>
      <c r="AP18">
        <v>126343</v>
      </c>
      <c r="AQ18">
        <v>107130</v>
      </c>
      <c r="AR18">
        <v>46475</v>
      </c>
      <c r="AS18">
        <v>156</v>
      </c>
      <c r="AT18">
        <v>17</v>
      </c>
      <c r="AU18">
        <v>20</v>
      </c>
      <c r="AV18">
        <v>15</v>
      </c>
      <c r="AX18">
        <v>2205</v>
      </c>
      <c r="AY18">
        <v>82776</v>
      </c>
      <c r="AZ18">
        <v>128328</v>
      </c>
      <c r="BA18">
        <v>862719</v>
      </c>
      <c r="BB18">
        <v>820301</v>
      </c>
    </row>
    <row r="19" spans="2:54">
      <c r="B19" t="s">
        <v>11</v>
      </c>
      <c r="N19">
        <v>276057</v>
      </c>
      <c r="O19">
        <v>220819</v>
      </c>
      <c r="P19">
        <v>472502</v>
      </c>
      <c r="Q19">
        <v>543984</v>
      </c>
      <c r="R19">
        <v>519151</v>
      </c>
      <c r="S19">
        <v>2400517</v>
      </c>
      <c r="T19">
        <v>3681637</v>
      </c>
      <c r="U19">
        <v>5025949</v>
      </c>
      <c r="V19">
        <v>6905900</v>
      </c>
      <c r="W19">
        <v>9150546</v>
      </c>
      <c r="X19">
        <v>42778023</v>
      </c>
      <c r="Y19">
        <v>17610938</v>
      </c>
      <c r="Z19">
        <v>11468068</v>
      </c>
      <c r="AA19">
        <v>2723</v>
      </c>
      <c r="AB19">
        <v>615</v>
      </c>
      <c r="AC19">
        <v>907</v>
      </c>
      <c r="AD19">
        <v>1348</v>
      </c>
      <c r="AE19">
        <v>1677</v>
      </c>
      <c r="AF19">
        <v>1450</v>
      </c>
      <c r="AG19">
        <v>1619</v>
      </c>
      <c r="AH19">
        <v>143</v>
      </c>
      <c r="AI19">
        <v>117</v>
      </c>
      <c r="AJ19">
        <v>72</v>
      </c>
      <c r="AK19">
        <v>143</v>
      </c>
      <c r="AL19">
        <v>125</v>
      </c>
      <c r="AM19">
        <v>254</v>
      </c>
      <c r="AN19">
        <v>402</v>
      </c>
      <c r="AO19">
        <v>277</v>
      </c>
      <c r="AP19">
        <v>355</v>
      </c>
      <c r="AQ19">
        <v>433</v>
      </c>
      <c r="AR19">
        <v>182</v>
      </c>
      <c r="AS19">
        <v>26</v>
      </c>
      <c r="AT19">
        <v>57</v>
      </c>
      <c r="AU19">
        <v>151</v>
      </c>
      <c r="AV19">
        <v>7423</v>
      </c>
      <c r="AW19">
        <v>761</v>
      </c>
      <c r="AX19">
        <v>1060</v>
      </c>
      <c r="AY19">
        <v>89</v>
      </c>
      <c r="AZ19">
        <v>1533</v>
      </c>
      <c r="BA19">
        <v>236</v>
      </c>
      <c r="BB19">
        <v>733</v>
      </c>
    </row>
    <row r="20" spans="2:54">
      <c r="B20" t="s">
        <v>12</v>
      </c>
      <c r="N20">
        <v>578574</v>
      </c>
      <c r="O20">
        <v>518167</v>
      </c>
      <c r="P20">
        <v>847927</v>
      </c>
      <c r="Q20">
        <v>966136</v>
      </c>
      <c r="R20">
        <v>1102239</v>
      </c>
      <c r="S20">
        <v>8796142</v>
      </c>
      <c r="T20">
        <v>26754121</v>
      </c>
      <c r="U20">
        <v>33685689</v>
      </c>
      <c r="V20">
        <v>8636163</v>
      </c>
      <c r="W20">
        <v>4346471</v>
      </c>
      <c r="X20">
        <v>42798610</v>
      </c>
      <c r="Y20">
        <v>39462042</v>
      </c>
      <c r="Z20">
        <v>29376353</v>
      </c>
      <c r="AA20">
        <v>11133</v>
      </c>
      <c r="AB20">
        <v>11900</v>
      </c>
      <c r="AC20">
        <v>16722</v>
      </c>
      <c r="AD20">
        <v>16638</v>
      </c>
      <c r="AE20">
        <v>10353</v>
      </c>
      <c r="AF20">
        <v>15028</v>
      </c>
      <c r="AG20">
        <v>13853</v>
      </c>
      <c r="AH20">
        <v>16741</v>
      </c>
      <c r="AI20">
        <v>12522</v>
      </c>
      <c r="AJ20">
        <v>7578</v>
      </c>
      <c r="AK20">
        <v>7764</v>
      </c>
      <c r="AL20">
        <v>2840</v>
      </c>
      <c r="AM20">
        <v>4650</v>
      </c>
      <c r="AN20">
        <v>6577</v>
      </c>
      <c r="AO20">
        <v>6049</v>
      </c>
      <c r="AP20">
        <v>5948</v>
      </c>
      <c r="AQ20">
        <v>8052</v>
      </c>
      <c r="AR20">
        <v>6390</v>
      </c>
      <c r="AS20">
        <v>9767</v>
      </c>
      <c r="AT20">
        <v>12786</v>
      </c>
      <c r="AU20">
        <v>639</v>
      </c>
      <c r="AV20">
        <v>5792</v>
      </c>
      <c r="AW20">
        <v>21536</v>
      </c>
      <c r="AX20">
        <v>93198</v>
      </c>
      <c r="AY20">
        <v>143645</v>
      </c>
      <c r="AZ20">
        <v>166517</v>
      </c>
      <c r="BA20">
        <v>238462</v>
      </c>
      <c r="BB20">
        <v>186634</v>
      </c>
    </row>
    <row r="21" spans="2:54">
      <c r="B21" t="s">
        <v>112</v>
      </c>
      <c r="Y21">
        <v>1487242</v>
      </c>
      <c r="Z21">
        <v>193605</v>
      </c>
      <c r="AA21">
        <v>137</v>
      </c>
      <c r="AB21">
        <v>128</v>
      </c>
      <c r="AC21">
        <v>370</v>
      </c>
      <c r="AD21">
        <v>819</v>
      </c>
      <c r="AE21">
        <v>987</v>
      </c>
      <c r="AF21">
        <v>1753</v>
      </c>
      <c r="AG21">
        <v>2734</v>
      </c>
      <c r="AH21">
        <v>2328</v>
      </c>
      <c r="AI21">
        <v>1337</v>
      </c>
      <c r="AJ21">
        <v>687</v>
      </c>
      <c r="AK21">
        <v>232</v>
      </c>
      <c r="AL21">
        <v>259</v>
      </c>
      <c r="AM21">
        <v>494</v>
      </c>
      <c r="AN21">
        <v>351</v>
      </c>
      <c r="AO21">
        <v>555</v>
      </c>
      <c r="AP21">
        <v>693</v>
      </c>
      <c r="AQ21">
        <v>2731</v>
      </c>
      <c r="AR21">
        <v>2695</v>
      </c>
      <c r="AS21">
        <v>3583</v>
      </c>
      <c r="AT21">
        <v>5</v>
      </c>
      <c r="AX21">
        <v>115</v>
      </c>
      <c r="AY21">
        <v>6422</v>
      </c>
      <c r="AZ21">
        <v>12859</v>
      </c>
      <c r="BA21">
        <v>8029</v>
      </c>
      <c r="BB21">
        <v>5348</v>
      </c>
    </row>
    <row r="22" spans="2:54">
      <c r="B22" t="s">
        <v>13</v>
      </c>
      <c r="N22">
        <v>17464</v>
      </c>
      <c r="O22">
        <v>3281</v>
      </c>
      <c r="P22">
        <v>17804</v>
      </c>
      <c r="Q22">
        <v>17990</v>
      </c>
      <c r="R22">
        <v>32825</v>
      </c>
      <c r="S22">
        <v>106896</v>
      </c>
      <c r="T22">
        <v>311789</v>
      </c>
      <c r="U22">
        <v>449182</v>
      </c>
      <c r="V22">
        <v>2402152</v>
      </c>
      <c r="W22">
        <v>2599939</v>
      </c>
      <c r="X22">
        <v>3457622</v>
      </c>
      <c r="Y22">
        <v>1310782</v>
      </c>
      <c r="Z22">
        <v>568758</v>
      </c>
    </row>
    <row r="23" spans="2:54">
      <c r="B23" t="s">
        <v>229</v>
      </c>
      <c r="AA23">
        <v>383</v>
      </c>
      <c r="AB23">
        <v>128</v>
      </c>
      <c r="AC23">
        <v>120</v>
      </c>
      <c r="AD23">
        <v>249</v>
      </c>
      <c r="AE23">
        <v>247</v>
      </c>
      <c r="AF23">
        <v>202</v>
      </c>
      <c r="AG23">
        <v>297</v>
      </c>
      <c r="AH23">
        <v>448</v>
      </c>
      <c r="AI23">
        <v>361</v>
      </c>
      <c r="AJ23">
        <v>291</v>
      </c>
      <c r="AK23">
        <v>67</v>
      </c>
      <c r="AL23">
        <v>132</v>
      </c>
      <c r="AM23">
        <v>238</v>
      </c>
      <c r="AN23">
        <v>116</v>
      </c>
      <c r="AO23">
        <v>104</v>
      </c>
      <c r="AP23">
        <v>174</v>
      </c>
      <c r="AQ23">
        <v>131</v>
      </c>
      <c r="AR23">
        <v>442</v>
      </c>
      <c r="AS23">
        <v>2254</v>
      </c>
      <c r="AT23">
        <v>6876</v>
      </c>
      <c r="AU23">
        <v>12440</v>
      </c>
      <c r="AV23">
        <v>16043</v>
      </c>
      <c r="AW23">
        <v>19698</v>
      </c>
      <c r="AX23">
        <v>20025</v>
      </c>
      <c r="AY23">
        <v>11631</v>
      </c>
      <c r="AZ23">
        <v>15749</v>
      </c>
      <c r="BA23">
        <v>10238</v>
      </c>
      <c r="BB23">
        <v>8389</v>
      </c>
    </row>
    <row r="24" spans="2:54">
      <c r="B24" t="s">
        <v>147</v>
      </c>
      <c r="AD24">
        <v>7280</v>
      </c>
      <c r="AE24">
        <v>16987</v>
      </c>
      <c r="AF24">
        <v>10882</v>
      </c>
      <c r="AG24">
        <v>13466</v>
      </c>
      <c r="AH24">
        <v>14421</v>
      </c>
      <c r="AI24">
        <v>13725</v>
      </c>
      <c r="AJ24">
        <v>6421</v>
      </c>
      <c r="AK24">
        <v>4487</v>
      </c>
      <c r="AL24">
        <v>4128</v>
      </c>
      <c r="AM24">
        <v>7180</v>
      </c>
      <c r="AN24">
        <v>7312</v>
      </c>
      <c r="AO24">
        <v>7431</v>
      </c>
      <c r="AP24">
        <v>12152</v>
      </c>
      <c r="AQ24">
        <v>27259</v>
      </c>
      <c r="AR24">
        <v>9811</v>
      </c>
      <c r="AS24">
        <v>8276</v>
      </c>
      <c r="AT24">
        <v>4331</v>
      </c>
      <c r="AU24">
        <v>5962</v>
      </c>
      <c r="AV24">
        <v>7142</v>
      </c>
      <c r="AW24">
        <v>8877</v>
      </c>
      <c r="AX24">
        <v>10234</v>
      </c>
      <c r="AY24">
        <v>28177</v>
      </c>
      <c r="AZ24">
        <v>88819</v>
      </c>
      <c r="BA24">
        <v>36983</v>
      </c>
      <c r="BB24">
        <v>62655</v>
      </c>
    </row>
    <row r="25" spans="2:54">
      <c r="B25" t="s">
        <v>14</v>
      </c>
      <c r="N25">
        <v>56850502</v>
      </c>
      <c r="O25">
        <v>52697405</v>
      </c>
      <c r="P25">
        <v>61153592</v>
      </c>
      <c r="Q25">
        <v>73874013</v>
      </c>
      <c r="R25">
        <v>78675043</v>
      </c>
      <c r="S25">
        <v>97932200</v>
      </c>
      <c r="T25">
        <v>269723591</v>
      </c>
      <c r="U25">
        <v>303530476</v>
      </c>
      <c r="V25">
        <v>419034486</v>
      </c>
      <c r="W25">
        <v>492174547</v>
      </c>
      <c r="X25">
        <v>442676842</v>
      </c>
      <c r="Y25">
        <v>371762274</v>
      </c>
      <c r="Z25">
        <v>215462901</v>
      </c>
      <c r="AA25">
        <v>150894</v>
      </c>
      <c r="AB25">
        <v>167532</v>
      </c>
      <c r="AC25">
        <v>187146</v>
      </c>
      <c r="AD25">
        <v>205151</v>
      </c>
      <c r="AE25">
        <v>157402</v>
      </c>
      <c r="AF25">
        <v>131651</v>
      </c>
      <c r="AG25">
        <v>162125</v>
      </c>
      <c r="AH25">
        <v>153967</v>
      </c>
      <c r="AI25">
        <v>100429</v>
      </c>
      <c r="AJ25">
        <v>54815</v>
      </c>
      <c r="AK25">
        <v>49135</v>
      </c>
      <c r="AL25">
        <v>61240</v>
      </c>
      <c r="AM25">
        <v>64578</v>
      </c>
      <c r="AN25">
        <v>72416</v>
      </c>
      <c r="AO25">
        <v>58989</v>
      </c>
      <c r="AP25">
        <v>76830</v>
      </c>
      <c r="AQ25">
        <v>58292</v>
      </c>
      <c r="AR25">
        <v>58864</v>
      </c>
      <c r="AS25">
        <v>51122</v>
      </c>
      <c r="AT25">
        <v>15</v>
      </c>
      <c r="AU25">
        <v>2</v>
      </c>
      <c r="AV25">
        <v>15209</v>
      </c>
      <c r="AW25">
        <v>433192</v>
      </c>
      <c r="AX25">
        <v>230687</v>
      </c>
      <c r="AY25">
        <v>369768</v>
      </c>
      <c r="AZ25">
        <v>490759</v>
      </c>
      <c r="BA25">
        <v>417905</v>
      </c>
      <c r="BB25">
        <v>458060</v>
      </c>
    </row>
    <row r="26" spans="2:54">
      <c r="B26" t="s">
        <v>218</v>
      </c>
      <c r="BA26">
        <v>11517</v>
      </c>
      <c r="BB26">
        <v>11897</v>
      </c>
    </row>
    <row r="27" spans="2:54">
      <c r="B27" t="s">
        <v>219</v>
      </c>
      <c r="AY27">
        <v>1254</v>
      </c>
      <c r="AZ27">
        <v>90</v>
      </c>
    </row>
    <row r="28" spans="2:54">
      <c r="B28" t="s">
        <v>128</v>
      </c>
      <c r="Z28">
        <v>715969</v>
      </c>
      <c r="AA28">
        <v>6804</v>
      </c>
      <c r="AB28">
        <v>5285</v>
      </c>
      <c r="AC28">
        <v>1126</v>
      </c>
      <c r="AD28">
        <v>1305</v>
      </c>
      <c r="AE28">
        <v>727</v>
      </c>
      <c r="AF28">
        <v>1029</v>
      </c>
      <c r="AG28">
        <v>1070</v>
      </c>
      <c r="AH28">
        <v>2320</v>
      </c>
      <c r="AI28">
        <v>805</v>
      </c>
      <c r="AJ28">
        <v>387</v>
      </c>
      <c r="AK28">
        <v>153</v>
      </c>
      <c r="AL28">
        <v>406</v>
      </c>
      <c r="AM28">
        <v>515</v>
      </c>
      <c r="AN28">
        <v>649</v>
      </c>
      <c r="AO28">
        <v>948</v>
      </c>
      <c r="AP28">
        <v>1744</v>
      </c>
      <c r="AQ28">
        <v>1342</v>
      </c>
      <c r="AR28">
        <v>1420</v>
      </c>
      <c r="AS28">
        <v>718</v>
      </c>
      <c r="AT28">
        <v>29</v>
      </c>
      <c r="AX28">
        <v>3</v>
      </c>
      <c r="AY28">
        <v>1</v>
      </c>
      <c r="BA28">
        <v>1</v>
      </c>
    </row>
    <row r="29" spans="2:54">
      <c r="B29" t="s">
        <v>129</v>
      </c>
      <c r="Z29">
        <v>48920</v>
      </c>
      <c r="AA29">
        <v>35</v>
      </c>
      <c r="AB29">
        <v>105</v>
      </c>
      <c r="AC29">
        <v>102</v>
      </c>
      <c r="AD29">
        <v>43</v>
      </c>
      <c r="AE29">
        <v>88</v>
      </c>
      <c r="AF29">
        <v>218</v>
      </c>
      <c r="AG29">
        <v>335</v>
      </c>
      <c r="AH29">
        <v>184</v>
      </c>
      <c r="AI29">
        <v>274</v>
      </c>
      <c r="AJ29">
        <v>199</v>
      </c>
      <c r="AK29">
        <v>164</v>
      </c>
      <c r="AL29">
        <v>193</v>
      </c>
      <c r="AM29">
        <v>230</v>
      </c>
      <c r="AN29">
        <v>324</v>
      </c>
      <c r="AO29">
        <v>287</v>
      </c>
      <c r="AP29">
        <v>511</v>
      </c>
      <c r="AQ29">
        <v>699</v>
      </c>
      <c r="AR29">
        <v>389</v>
      </c>
      <c r="AS29">
        <v>104</v>
      </c>
      <c r="AX29">
        <v>11</v>
      </c>
      <c r="AY29">
        <v>1</v>
      </c>
      <c r="AZ29">
        <v>16</v>
      </c>
      <c r="BA29">
        <v>115</v>
      </c>
      <c r="BB29">
        <v>12</v>
      </c>
    </row>
    <row r="30" spans="2:54">
      <c r="B30" t="s">
        <v>177</v>
      </c>
      <c r="AU30">
        <v>82</v>
      </c>
      <c r="AV30">
        <v>3372</v>
      </c>
      <c r="AW30">
        <v>13890</v>
      </c>
    </row>
    <row r="31" spans="2:54">
      <c r="B31" t="s">
        <v>15</v>
      </c>
      <c r="N31">
        <v>356862</v>
      </c>
      <c r="O31">
        <v>196332</v>
      </c>
      <c r="P31">
        <v>635477</v>
      </c>
      <c r="Q31">
        <v>221025</v>
      </c>
      <c r="R31">
        <v>538295</v>
      </c>
      <c r="S31">
        <v>662408</v>
      </c>
      <c r="T31">
        <v>1614524</v>
      </c>
      <c r="U31">
        <v>857277</v>
      </c>
      <c r="V31">
        <v>76249</v>
      </c>
      <c r="W31">
        <v>1277169</v>
      </c>
      <c r="X31">
        <v>621676</v>
      </c>
      <c r="Y31">
        <v>1315400</v>
      </c>
      <c r="Z31">
        <v>1893712</v>
      </c>
      <c r="AA31">
        <v>1493</v>
      </c>
      <c r="AB31">
        <v>1067</v>
      </c>
      <c r="AC31">
        <v>1259</v>
      </c>
      <c r="AD31">
        <v>1192</v>
      </c>
      <c r="AE31">
        <v>1312</v>
      </c>
      <c r="AF31">
        <v>1112</v>
      </c>
      <c r="AG31">
        <v>805</v>
      </c>
      <c r="AH31">
        <v>1288</v>
      </c>
      <c r="AI31">
        <v>897</v>
      </c>
      <c r="AJ31">
        <v>510</v>
      </c>
      <c r="AK31">
        <v>309</v>
      </c>
      <c r="AL31">
        <v>396</v>
      </c>
      <c r="AM31">
        <v>495</v>
      </c>
      <c r="AN31">
        <v>385</v>
      </c>
      <c r="AO31">
        <v>400</v>
      </c>
      <c r="AP31">
        <v>809</v>
      </c>
      <c r="AQ31">
        <v>761</v>
      </c>
      <c r="AR31">
        <v>608</v>
      </c>
      <c r="AS31">
        <v>104</v>
      </c>
      <c r="AT31">
        <v>98</v>
      </c>
      <c r="AX31">
        <v>5379</v>
      </c>
      <c r="AY31">
        <v>2295</v>
      </c>
      <c r="AZ31">
        <v>4402</v>
      </c>
      <c r="BA31">
        <v>2193</v>
      </c>
      <c r="BB31">
        <v>1877</v>
      </c>
    </row>
    <row r="32" spans="2:54">
      <c r="B32" t="s">
        <v>16</v>
      </c>
      <c r="N32">
        <v>89121124</v>
      </c>
      <c r="O32">
        <v>85704872</v>
      </c>
      <c r="P32">
        <v>106392194</v>
      </c>
      <c r="Q32">
        <v>110322134</v>
      </c>
      <c r="R32">
        <v>121552038</v>
      </c>
      <c r="S32">
        <v>100743803</v>
      </c>
      <c r="T32">
        <v>142973086</v>
      </c>
      <c r="U32">
        <v>113730162</v>
      </c>
      <c r="V32">
        <v>52734513</v>
      </c>
      <c r="W32">
        <v>11369269</v>
      </c>
      <c r="X32">
        <v>255098740</v>
      </c>
      <c r="Y32">
        <v>245803873</v>
      </c>
      <c r="Z32">
        <v>170879158</v>
      </c>
      <c r="AA32">
        <v>117806</v>
      </c>
      <c r="AB32">
        <v>109173</v>
      </c>
      <c r="AC32">
        <v>151764</v>
      </c>
      <c r="AD32">
        <v>141518</v>
      </c>
      <c r="AE32">
        <v>135795</v>
      </c>
      <c r="AF32">
        <v>148220</v>
      </c>
      <c r="AG32">
        <v>142278</v>
      </c>
      <c r="AH32">
        <v>128295</v>
      </c>
      <c r="AI32">
        <v>104915</v>
      </c>
      <c r="AJ32">
        <v>65590</v>
      </c>
      <c r="AK32">
        <v>45254</v>
      </c>
      <c r="AL32">
        <v>48659</v>
      </c>
      <c r="AM32">
        <v>50968</v>
      </c>
      <c r="AN32">
        <v>49111</v>
      </c>
      <c r="AO32">
        <v>53253</v>
      </c>
      <c r="AP32">
        <v>93524</v>
      </c>
      <c r="AQ32">
        <v>96732</v>
      </c>
      <c r="AR32">
        <v>97417</v>
      </c>
      <c r="AS32">
        <v>34023</v>
      </c>
      <c r="AT32">
        <v>4</v>
      </c>
      <c r="AX32">
        <v>82152</v>
      </c>
      <c r="AY32">
        <v>236859</v>
      </c>
      <c r="AZ32">
        <v>383733</v>
      </c>
      <c r="BA32">
        <v>309648</v>
      </c>
      <c r="BB32">
        <v>283837</v>
      </c>
    </row>
    <row r="33" spans="2:54">
      <c r="B33" t="s">
        <v>17</v>
      </c>
      <c r="N33">
        <v>6250498</v>
      </c>
      <c r="O33">
        <v>6384681</v>
      </c>
      <c r="P33">
        <v>7868133</v>
      </c>
      <c r="Q33">
        <v>8059945</v>
      </c>
      <c r="R33">
        <v>9255868</v>
      </c>
      <c r="S33">
        <v>19635207</v>
      </c>
      <c r="T33">
        <v>46231270</v>
      </c>
      <c r="U33">
        <v>66209717</v>
      </c>
      <c r="V33">
        <v>62847557</v>
      </c>
      <c r="W33">
        <v>36137464</v>
      </c>
      <c r="X33">
        <v>135134594</v>
      </c>
      <c r="Y33">
        <v>94661767</v>
      </c>
      <c r="Z33">
        <v>32117312</v>
      </c>
      <c r="AA33">
        <v>31243</v>
      </c>
      <c r="AB33">
        <v>27610</v>
      </c>
      <c r="AC33">
        <v>23237</v>
      </c>
      <c r="AD33">
        <v>26200</v>
      </c>
      <c r="AE33">
        <v>24880</v>
      </c>
      <c r="AF33">
        <v>23361</v>
      </c>
      <c r="AG33">
        <v>21141</v>
      </c>
      <c r="AH33">
        <v>23647</v>
      </c>
      <c r="AI33">
        <v>20281</v>
      </c>
      <c r="AJ33">
        <v>12196</v>
      </c>
      <c r="AK33">
        <v>6916</v>
      </c>
      <c r="AL33">
        <v>7112</v>
      </c>
      <c r="AM33">
        <v>11232</v>
      </c>
      <c r="AN33">
        <v>13624</v>
      </c>
      <c r="AO33">
        <v>15436</v>
      </c>
      <c r="AP33">
        <v>22210</v>
      </c>
      <c r="AQ33">
        <v>22567</v>
      </c>
      <c r="AR33">
        <v>32348</v>
      </c>
      <c r="AS33">
        <v>14536</v>
      </c>
      <c r="AT33">
        <v>40</v>
      </c>
      <c r="AW33">
        <v>244</v>
      </c>
      <c r="AX33">
        <v>19025</v>
      </c>
      <c r="AY33">
        <v>80884</v>
      </c>
      <c r="AZ33">
        <v>146958</v>
      </c>
      <c r="BA33">
        <v>84617</v>
      </c>
      <c r="BB33">
        <v>90540</v>
      </c>
    </row>
    <row r="34" spans="2:54">
      <c r="B34" t="s">
        <v>114</v>
      </c>
      <c r="Y34">
        <v>69929171</v>
      </c>
      <c r="Z34">
        <v>24787888</v>
      </c>
      <c r="AA34">
        <v>6371</v>
      </c>
      <c r="AB34">
        <v>12111</v>
      </c>
      <c r="AC34">
        <v>4581</v>
      </c>
      <c r="AD34">
        <v>6556</v>
      </c>
      <c r="AE34">
        <v>3939</v>
      </c>
      <c r="AF34">
        <v>9261</v>
      </c>
      <c r="AG34">
        <v>15876</v>
      </c>
      <c r="AH34">
        <v>16356</v>
      </c>
      <c r="AI34">
        <v>9002</v>
      </c>
      <c r="AJ34">
        <v>4589</v>
      </c>
      <c r="AK34">
        <v>7108</v>
      </c>
      <c r="AL34">
        <v>15114</v>
      </c>
      <c r="AM34">
        <v>18873</v>
      </c>
      <c r="AN34">
        <v>24486</v>
      </c>
      <c r="AO34">
        <v>20278</v>
      </c>
      <c r="AP34">
        <v>26297</v>
      </c>
      <c r="AQ34">
        <v>24695</v>
      </c>
      <c r="AR34">
        <v>16102</v>
      </c>
      <c r="AT34">
        <v>6</v>
      </c>
      <c r="AX34">
        <v>84622</v>
      </c>
      <c r="AY34">
        <v>183263</v>
      </c>
      <c r="AZ34">
        <v>107705</v>
      </c>
      <c r="BA34">
        <v>55675</v>
      </c>
      <c r="BB34">
        <v>23524</v>
      </c>
    </row>
    <row r="35" spans="2:54">
      <c r="B35" t="s">
        <v>18</v>
      </c>
      <c r="N35">
        <v>3402143</v>
      </c>
      <c r="O35">
        <v>3128380</v>
      </c>
      <c r="P35">
        <v>2591383</v>
      </c>
      <c r="Q35">
        <v>2778793</v>
      </c>
      <c r="R35">
        <v>5251589</v>
      </c>
      <c r="S35">
        <v>3949106</v>
      </c>
      <c r="T35">
        <v>8992539</v>
      </c>
      <c r="U35">
        <v>15541637</v>
      </c>
      <c r="V35">
        <v>18532541</v>
      </c>
      <c r="W35">
        <v>21642690</v>
      </c>
      <c r="X35">
        <v>19961948</v>
      </c>
      <c r="Y35">
        <v>24426592</v>
      </c>
      <c r="Z35">
        <v>7873919</v>
      </c>
      <c r="AA35">
        <v>6733</v>
      </c>
      <c r="AB35">
        <v>8598</v>
      </c>
      <c r="AC35">
        <v>8085</v>
      </c>
      <c r="AD35">
        <v>8733</v>
      </c>
      <c r="AE35">
        <v>11634</v>
      </c>
      <c r="AF35">
        <v>10672</v>
      </c>
      <c r="AG35">
        <v>12771</v>
      </c>
      <c r="AH35">
        <v>15135</v>
      </c>
      <c r="AI35">
        <v>12069</v>
      </c>
      <c r="AJ35">
        <v>5683</v>
      </c>
      <c r="AK35">
        <v>4614</v>
      </c>
      <c r="AL35">
        <v>5808</v>
      </c>
      <c r="AM35">
        <v>7909</v>
      </c>
      <c r="AN35">
        <v>10837</v>
      </c>
      <c r="AO35">
        <v>8510</v>
      </c>
      <c r="AP35">
        <v>15091</v>
      </c>
      <c r="AQ35">
        <v>10950</v>
      </c>
      <c r="AR35">
        <v>10003</v>
      </c>
      <c r="AS35">
        <v>18116</v>
      </c>
      <c r="AT35">
        <v>16165</v>
      </c>
      <c r="AU35">
        <v>7019</v>
      </c>
      <c r="AV35">
        <v>9390</v>
      </c>
      <c r="AW35">
        <v>12282</v>
      </c>
      <c r="AX35">
        <v>23263</v>
      </c>
      <c r="AY35">
        <v>59939</v>
      </c>
      <c r="AZ35">
        <v>94499</v>
      </c>
      <c r="BA35">
        <v>76157</v>
      </c>
      <c r="BB35">
        <v>52416</v>
      </c>
    </row>
    <row r="36" spans="2:54">
      <c r="B36" t="s">
        <v>19</v>
      </c>
      <c r="N36">
        <v>603411</v>
      </c>
      <c r="O36">
        <v>523891</v>
      </c>
      <c r="P36">
        <v>1050873</v>
      </c>
      <c r="Q36">
        <v>970741</v>
      </c>
      <c r="R36">
        <v>3236943</v>
      </c>
      <c r="S36">
        <v>1210116</v>
      </c>
      <c r="T36">
        <v>460177</v>
      </c>
      <c r="U36">
        <v>1645</v>
      </c>
      <c r="V36">
        <v>310774</v>
      </c>
      <c r="X36">
        <v>6588432</v>
      </c>
      <c r="Y36">
        <v>11093037</v>
      </c>
      <c r="Z36">
        <v>5037989</v>
      </c>
      <c r="AA36">
        <v>2436</v>
      </c>
      <c r="AB36">
        <v>1178</v>
      </c>
      <c r="AC36">
        <v>1192</v>
      </c>
      <c r="AD36">
        <v>2199</v>
      </c>
      <c r="AE36">
        <v>3111</v>
      </c>
      <c r="AF36">
        <v>4925</v>
      </c>
      <c r="AG36">
        <v>9431</v>
      </c>
      <c r="AH36">
        <v>9795</v>
      </c>
      <c r="AI36">
        <v>4920</v>
      </c>
      <c r="AJ36">
        <v>2236</v>
      </c>
      <c r="AK36">
        <v>1260</v>
      </c>
      <c r="AL36">
        <v>1696</v>
      </c>
      <c r="AM36">
        <v>3546</v>
      </c>
      <c r="AN36">
        <v>2989</v>
      </c>
      <c r="AO36">
        <v>3358</v>
      </c>
      <c r="AP36">
        <v>6938</v>
      </c>
      <c r="AQ36">
        <v>6315</v>
      </c>
      <c r="AR36">
        <v>6233</v>
      </c>
      <c r="AS36">
        <v>4883</v>
      </c>
      <c r="AX36">
        <v>2</v>
      </c>
      <c r="AY36">
        <v>2028</v>
      </c>
      <c r="AZ36">
        <v>15079</v>
      </c>
      <c r="BA36">
        <v>7542</v>
      </c>
      <c r="BB36">
        <v>3209</v>
      </c>
    </row>
    <row r="37" spans="2:54">
      <c r="B37" t="s">
        <v>20</v>
      </c>
      <c r="N37">
        <v>15247047</v>
      </c>
      <c r="O37">
        <v>18463598</v>
      </c>
      <c r="P37">
        <v>24151483</v>
      </c>
      <c r="Q37">
        <v>26098377</v>
      </c>
      <c r="R37">
        <v>25965351</v>
      </c>
      <c r="S37">
        <v>22260062</v>
      </c>
      <c r="T37">
        <v>125794954</v>
      </c>
      <c r="U37">
        <v>309806581</v>
      </c>
      <c r="V37">
        <v>315250020</v>
      </c>
      <c r="W37">
        <v>8902449</v>
      </c>
      <c r="X37">
        <v>30259745</v>
      </c>
      <c r="Y37">
        <v>15446832</v>
      </c>
      <c r="Z37">
        <v>14187850</v>
      </c>
      <c r="AA37">
        <v>28502</v>
      </c>
      <c r="AB37">
        <v>6305</v>
      </c>
      <c r="AC37">
        <v>41314</v>
      </c>
      <c r="AD37">
        <v>68196</v>
      </c>
      <c r="AE37">
        <v>48499</v>
      </c>
      <c r="AF37">
        <v>64086</v>
      </c>
      <c r="AG37">
        <v>72504</v>
      </c>
      <c r="AH37">
        <v>81547</v>
      </c>
      <c r="AI37">
        <v>111362</v>
      </c>
      <c r="AJ37">
        <v>103486</v>
      </c>
      <c r="AK37">
        <v>12466</v>
      </c>
      <c r="AL37">
        <v>8743</v>
      </c>
      <c r="AM37">
        <v>15011</v>
      </c>
      <c r="AN37">
        <v>24743</v>
      </c>
      <c r="AO37">
        <v>33427</v>
      </c>
      <c r="AP37">
        <v>42892</v>
      </c>
      <c r="AQ37">
        <v>69691</v>
      </c>
      <c r="AR37">
        <v>56638</v>
      </c>
      <c r="AS37">
        <v>86938</v>
      </c>
      <c r="AT37">
        <v>107524</v>
      </c>
      <c r="AU37">
        <v>1425442</v>
      </c>
      <c r="AV37">
        <v>2994836</v>
      </c>
      <c r="AW37">
        <v>3473257</v>
      </c>
      <c r="AX37">
        <v>1836449</v>
      </c>
      <c r="AY37">
        <v>358539</v>
      </c>
      <c r="AZ37">
        <v>149069</v>
      </c>
      <c r="BA37">
        <v>27879</v>
      </c>
      <c r="BB37">
        <v>6617</v>
      </c>
    </row>
    <row r="38" spans="2:54">
      <c r="B38" t="s">
        <v>21</v>
      </c>
      <c r="N38">
        <v>4631</v>
      </c>
      <c r="O38">
        <v>5585</v>
      </c>
      <c r="P38">
        <v>26837</v>
      </c>
      <c r="Q38">
        <v>16779</v>
      </c>
      <c r="R38">
        <v>4955</v>
      </c>
      <c r="S38">
        <v>11578</v>
      </c>
      <c r="T38">
        <v>1239747</v>
      </c>
      <c r="U38">
        <v>52200</v>
      </c>
      <c r="V38">
        <v>3540</v>
      </c>
      <c r="W38">
        <v>17497</v>
      </c>
      <c r="X38">
        <v>2927724</v>
      </c>
    </row>
    <row r="39" spans="2:54">
      <c r="B39" t="s">
        <v>22</v>
      </c>
      <c r="N39">
        <v>17222347</v>
      </c>
      <c r="O39">
        <v>22539559</v>
      </c>
      <c r="P39">
        <v>23678960</v>
      </c>
      <c r="Q39">
        <v>31671556</v>
      </c>
      <c r="R39">
        <v>30773476</v>
      </c>
      <c r="S39">
        <v>27815504</v>
      </c>
      <c r="T39">
        <v>45697462</v>
      </c>
      <c r="U39">
        <v>64316888</v>
      </c>
      <c r="V39">
        <v>91584080</v>
      </c>
      <c r="W39">
        <v>69188733</v>
      </c>
      <c r="X39">
        <v>102819699</v>
      </c>
      <c r="Y39">
        <v>151440032</v>
      </c>
      <c r="Z39">
        <v>69197443</v>
      </c>
      <c r="AA39">
        <v>70901</v>
      </c>
      <c r="AB39">
        <v>61862</v>
      </c>
      <c r="AC39">
        <v>71163</v>
      </c>
      <c r="AD39">
        <v>79203</v>
      </c>
      <c r="AE39">
        <v>68206</v>
      </c>
      <c r="AF39">
        <v>73776</v>
      </c>
      <c r="AG39">
        <v>86613</v>
      </c>
      <c r="AH39">
        <v>82120</v>
      </c>
      <c r="AI39">
        <v>57507</v>
      </c>
      <c r="AJ39">
        <v>33971</v>
      </c>
      <c r="AK39">
        <v>26688</v>
      </c>
      <c r="AL39">
        <v>30757</v>
      </c>
      <c r="AM39">
        <v>38029</v>
      </c>
      <c r="AN39">
        <v>41303</v>
      </c>
      <c r="AO39">
        <v>21540</v>
      </c>
      <c r="AP39">
        <v>6012</v>
      </c>
      <c r="AQ39">
        <v>12266</v>
      </c>
      <c r="AR39">
        <v>26743</v>
      </c>
      <c r="AS39">
        <v>27029</v>
      </c>
      <c r="AT39">
        <v>14333</v>
      </c>
      <c r="AU39">
        <v>2881</v>
      </c>
      <c r="AV39">
        <v>28222</v>
      </c>
      <c r="AW39">
        <v>25817</v>
      </c>
      <c r="AX39">
        <v>40759</v>
      </c>
      <c r="AY39">
        <v>42772</v>
      </c>
      <c r="AZ39">
        <v>32651</v>
      </c>
      <c r="BA39">
        <v>26471</v>
      </c>
      <c r="BB39">
        <v>50407</v>
      </c>
    </row>
    <row r="40" spans="2:54">
      <c r="B40" t="s">
        <v>23</v>
      </c>
      <c r="N40">
        <v>6630429</v>
      </c>
      <c r="O40">
        <v>6581177</v>
      </c>
      <c r="P40">
        <v>9121424</v>
      </c>
      <c r="Q40">
        <v>10504151</v>
      </c>
      <c r="R40">
        <v>13586596</v>
      </c>
      <c r="S40">
        <v>30961285</v>
      </c>
      <c r="T40">
        <v>85231543</v>
      </c>
      <c r="U40">
        <v>47967590</v>
      </c>
      <c r="V40">
        <v>20467923</v>
      </c>
      <c r="W40">
        <v>15674108</v>
      </c>
      <c r="X40">
        <v>133069131</v>
      </c>
      <c r="Y40">
        <v>114889844</v>
      </c>
      <c r="Z40">
        <v>37565813</v>
      </c>
      <c r="AA40">
        <v>32468</v>
      </c>
      <c r="AB40">
        <v>42403</v>
      </c>
      <c r="AC40">
        <v>42313</v>
      </c>
      <c r="AD40">
        <v>42465</v>
      </c>
      <c r="AE40">
        <v>40854</v>
      </c>
      <c r="AF40">
        <v>44689</v>
      </c>
      <c r="AG40">
        <v>57323</v>
      </c>
      <c r="AH40">
        <v>58704</v>
      </c>
      <c r="AI40">
        <v>44922</v>
      </c>
      <c r="AJ40">
        <v>32156</v>
      </c>
      <c r="AK40">
        <v>17457</v>
      </c>
      <c r="AL40">
        <v>18598</v>
      </c>
      <c r="AM40">
        <v>33064</v>
      </c>
      <c r="AN40">
        <v>38216</v>
      </c>
      <c r="AO40">
        <v>43074</v>
      </c>
      <c r="AP40">
        <v>64452</v>
      </c>
      <c r="AQ40">
        <v>64227</v>
      </c>
      <c r="AR40">
        <v>98314</v>
      </c>
      <c r="AS40">
        <v>38544</v>
      </c>
      <c r="AT40">
        <v>22356</v>
      </c>
      <c r="AU40">
        <v>8630</v>
      </c>
      <c r="AV40">
        <v>7554</v>
      </c>
      <c r="AW40">
        <v>13112</v>
      </c>
      <c r="AX40">
        <v>45904</v>
      </c>
      <c r="AY40">
        <v>206428</v>
      </c>
      <c r="AZ40">
        <v>397612</v>
      </c>
      <c r="BA40">
        <v>118027</v>
      </c>
      <c r="BB40">
        <v>85431</v>
      </c>
    </row>
    <row r="41" spans="2:54">
      <c r="B41" t="s">
        <v>24</v>
      </c>
      <c r="N41">
        <v>764035</v>
      </c>
      <c r="O41">
        <v>775540</v>
      </c>
      <c r="P41">
        <v>729627</v>
      </c>
      <c r="Q41">
        <v>853192</v>
      </c>
      <c r="R41">
        <v>836182</v>
      </c>
      <c r="S41">
        <v>769612</v>
      </c>
      <c r="T41">
        <v>5993787</v>
      </c>
      <c r="U41">
        <v>13654256</v>
      </c>
      <c r="V41">
        <v>19409512</v>
      </c>
      <c r="W41">
        <v>27602921</v>
      </c>
      <c r="X41">
        <v>76145554</v>
      </c>
      <c r="Y41">
        <v>44909719</v>
      </c>
      <c r="Z41">
        <v>7741662</v>
      </c>
      <c r="AA41">
        <v>4624</v>
      </c>
      <c r="AB41">
        <v>5901</v>
      </c>
      <c r="AC41">
        <v>8908</v>
      </c>
      <c r="AD41">
        <v>8813</v>
      </c>
      <c r="AE41">
        <v>8260</v>
      </c>
      <c r="AF41">
        <v>10123</v>
      </c>
      <c r="AG41">
        <v>12210</v>
      </c>
      <c r="AH41">
        <v>12499</v>
      </c>
      <c r="AI41">
        <v>11349</v>
      </c>
      <c r="AJ41">
        <v>9672</v>
      </c>
      <c r="AK41">
        <v>7300</v>
      </c>
      <c r="AL41">
        <v>7507</v>
      </c>
      <c r="AM41">
        <v>8425</v>
      </c>
      <c r="AN41">
        <v>7612</v>
      </c>
      <c r="AO41">
        <v>7660</v>
      </c>
      <c r="AP41">
        <v>9622</v>
      </c>
      <c r="AQ41">
        <v>10596</v>
      </c>
      <c r="AR41">
        <v>18611</v>
      </c>
      <c r="AS41">
        <v>22564</v>
      </c>
      <c r="AT41">
        <v>13443</v>
      </c>
      <c r="AU41">
        <v>15190</v>
      </c>
      <c r="AV41">
        <v>32242</v>
      </c>
      <c r="AW41">
        <v>79693</v>
      </c>
      <c r="AX41">
        <v>63496</v>
      </c>
      <c r="AY41">
        <v>108205</v>
      </c>
      <c r="AZ41">
        <v>194371</v>
      </c>
      <c r="BA41">
        <v>171483</v>
      </c>
      <c r="BB41">
        <v>142603</v>
      </c>
    </row>
    <row r="42" spans="2:54">
      <c r="B42" t="s">
        <v>25</v>
      </c>
      <c r="N42">
        <v>2074510</v>
      </c>
      <c r="O42">
        <v>1572976</v>
      </c>
      <c r="P42">
        <v>2893500</v>
      </c>
      <c r="Q42">
        <v>2280891</v>
      </c>
      <c r="R42">
        <v>2244255</v>
      </c>
      <c r="S42">
        <v>1738157</v>
      </c>
      <c r="T42">
        <v>47073</v>
      </c>
      <c r="X42">
        <v>20390204</v>
      </c>
      <c r="Y42">
        <v>31330913</v>
      </c>
      <c r="Z42">
        <v>17339361</v>
      </c>
      <c r="AA42">
        <v>14287</v>
      </c>
      <c r="AB42">
        <v>2947</v>
      </c>
      <c r="AC42">
        <v>2943</v>
      </c>
      <c r="AD42">
        <v>2773</v>
      </c>
      <c r="AE42">
        <v>2510</v>
      </c>
      <c r="AF42">
        <v>3380</v>
      </c>
    </row>
    <row r="43" spans="2:54">
      <c r="B43" t="s">
        <v>130</v>
      </c>
      <c r="Z43">
        <v>238973</v>
      </c>
    </row>
    <row r="44" spans="2:54">
      <c r="B44" t="s">
        <v>26</v>
      </c>
      <c r="N44">
        <v>521281999</v>
      </c>
      <c r="O44">
        <v>550913288</v>
      </c>
      <c r="P44">
        <v>538810316</v>
      </c>
      <c r="Q44">
        <v>606974967</v>
      </c>
      <c r="R44">
        <v>590732398</v>
      </c>
      <c r="S44">
        <v>599812295</v>
      </c>
      <c r="T44">
        <v>1198440808</v>
      </c>
      <c r="U44">
        <v>1887380665</v>
      </c>
      <c r="V44">
        <v>2009398908</v>
      </c>
      <c r="W44">
        <v>2061292543</v>
      </c>
      <c r="X44">
        <v>2278557524</v>
      </c>
      <c r="Y44">
        <v>1825033197</v>
      </c>
      <c r="Z44">
        <v>942114454</v>
      </c>
      <c r="AA44">
        <v>855826</v>
      </c>
      <c r="AB44">
        <v>882321</v>
      </c>
      <c r="AC44">
        <v>982942</v>
      </c>
      <c r="AD44">
        <v>1033856</v>
      </c>
      <c r="AE44">
        <v>972606</v>
      </c>
      <c r="AF44">
        <v>840059</v>
      </c>
      <c r="AG44">
        <v>847326</v>
      </c>
      <c r="AH44">
        <v>848000</v>
      </c>
      <c r="AI44">
        <v>678105</v>
      </c>
      <c r="AJ44">
        <v>455974</v>
      </c>
      <c r="AK44">
        <v>288326</v>
      </c>
      <c r="AL44">
        <v>311731</v>
      </c>
      <c r="AM44">
        <v>382749</v>
      </c>
      <c r="AN44">
        <v>433399</v>
      </c>
      <c r="AO44">
        <v>440122</v>
      </c>
      <c r="AP44">
        <v>536490</v>
      </c>
      <c r="AQ44">
        <v>520878</v>
      </c>
      <c r="AR44">
        <v>505404</v>
      </c>
      <c r="AS44">
        <v>1010827</v>
      </c>
      <c r="AT44">
        <v>1637344</v>
      </c>
      <c r="AU44">
        <v>2528627</v>
      </c>
      <c r="AV44">
        <v>4505459</v>
      </c>
      <c r="AW44">
        <v>5242621</v>
      </c>
      <c r="AX44">
        <v>2192788</v>
      </c>
      <c r="AY44">
        <v>855205</v>
      </c>
      <c r="AZ44">
        <v>1103243</v>
      </c>
      <c r="BA44">
        <v>644104</v>
      </c>
      <c r="BB44">
        <v>700435</v>
      </c>
    </row>
    <row r="45" spans="2:54">
      <c r="B45" t="s">
        <v>159</v>
      </c>
      <c r="AK45">
        <v>445</v>
      </c>
      <c r="AL45">
        <v>297</v>
      </c>
      <c r="AM45">
        <v>591</v>
      </c>
      <c r="AN45">
        <v>802</v>
      </c>
      <c r="AO45">
        <v>2046</v>
      </c>
      <c r="AP45">
        <v>2657</v>
      </c>
      <c r="AQ45">
        <v>2472</v>
      </c>
      <c r="AR45">
        <v>2978</v>
      </c>
      <c r="AS45">
        <v>2986</v>
      </c>
      <c r="AT45">
        <v>552</v>
      </c>
      <c r="AX45">
        <v>90563</v>
      </c>
      <c r="AY45">
        <v>126614</v>
      </c>
      <c r="AZ45">
        <v>31490</v>
      </c>
      <c r="BA45">
        <v>8017</v>
      </c>
      <c r="BB45">
        <v>20899</v>
      </c>
    </row>
    <row r="46" spans="2:54">
      <c r="B46" t="s">
        <v>232</v>
      </c>
      <c r="Y46">
        <v>972041</v>
      </c>
      <c r="Z46">
        <v>1866903</v>
      </c>
      <c r="AA46">
        <v>1546</v>
      </c>
      <c r="AB46">
        <v>1096</v>
      </c>
      <c r="AC46">
        <v>481</v>
      </c>
      <c r="AD46">
        <v>1001</v>
      </c>
      <c r="AE46">
        <v>789</v>
      </c>
      <c r="AF46">
        <v>996</v>
      </c>
      <c r="AG46">
        <v>1783</v>
      </c>
      <c r="AH46">
        <v>1303</v>
      </c>
      <c r="AI46">
        <v>1507</v>
      </c>
      <c r="AJ46">
        <v>1197</v>
      </c>
    </row>
    <row r="47" spans="2:54">
      <c r="B47" t="s">
        <v>27</v>
      </c>
      <c r="N47">
        <v>1249193</v>
      </c>
      <c r="O47">
        <v>1375188</v>
      </c>
      <c r="P47">
        <v>1392214</v>
      </c>
      <c r="Q47">
        <v>1551915</v>
      </c>
      <c r="R47">
        <v>1361623</v>
      </c>
      <c r="S47">
        <v>1568249</v>
      </c>
      <c r="T47">
        <v>1822307</v>
      </c>
      <c r="U47">
        <v>2587722</v>
      </c>
      <c r="V47">
        <v>2478476</v>
      </c>
      <c r="W47">
        <v>2120751</v>
      </c>
      <c r="X47">
        <v>2375950</v>
      </c>
      <c r="Y47">
        <v>4143056</v>
      </c>
      <c r="Z47">
        <v>4237079</v>
      </c>
      <c r="AA47">
        <v>3281</v>
      </c>
      <c r="AB47">
        <v>4034</v>
      </c>
      <c r="AC47">
        <v>3475</v>
      </c>
      <c r="AD47">
        <v>3160</v>
      </c>
      <c r="AE47">
        <v>3287</v>
      </c>
      <c r="AF47">
        <v>3774</v>
      </c>
      <c r="AG47">
        <v>3458</v>
      </c>
      <c r="AH47">
        <v>4000</v>
      </c>
      <c r="AI47">
        <v>4698</v>
      </c>
      <c r="AJ47">
        <v>4668</v>
      </c>
      <c r="AK47">
        <v>2753</v>
      </c>
      <c r="AL47">
        <v>2270</v>
      </c>
      <c r="AM47">
        <v>2929</v>
      </c>
      <c r="AN47">
        <v>2799</v>
      </c>
      <c r="AO47">
        <v>3309</v>
      </c>
      <c r="AP47">
        <v>4134</v>
      </c>
      <c r="AQ47">
        <v>3951</v>
      </c>
      <c r="AR47">
        <v>3538</v>
      </c>
      <c r="AS47">
        <v>2685</v>
      </c>
      <c r="AT47">
        <v>6666</v>
      </c>
      <c r="AU47">
        <v>8299</v>
      </c>
      <c r="AV47">
        <v>5481</v>
      </c>
      <c r="AW47">
        <v>5474</v>
      </c>
      <c r="AX47">
        <v>5930</v>
      </c>
      <c r="AY47">
        <v>7987</v>
      </c>
      <c r="AZ47">
        <v>12463</v>
      </c>
      <c r="BA47">
        <v>9690</v>
      </c>
      <c r="BB47">
        <v>11780</v>
      </c>
    </row>
    <row r="48" spans="2:54">
      <c r="B48" t="s">
        <v>28</v>
      </c>
      <c r="N48">
        <v>1154845</v>
      </c>
      <c r="O48">
        <v>1331302</v>
      </c>
      <c r="P48">
        <v>1540862</v>
      </c>
      <c r="Q48">
        <v>1535097</v>
      </c>
      <c r="R48">
        <v>1526689</v>
      </c>
      <c r="S48">
        <v>1619211</v>
      </c>
      <c r="T48">
        <v>1327205</v>
      </c>
      <c r="U48">
        <v>1776040</v>
      </c>
      <c r="V48">
        <v>2167521</v>
      </c>
      <c r="W48">
        <v>2295952</v>
      </c>
      <c r="X48">
        <v>2918393</v>
      </c>
      <c r="Y48">
        <v>3411137</v>
      </c>
      <c r="Z48">
        <v>1945717</v>
      </c>
      <c r="AA48">
        <v>1847</v>
      </c>
      <c r="AB48">
        <v>1817</v>
      </c>
      <c r="AC48">
        <v>1836</v>
      </c>
      <c r="AD48">
        <v>2162</v>
      </c>
      <c r="AE48">
        <v>2369</v>
      </c>
      <c r="AF48">
        <v>2061</v>
      </c>
      <c r="AG48">
        <v>1838</v>
      </c>
      <c r="AH48">
        <v>1893</v>
      </c>
      <c r="AI48">
        <v>1652</v>
      </c>
      <c r="AJ48">
        <v>1370</v>
      </c>
      <c r="AK48">
        <v>845</v>
      </c>
      <c r="AL48">
        <v>597</v>
      </c>
      <c r="AM48">
        <v>653</v>
      </c>
      <c r="AN48">
        <v>688</v>
      </c>
      <c r="AO48">
        <v>976</v>
      </c>
      <c r="AP48">
        <v>1004</v>
      </c>
      <c r="AQ48">
        <v>1057</v>
      </c>
      <c r="AR48">
        <v>1021</v>
      </c>
      <c r="AS48">
        <v>1157</v>
      </c>
      <c r="AT48">
        <v>1624</v>
      </c>
      <c r="AU48">
        <v>1662</v>
      </c>
      <c r="AV48">
        <v>2586</v>
      </c>
      <c r="AW48">
        <v>2540</v>
      </c>
      <c r="AX48">
        <v>2643</v>
      </c>
      <c r="AY48">
        <v>2869</v>
      </c>
      <c r="AZ48">
        <v>4505</v>
      </c>
      <c r="BA48">
        <v>2984</v>
      </c>
      <c r="BB48">
        <v>2100</v>
      </c>
    </row>
    <row r="49" spans="2:54">
      <c r="B49" t="s">
        <v>29</v>
      </c>
      <c r="N49">
        <v>187729383</v>
      </c>
      <c r="O49">
        <v>242209233</v>
      </c>
      <c r="P49">
        <v>299100457</v>
      </c>
      <c r="Q49">
        <v>375114069</v>
      </c>
      <c r="R49">
        <v>403191392</v>
      </c>
      <c r="S49">
        <v>310616232</v>
      </c>
      <c r="T49">
        <v>345045836</v>
      </c>
      <c r="U49">
        <v>604908190</v>
      </c>
      <c r="V49">
        <v>828919971</v>
      </c>
      <c r="W49">
        <v>886877584</v>
      </c>
      <c r="X49">
        <v>734244319</v>
      </c>
      <c r="Y49">
        <v>971852474</v>
      </c>
      <c r="Z49">
        <v>593676507</v>
      </c>
      <c r="AA49">
        <v>576687</v>
      </c>
      <c r="AB49">
        <v>651921</v>
      </c>
      <c r="AC49">
        <v>624031</v>
      </c>
      <c r="AD49">
        <v>648768</v>
      </c>
      <c r="AE49">
        <v>738568</v>
      </c>
      <c r="AF49">
        <v>836532</v>
      </c>
      <c r="AG49">
        <v>914713</v>
      </c>
      <c r="AH49">
        <v>948446</v>
      </c>
      <c r="AI49">
        <v>659094</v>
      </c>
      <c r="AJ49">
        <v>396355</v>
      </c>
      <c r="AK49">
        <v>241351</v>
      </c>
      <c r="AL49">
        <v>210651</v>
      </c>
      <c r="AM49">
        <v>302433</v>
      </c>
      <c r="AN49">
        <v>323194</v>
      </c>
      <c r="AO49">
        <v>384151</v>
      </c>
      <c r="AP49">
        <v>509316</v>
      </c>
      <c r="AQ49">
        <v>467767</v>
      </c>
      <c r="AR49">
        <v>489103</v>
      </c>
      <c r="AS49">
        <v>713248</v>
      </c>
      <c r="AT49">
        <v>993519</v>
      </c>
      <c r="AU49">
        <v>1333541</v>
      </c>
      <c r="AV49">
        <v>1443952</v>
      </c>
      <c r="AW49">
        <v>1440749</v>
      </c>
      <c r="AX49">
        <v>1177559</v>
      </c>
      <c r="AY49">
        <v>1441614</v>
      </c>
      <c r="AZ49">
        <v>2073747</v>
      </c>
      <c r="BA49">
        <v>1912175</v>
      </c>
      <c r="BB49">
        <v>1939464</v>
      </c>
    </row>
    <row r="50" spans="2:54">
      <c r="B50" t="s">
        <v>30</v>
      </c>
      <c r="N50">
        <v>2841343</v>
      </c>
      <c r="O50">
        <v>3178835</v>
      </c>
      <c r="P50">
        <v>3502536</v>
      </c>
      <c r="Q50">
        <v>3615568</v>
      </c>
      <c r="R50">
        <v>3516700</v>
      </c>
      <c r="S50">
        <v>3044575</v>
      </c>
      <c r="T50">
        <v>2706597</v>
      </c>
      <c r="U50">
        <v>4015568</v>
      </c>
      <c r="V50">
        <v>3188357</v>
      </c>
      <c r="W50">
        <v>2100273</v>
      </c>
      <c r="X50">
        <v>4920724</v>
      </c>
      <c r="Y50">
        <v>9777625</v>
      </c>
      <c r="Z50">
        <v>4053937</v>
      </c>
      <c r="AA50">
        <v>4041</v>
      </c>
      <c r="AB50">
        <v>4835</v>
      </c>
      <c r="AC50">
        <v>5965</v>
      </c>
      <c r="AD50">
        <v>6800</v>
      </c>
      <c r="AE50">
        <v>6312</v>
      </c>
      <c r="AF50">
        <v>7298</v>
      </c>
      <c r="AG50">
        <v>8088</v>
      </c>
      <c r="AH50">
        <v>8313</v>
      </c>
      <c r="AI50">
        <v>4554</v>
      </c>
      <c r="AJ50">
        <v>3523</v>
      </c>
      <c r="AK50">
        <v>2435</v>
      </c>
      <c r="AL50">
        <v>2424</v>
      </c>
      <c r="AM50">
        <v>3126</v>
      </c>
      <c r="AN50">
        <v>2318</v>
      </c>
      <c r="AO50">
        <v>3027</v>
      </c>
      <c r="AP50">
        <v>4477</v>
      </c>
      <c r="AQ50">
        <v>5449</v>
      </c>
      <c r="AR50">
        <v>9786</v>
      </c>
      <c r="AS50">
        <v>11537</v>
      </c>
      <c r="AT50">
        <v>12935</v>
      </c>
      <c r="AU50">
        <v>7213</v>
      </c>
      <c r="AV50">
        <v>10666</v>
      </c>
      <c r="AW50">
        <v>12561</v>
      </c>
      <c r="AX50">
        <v>16023</v>
      </c>
      <c r="AY50">
        <v>22629</v>
      </c>
      <c r="AZ50">
        <v>35053</v>
      </c>
      <c r="BA50">
        <v>28622</v>
      </c>
      <c r="BB50">
        <v>26997</v>
      </c>
    </row>
    <row r="51" spans="2:54">
      <c r="B51" t="s">
        <v>31</v>
      </c>
      <c r="N51">
        <v>1752896</v>
      </c>
      <c r="O51">
        <v>2313496</v>
      </c>
      <c r="P51">
        <v>2155520</v>
      </c>
      <c r="Q51">
        <v>3579830</v>
      </c>
      <c r="R51">
        <v>3366596</v>
      </c>
      <c r="S51">
        <v>3127117</v>
      </c>
      <c r="T51">
        <v>3176030</v>
      </c>
      <c r="U51">
        <v>4664922</v>
      </c>
      <c r="V51">
        <v>6038735</v>
      </c>
      <c r="W51">
        <v>4241977</v>
      </c>
      <c r="X51">
        <v>8391535</v>
      </c>
      <c r="Y51">
        <v>10202620</v>
      </c>
      <c r="Z51">
        <v>6091660</v>
      </c>
      <c r="AA51">
        <v>5460</v>
      </c>
      <c r="AB51">
        <v>6314</v>
      </c>
      <c r="AC51">
        <v>8824</v>
      </c>
      <c r="AD51">
        <v>9382</v>
      </c>
      <c r="AE51">
        <v>11088</v>
      </c>
      <c r="AF51">
        <v>10632</v>
      </c>
      <c r="AG51">
        <v>13314</v>
      </c>
      <c r="AH51">
        <v>11525</v>
      </c>
      <c r="AI51">
        <v>7305</v>
      </c>
      <c r="AJ51">
        <v>5196</v>
      </c>
      <c r="AK51">
        <v>2820</v>
      </c>
      <c r="AL51">
        <v>3097</v>
      </c>
      <c r="AM51">
        <v>4070</v>
      </c>
      <c r="AN51">
        <v>3918</v>
      </c>
      <c r="AO51">
        <v>4553</v>
      </c>
      <c r="AP51">
        <v>7612</v>
      </c>
      <c r="AQ51">
        <v>6861</v>
      </c>
      <c r="AR51">
        <v>8574</v>
      </c>
      <c r="AS51">
        <v>9117</v>
      </c>
      <c r="AT51">
        <v>10639</v>
      </c>
      <c r="AU51">
        <v>9331</v>
      </c>
      <c r="AV51">
        <v>10235</v>
      </c>
      <c r="AW51">
        <v>10665</v>
      </c>
      <c r="AX51">
        <v>14676</v>
      </c>
      <c r="AY51">
        <v>23081</v>
      </c>
      <c r="AZ51">
        <v>41377</v>
      </c>
      <c r="BA51">
        <v>44817</v>
      </c>
      <c r="BB51">
        <v>44859</v>
      </c>
    </row>
    <row r="52" spans="2:54">
      <c r="B52" t="s">
        <v>32</v>
      </c>
      <c r="N52">
        <v>1636678</v>
      </c>
      <c r="O52">
        <v>1707692</v>
      </c>
      <c r="P52">
        <v>2396920</v>
      </c>
      <c r="Q52">
        <v>2682020</v>
      </c>
      <c r="R52">
        <v>3753179</v>
      </c>
      <c r="S52">
        <v>5600667</v>
      </c>
      <c r="T52">
        <v>4408235</v>
      </c>
      <c r="U52">
        <v>5232249</v>
      </c>
      <c r="V52">
        <v>5132695</v>
      </c>
      <c r="W52">
        <v>5033932</v>
      </c>
      <c r="X52">
        <v>7691928</v>
      </c>
      <c r="Y52">
        <v>15361919</v>
      </c>
      <c r="Z52">
        <v>11673985</v>
      </c>
      <c r="AA52">
        <v>9959</v>
      </c>
      <c r="AB52">
        <v>11257</v>
      </c>
      <c r="AC52">
        <v>9101</v>
      </c>
      <c r="AD52">
        <v>9570</v>
      </c>
      <c r="AE52">
        <v>7540</v>
      </c>
      <c r="AF52">
        <v>8487</v>
      </c>
      <c r="AG52">
        <v>9728</v>
      </c>
      <c r="AH52">
        <v>12811</v>
      </c>
      <c r="AI52">
        <v>9602</v>
      </c>
      <c r="AJ52">
        <v>5980</v>
      </c>
      <c r="AK52">
        <v>4473</v>
      </c>
      <c r="AL52">
        <v>5030</v>
      </c>
      <c r="AM52">
        <v>5993</v>
      </c>
      <c r="AN52">
        <v>5633</v>
      </c>
      <c r="AO52">
        <v>4900</v>
      </c>
      <c r="AP52">
        <v>5568</v>
      </c>
      <c r="AQ52">
        <v>6292</v>
      </c>
      <c r="AR52">
        <v>5812</v>
      </c>
      <c r="AS52">
        <v>7291</v>
      </c>
      <c r="AT52">
        <v>8879</v>
      </c>
      <c r="AU52">
        <v>5997</v>
      </c>
      <c r="AV52">
        <v>6137</v>
      </c>
      <c r="AW52">
        <v>8999</v>
      </c>
      <c r="AX52">
        <v>10262</v>
      </c>
      <c r="AY52">
        <v>19737</v>
      </c>
      <c r="AZ52">
        <v>29901</v>
      </c>
      <c r="BA52">
        <v>27269</v>
      </c>
      <c r="BB52">
        <v>33569</v>
      </c>
    </row>
    <row r="53" spans="2:54">
      <c r="B53" t="s">
        <v>33</v>
      </c>
      <c r="N53">
        <v>1475162</v>
      </c>
      <c r="O53">
        <v>1861328</v>
      </c>
      <c r="P53">
        <v>2729594</v>
      </c>
      <c r="Q53">
        <v>2575031</v>
      </c>
      <c r="R53">
        <v>2888026</v>
      </c>
      <c r="S53">
        <v>2306301</v>
      </c>
      <c r="T53">
        <v>2626309</v>
      </c>
      <c r="U53">
        <v>3804804</v>
      </c>
      <c r="V53">
        <v>4731071</v>
      </c>
      <c r="W53">
        <v>4503808</v>
      </c>
      <c r="X53">
        <v>6694597</v>
      </c>
      <c r="Y53">
        <v>9542964</v>
      </c>
      <c r="Z53">
        <v>3628068</v>
      </c>
      <c r="AA53">
        <v>4117</v>
      </c>
      <c r="AB53">
        <v>4990</v>
      </c>
      <c r="AC53">
        <v>6250</v>
      </c>
      <c r="AD53">
        <v>7435</v>
      </c>
      <c r="AE53">
        <v>6264</v>
      </c>
      <c r="AF53">
        <v>6950</v>
      </c>
      <c r="AG53">
        <v>7357</v>
      </c>
      <c r="AH53">
        <v>7031</v>
      </c>
      <c r="AI53">
        <v>4869</v>
      </c>
      <c r="AJ53">
        <v>3565</v>
      </c>
      <c r="AK53">
        <v>1998</v>
      </c>
      <c r="AL53">
        <v>2096</v>
      </c>
      <c r="AM53">
        <v>2524</v>
      </c>
      <c r="AN53">
        <v>2434</v>
      </c>
      <c r="AO53">
        <v>2412</v>
      </c>
      <c r="AP53">
        <v>3353</v>
      </c>
      <c r="AQ53">
        <v>2807</v>
      </c>
      <c r="AR53">
        <v>4297</v>
      </c>
      <c r="AS53">
        <v>6115</v>
      </c>
      <c r="AT53">
        <v>8711</v>
      </c>
      <c r="AU53">
        <v>4446</v>
      </c>
      <c r="AV53">
        <v>7079</v>
      </c>
      <c r="AW53">
        <v>7036</v>
      </c>
      <c r="AX53">
        <v>8531</v>
      </c>
      <c r="AY53">
        <v>12122</v>
      </c>
      <c r="AZ53">
        <v>17403</v>
      </c>
      <c r="BA53">
        <v>20577</v>
      </c>
      <c r="BB53">
        <v>15708</v>
      </c>
    </row>
    <row r="54" spans="2:54">
      <c r="B54" t="s">
        <v>34</v>
      </c>
      <c r="N54">
        <v>19008196</v>
      </c>
      <c r="O54">
        <v>21530112</v>
      </c>
      <c r="P54">
        <v>20650070</v>
      </c>
      <c r="Q54">
        <v>24724538</v>
      </c>
      <c r="R54">
        <v>24368022</v>
      </c>
      <c r="S54">
        <v>20974931</v>
      </c>
      <c r="T54">
        <v>21139480</v>
      </c>
      <c r="U54">
        <v>25118855</v>
      </c>
      <c r="V54">
        <v>27638661</v>
      </c>
      <c r="W54">
        <v>21116503</v>
      </c>
      <c r="X54">
        <v>22019316</v>
      </c>
      <c r="Y54">
        <v>33333155</v>
      </c>
      <c r="Z54">
        <v>23144415</v>
      </c>
      <c r="AA54">
        <v>14517</v>
      </c>
      <c r="AB54">
        <v>21769</v>
      </c>
      <c r="AC54">
        <v>26367</v>
      </c>
      <c r="AD54">
        <v>28237</v>
      </c>
      <c r="AE54">
        <v>31921</v>
      </c>
      <c r="AF54">
        <v>34051</v>
      </c>
      <c r="AG54">
        <v>34201</v>
      </c>
      <c r="AH54">
        <v>41133</v>
      </c>
      <c r="AI54">
        <v>35900</v>
      </c>
      <c r="AJ54">
        <v>23552</v>
      </c>
      <c r="AK54">
        <v>15609</v>
      </c>
      <c r="AL54">
        <v>15887</v>
      </c>
      <c r="AM54">
        <v>18335</v>
      </c>
      <c r="AN54">
        <v>20815</v>
      </c>
      <c r="AO54">
        <v>22717</v>
      </c>
      <c r="AP54">
        <v>24981</v>
      </c>
    </row>
    <row r="55" spans="2:54">
      <c r="B55" t="s">
        <v>166</v>
      </c>
      <c r="AQ55">
        <v>10165</v>
      </c>
      <c r="AR55">
        <v>12752</v>
      </c>
      <c r="AS55">
        <v>19071</v>
      </c>
      <c r="AT55">
        <v>34861</v>
      </c>
      <c r="AU55">
        <v>28064</v>
      </c>
      <c r="AV55">
        <v>35062</v>
      </c>
      <c r="AW55">
        <v>22961</v>
      </c>
      <c r="AX55">
        <v>33721</v>
      </c>
      <c r="AY55">
        <v>49447</v>
      </c>
      <c r="AZ55">
        <v>172162</v>
      </c>
      <c r="BA55">
        <v>91913</v>
      </c>
      <c r="BB55">
        <v>115740</v>
      </c>
    </row>
    <row r="56" spans="2:54">
      <c r="B56" t="s">
        <v>167</v>
      </c>
      <c r="AQ56">
        <v>14242</v>
      </c>
      <c r="AR56">
        <v>19862</v>
      </c>
      <c r="AS56">
        <v>44107</v>
      </c>
      <c r="AT56">
        <v>72378</v>
      </c>
      <c r="AU56">
        <v>37381</v>
      </c>
      <c r="AV56">
        <v>3863</v>
      </c>
      <c r="AW56">
        <v>3039</v>
      </c>
      <c r="AX56">
        <v>14878</v>
      </c>
      <c r="AY56">
        <v>28595</v>
      </c>
      <c r="AZ56">
        <v>39305</v>
      </c>
      <c r="BA56">
        <v>39112</v>
      </c>
      <c r="BB56">
        <v>29124</v>
      </c>
    </row>
    <row r="57" spans="2:54">
      <c r="B57" t="s">
        <v>35</v>
      </c>
      <c r="N57">
        <v>1470914</v>
      </c>
      <c r="O57">
        <v>1560674</v>
      </c>
      <c r="P57">
        <v>2186240</v>
      </c>
      <c r="Q57">
        <v>2626698</v>
      </c>
      <c r="R57">
        <v>2270964</v>
      </c>
      <c r="S57">
        <v>1817843</v>
      </c>
      <c r="T57">
        <v>2644041</v>
      </c>
      <c r="U57">
        <v>3695443</v>
      </c>
      <c r="V57">
        <v>4301324</v>
      </c>
      <c r="W57">
        <v>3902572</v>
      </c>
      <c r="X57">
        <v>5934418</v>
      </c>
      <c r="Y57">
        <v>8148018</v>
      </c>
      <c r="Z57">
        <v>4546734</v>
      </c>
      <c r="AA57">
        <v>4851</v>
      </c>
      <c r="AB57">
        <v>5214</v>
      </c>
      <c r="AC57">
        <v>6492</v>
      </c>
      <c r="AD57">
        <v>9194</v>
      </c>
      <c r="AE57">
        <v>9557</v>
      </c>
      <c r="AF57">
        <v>6869</v>
      </c>
      <c r="AG57">
        <v>7591</v>
      </c>
      <c r="AH57">
        <v>8050</v>
      </c>
      <c r="AI57">
        <v>4457</v>
      </c>
      <c r="AJ57">
        <v>3483</v>
      </c>
      <c r="AK57">
        <v>2289</v>
      </c>
      <c r="AL57">
        <v>2320</v>
      </c>
      <c r="AM57">
        <v>3130</v>
      </c>
      <c r="AN57">
        <v>2831</v>
      </c>
      <c r="AO57">
        <v>2794</v>
      </c>
      <c r="AP57">
        <v>3628</v>
      </c>
      <c r="AQ57">
        <v>3526</v>
      </c>
      <c r="AR57">
        <v>4172</v>
      </c>
      <c r="AS57">
        <v>4681</v>
      </c>
      <c r="AT57">
        <v>5895</v>
      </c>
      <c r="AU57">
        <v>5457</v>
      </c>
      <c r="AV57">
        <v>7013</v>
      </c>
      <c r="AW57">
        <v>6658</v>
      </c>
      <c r="AX57">
        <v>8671</v>
      </c>
      <c r="AY57">
        <v>13697</v>
      </c>
      <c r="AZ57">
        <v>28433</v>
      </c>
      <c r="BA57">
        <v>25764</v>
      </c>
      <c r="BB57">
        <v>25837</v>
      </c>
    </row>
    <row r="58" spans="2:54">
      <c r="B58" t="s">
        <v>36</v>
      </c>
      <c r="P58">
        <v>1551</v>
      </c>
      <c r="T58">
        <v>2203</v>
      </c>
      <c r="U58">
        <v>2300</v>
      </c>
      <c r="V58">
        <v>13192</v>
      </c>
      <c r="W58">
        <v>5596</v>
      </c>
      <c r="X58">
        <v>19036</v>
      </c>
      <c r="Y58">
        <v>20302</v>
      </c>
      <c r="Z58">
        <v>12820</v>
      </c>
      <c r="AA58">
        <v>2</v>
      </c>
      <c r="AB58">
        <v>17</v>
      </c>
      <c r="AD58">
        <v>19</v>
      </c>
      <c r="AE58">
        <v>8</v>
      </c>
      <c r="AF58">
        <v>12</v>
      </c>
      <c r="AG58">
        <v>4</v>
      </c>
      <c r="AH58">
        <v>16</v>
      </c>
      <c r="AI58">
        <v>3</v>
      </c>
      <c r="AJ58">
        <v>2</v>
      </c>
      <c r="AL58">
        <v>31</v>
      </c>
      <c r="AO58">
        <v>1</v>
      </c>
      <c r="AQ58">
        <v>3</v>
      </c>
      <c r="AR58">
        <v>11</v>
      </c>
      <c r="AS58">
        <v>759</v>
      </c>
      <c r="AT58">
        <v>814</v>
      </c>
      <c r="AU58">
        <v>1545</v>
      </c>
      <c r="AV58">
        <v>1037</v>
      </c>
      <c r="AW58">
        <v>1386</v>
      </c>
      <c r="AX58">
        <v>961</v>
      </c>
      <c r="AY58">
        <v>724</v>
      </c>
      <c r="AZ58">
        <v>621</v>
      </c>
      <c r="BA58">
        <v>158</v>
      </c>
      <c r="BB58">
        <v>137</v>
      </c>
    </row>
    <row r="59" spans="2:54">
      <c r="B59" t="s">
        <v>37</v>
      </c>
      <c r="N59">
        <v>53513347</v>
      </c>
      <c r="O59">
        <v>63858939</v>
      </c>
      <c r="P59">
        <v>53454407</v>
      </c>
      <c r="Q59">
        <v>56079150</v>
      </c>
      <c r="R59">
        <v>48052137</v>
      </c>
      <c r="S59">
        <v>33215561</v>
      </c>
      <c r="T59">
        <v>41066775</v>
      </c>
      <c r="U59">
        <v>54270283</v>
      </c>
      <c r="V59">
        <v>111124355</v>
      </c>
      <c r="W59">
        <v>97788736</v>
      </c>
      <c r="X59">
        <v>131455101</v>
      </c>
      <c r="Y59">
        <v>207858497</v>
      </c>
      <c r="Z59">
        <v>221850424</v>
      </c>
      <c r="AA59">
        <v>109885</v>
      </c>
      <c r="AB59">
        <v>120196</v>
      </c>
      <c r="AC59">
        <v>135075</v>
      </c>
      <c r="AD59">
        <v>144720</v>
      </c>
      <c r="AE59">
        <v>134994</v>
      </c>
      <c r="AF59">
        <v>109148</v>
      </c>
      <c r="AG59">
        <v>115654</v>
      </c>
      <c r="AH59">
        <v>133863</v>
      </c>
      <c r="AI59">
        <v>116135</v>
      </c>
      <c r="AJ59">
        <v>52366</v>
      </c>
      <c r="AK59">
        <v>31900</v>
      </c>
      <c r="AL59">
        <v>37521</v>
      </c>
      <c r="AM59">
        <v>55061</v>
      </c>
      <c r="AN59">
        <v>65574</v>
      </c>
      <c r="AO59">
        <v>76041</v>
      </c>
      <c r="AP59">
        <v>109450</v>
      </c>
      <c r="AQ59">
        <v>62016</v>
      </c>
      <c r="AR59">
        <v>83177</v>
      </c>
      <c r="AS59">
        <v>96940</v>
      </c>
      <c r="AT59">
        <v>159107</v>
      </c>
      <c r="AU59">
        <v>147661</v>
      </c>
      <c r="AV59">
        <v>186508</v>
      </c>
      <c r="AW59">
        <v>264254</v>
      </c>
      <c r="AX59">
        <v>307019</v>
      </c>
      <c r="AY59">
        <v>504665</v>
      </c>
      <c r="AZ59">
        <v>629898</v>
      </c>
      <c r="BA59">
        <v>521506</v>
      </c>
      <c r="BB59">
        <v>462417</v>
      </c>
    </row>
    <row r="60" spans="2:54">
      <c r="B60" t="s">
        <v>38</v>
      </c>
      <c r="N60">
        <v>34624</v>
      </c>
      <c r="O60">
        <v>57436</v>
      </c>
      <c r="P60">
        <v>57045</v>
      </c>
      <c r="Q60">
        <v>56667</v>
      </c>
      <c r="R60">
        <v>79150</v>
      </c>
      <c r="S60">
        <v>102372</v>
      </c>
      <c r="T60">
        <v>100155</v>
      </c>
      <c r="U60">
        <v>147431</v>
      </c>
      <c r="V60">
        <v>227579</v>
      </c>
      <c r="W60">
        <v>267581</v>
      </c>
      <c r="X60">
        <v>496749</v>
      </c>
      <c r="Y60">
        <v>222035</v>
      </c>
      <c r="Z60">
        <v>141079</v>
      </c>
      <c r="AA60">
        <v>155</v>
      </c>
      <c r="AB60">
        <v>194</v>
      </c>
      <c r="AC60">
        <v>148</v>
      </c>
      <c r="AD60">
        <v>231</v>
      </c>
      <c r="AE60">
        <v>258</v>
      </c>
      <c r="AF60">
        <v>280</v>
      </c>
      <c r="AG60">
        <v>245</v>
      </c>
      <c r="AH60">
        <v>509</v>
      </c>
      <c r="AI60">
        <v>270</v>
      </c>
      <c r="AJ60">
        <v>205</v>
      </c>
      <c r="AK60">
        <v>217</v>
      </c>
      <c r="AL60">
        <v>203</v>
      </c>
      <c r="AM60">
        <v>239</v>
      </c>
      <c r="AN60">
        <v>227</v>
      </c>
      <c r="AO60">
        <v>202</v>
      </c>
      <c r="AP60">
        <v>185</v>
      </c>
      <c r="AQ60">
        <v>131</v>
      </c>
      <c r="AR60">
        <v>142</v>
      </c>
      <c r="AS60">
        <v>125</v>
      </c>
      <c r="AT60">
        <v>162</v>
      </c>
      <c r="AU60">
        <v>130</v>
      </c>
      <c r="AV60">
        <v>312</v>
      </c>
      <c r="AW60">
        <v>157</v>
      </c>
      <c r="AX60">
        <v>128</v>
      </c>
      <c r="AY60">
        <v>112</v>
      </c>
      <c r="AZ60">
        <v>213</v>
      </c>
      <c r="BA60">
        <v>113</v>
      </c>
      <c r="BB60">
        <v>132</v>
      </c>
    </row>
    <row r="61" spans="2:54">
      <c r="B61" t="s">
        <v>39</v>
      </c>
      <c r="N61">
        <v>3708300</v>
      </c>
      <c r="O61">
        <v>4350735</v>
      </c>
      <c r="P61">
        <v>4729633</v>
      </c>
      <c r="Q61">
        <v>4642301</v>
      </c>
      <c r="R61">
        <v>5569749</v>
      </c>
      <c r="S61">
        <v>5258646</v>
      </c>
      <c r="T61">
        <v>5841677</v>
      </c>
      <c r="U61">
        <v>8358426</v>
      </c>
      <c r="V61">
        <v>9849311</v>
      </c>
      <c r="W61">
        <v>13097557</v>
      </c>
      <c r="X61">
        <v>15189805</v>
      </c>
      <c r="Y61">
        <v>12723025</v>
      </c>
      <c r="Z61">
        <v>6603300</v>
      </c>
      <c r="AA61">
        <v>6607</v>
      </c>
      <c r="AB61">
        <v>8375</v>
      </c>
      <c r="AC61">
        <v>9698</v>
      </c>
      <c r="AD61">
        <v>9623</v>
      </c>
      <c r="AE61">
        <v>8851</v>
      </c>
      <c r="AF61">
        <v>8483</v>
      </c>
      <c r="AG61">
        <v>9210</v>
      </c>
      <c r="AH61">
        <v>12502</v>
      </c>
      <c r="AI61">
        <v>11285</v>
      </c>
      <c r="AJ61">
        <v>7170</v>
      </c>
      <c r="AK61">
        <v>4167</v>
      </c>
      <c r="AL61">
        <v>3948</v>
      </c>
      <c r="AM61">
        <v>5343</v>
      </c>
      <c r="AN61">
        <v>6121</v>
      </c>
      <c r="AO61">
        <v>7201</v>
      </c>
      <c r="AP61">
        <v>9557</v>
      </c>
      <c r="AQ61">
        <v>7671</v>
      </c>
      <c r="AR61">
        <v>8914</v>
      </c>
      <c r="AS61">
        <v>10481</v>
      </c>
      <c r="AT61">
        <v>17836</v>
      </c>
      <c r="AU61">
        <v>21121</v>
      </c>
      <c r="AV61">
        <v>17217</v>
      </c>
      <c r="AW61">
        <v>18629</v>
      </c>
      <c r="AX61">
        <v>16166</v>
      </c>
      <c r="AY61">
        <v>20468</v>
      </c>
      <c r="AZ61">
        <v>39924</v>
      </c>
      <c r="BA61">
        <v>32260</v>
      </c>
      <c r="BB61">
        <v>18515</v>
      </c>
    </row>
    <row r="62" spans="2:54">
      <c r="B62" t="s">
        <v>40</v>
      </c>
      <c r="N62">
        <v>11431536</v>
      </c>
      <c r="O62">
        <f>5545251+1314054</f>
        <v>6859305</v>
      </c>
      <c r="P62">
        <v>2757050</v>
      </c>
      <c r="Q62">
        <v>3017858</v>
      </c>
      <c r="R62">
        <v>3128289</v>
      </c>
      <c r="S62">
        <v>2975119</v>
      </c>
      <c r="T62">
        <v>3084389</v>
      </c>
      <c r="U62">
        <v>4223327</v>
      </c>
      <c r="V62">
        <v>6354297</v>
      </c>
      <c r="W62">
        <v>4187569</v>
      </c>
      <c r="X62">
        <v>4726939</v>
      </c>
      <c r="Y62">
        <v>9656342</v>
      </c>
      <c r="Z62">
        <v>4687269</v>
      </c>
      <c r="AA62">
        <v>5974</v>
      </c>
      <c r="AB62">
        <v>5836</v>
      </c>
      <c r="AC62">
        <v>5162</v>
      </c>
      <c r="AD62">
        <v>5572</v>
      </c>
      <c r="AE62">
        <v>6040</v>
      </c>
      <c r="AF62">
        <v>5750</v>
      </c>
      <c r="AG62">
        <v>5635</v>
      </c>
      <c r="AH62">
        <v>6002</v>
      </c>
      <c r="AI62">
        <v>4705</v>
      </c>
      <c r="AJ62">
        <v>3117</v>
      </c>
      <c r="AK62">
        <v>1978</v>
      </c>
      <c r="AL62">
        <v>1647</v>
      </c>
      <c r="AM62">
        <v>2259</v>
      </c>
      <c r="AN62">
        <v>2372</v>
      </c>
      <c r="AO62">
        <v>2940</v>
      </c>
      <c r="AP62">
        <v>3750</v>
      </c>
      <c r="AQ62">
        <v>3470</v>
      </c>
      <c r="AR62">
        <v>3408</v>
      </c>
      <c r="AS62">
        <v>3828</v>
      </c>
      <c r="AT62">
        <v>4740</v>
      </c>
    </row>
    <row r="63" spans="2:54">
      <c r="B63" t="s">
        <v>172</v>
      </c>
      <c r="AU63">
        <v>5833</v>
      </c>
      <c r="AV63">
        <v>39586</v>
      </c>
      <c r="AW63">
        <v>17875</v>
      </c>
      <c r="AX63">
        <v>10888</v>
      </c>
      <c r="AY63">
        <v>6749</v>
      </c>
      <c r="AZ63">
        <v>9505</v>
      </c>
      <c r="BA63">
        <v>9850</v>
      </c>
      <c r="BB63">
        <v>8225</v>
      </c>
    </row>
    <row r="64" spans="2:54">
      <c r="B64" t="s">
        <v>173</v>
      </c>
      <c r="AU64">
        <v>422</v>
      </c>
      <c r="AV64">
        <v>520</v>
      </c>
      <c r="AW64">
        <v>805</v>
      </c>
    </row>
    <row r="65" spans="2:54">
      <c r="B65" t="s">
        <v>174</v>
      </c>
      <c r="AU65">
        <v>708</v>
      </c>
      <c r="AV65">
        <v>769</v>
      </c>
      <c r="AW65">
        <v>1157</v>
      </c>
    </row>
    <row r="66" spans="2:54">
      <c r="B66" t="s">
        <v>246</v>
      </c>
      <c r="AX66">
        <v>1960</v>
      </c>
      <c r="AY66">
        <v>1904</v>
      </c>
      <c r="AZ66">
        <v>4549</v>
      </c>
      <c r="BA66">
        <v>3261</v>
      </c>
      <c r="BB66">
        <v>3042</v>
      </c>
    </row>
    <row r="67" spans="2:54">
      <c r="B67" t="s">
        <v>41</v>
      </c>
      <c r="O67">
        <v>703814</v>
      </c>
      <c r="P67">
        <v>1484603</v>
      </c>
      <c r="Q67">
        <v>1589826</v>
      </c>
      <c r="R67">
        <v>1465404</v>
      </c>
      <c r="S67">
        <v>1262727</v>
      </c>
      <c r="T67">
        <v>1355972</v>
      </c>
      <c r="U67">
        <v>1887471</v>
      </c>
      <c r="V67">
        <v>2671028</v>
      </c>
      <c r="W67">
        <v>3219965</v>
      </c>
      <c r="X67">
        <v>3870423</v>
      </c>
      <c r="Y67">
        <v>4740661</v>
      </c>
      <c r="Z67">
        <v>1879040</v>
      </c>
      <c r="AA67">
        <v>1541</v>
      </c>
      <c r="AB67">
        <v>1519</v>
      </c>
      <c r="AC67">
        <v>1607</v>
      </c>
      <c r="AD67">
        <v>1410</v>
      </c>
      <c r="AE67">
        <v>1593</v>
      </c>
      <c r="AF67">
        <v>1616</v>
      </c>
      <c r="AG67">
        <v>1531</v>
      </c>
      <c r="AH67">
        <v>1388</v>
      </c>
      <c r="AI67">
        <v>1358</v>
      </c>
      <c r="AJ67">
        <v>957</v>
      </c>
      <c r="AK67">
        <v>525</v>
      </c>
      <c r="AL67">
        <v>643</v>
      </c>
      <c r="AM67">
        <v>991</v>
      </c>
      <c r="AN67">
        <v>875</v>
      </c>
      <c r="AO67">
        <v>924</v>
      </c>
      <c r="AP67">
        <v>978</v>
      </c>
      <c r="AQ67">
        <v>954</v>
      </c>
      <c r="AR67">
        <v>1374</v>
      </c>
      <c r="AS67">
        <v>658</v>
      </c>
      <c r="AT67">
        <v>388</v>
      </c>
      <c r="AU67">
        <v>1009</v>
      </c>
      <c r="AV67">
        <v>1247</v>
      </c>
      <c r="AW67">
        <v>1886</v>
      </c>
      <c r="AX67">
        <v>1866</v>
      </c>
      <c r="AY67">
        <v>1509</v>
      </c>
      <c r="AZ67">
        <v>4429</v>
      </c>
      <c r="BA67">
        <v>2506</v>
      </c>
      <c r="BB67">
        <v>2628</v>
      </c>
    </row>
    <row r="68" spans="2:54">
      <c r="B68" t="s">
        <v>42</v>
      </c>
      <c r="O68">
        <v>2123193</v>
      </c>
      <c r="P68">
        <v>4701359</v>
      </c>
      <c r="Q68">
        <v>5245378</v>
      </c>
      <c r="R68">
        <v>5182971</v>
      </c>
      <c r="S68">
        <v>4723859</v>
      </c>
      <c r="T68">
        <v>5583029</v>
      </c>
      <c r="U68">
        <v>7071390</v>
      </c>
      <c r="V68">
        <v>8078289</v>
      </c>
      <c r="W68">
        <v>7461153</v>
      </c>
      <c r="X68">
        <v>11105525</v>
      </c>
      <c r="Y68">
        <v>18447679</v>
      </c>
      <c r="Z68">
        <v>9414134</v>
      </c>
      <c r="AA68">
        <v>8196</v>
      </c>
      <c r="AB68">
        <v>8837</v>
      </c>
      <c r="AC68">
        <v>7291</v>
      </c>
      <c r="AD68">
        <v>8945</v>
      </c>
      <c r="AE68">
        <v>8386</v>
      </c>
      <c r="AF68">
        <v>8641</v>
      </c>
      <c r="AG68">
        <v>8141</v>
      </c>
      <c r="AH68">
        <v>9131</v>
      </c>
      <c r="AI68">
        <v>8374</v>
      </c>
      <c r="AJ68">
        <v>5562</v>
      </c>
      <c r="AK68">
        <v>2815</v>
      </c>
      <c r="AL68">
        <v>2648</v>
      </c>
      <c r="AM68">
        <v>3800</v>
      </c>
      <c r="AN68">
        <v>4030</v>
      </c>
      <c r="AO68">
        <v>3882</v>
      </c>
      <c r="AP68">
        <v>5117</v>
      </c>
      <c r="AQ68">
        <v>5746</v>
      </c>
      <c r="AR68">
        <v>5930</v>
      </c>
      <c r="AS68">
        <v>3545</v>
      </c>
      <c r="AT68">
        <v>3340</v>
      </c>
      <c r="AU68">
        <v>5873</v>
      </c>
      <c r="AV68">
        <v>7573</v>
      </c>
      <c r="AW68">
        <v>10866</v>
      </c>
      <c r="AX68">
        <v>10056</v>
      </c>
      <c r="AY68">
        <v>11975</v>
      </c>
      <c r="AZ68">
        <v>23901</v>
      </c>
      <c r="BA68">
        <v>12948</v>
      </c>
      <c r="BB68">
        <v>10354</v>
      </c>
    </row>
    <row r="69" spans="2:54">
      <c r="B69" t="s">
        <v>43</v>
      </c>
      <c r="O69">
        <v>1616559</v>
      </c>
      <c r="P69">
        <v>3380964</v>
      </c>
      <c r="Q69">
        <v>3263414</v>
      </c>
      <c r="R69">
        <v>3301620</v>
      </c>
      <c r="S69">
        <v>3341515</v>
      </c>
      <c r="T69">
        <v>3925430</v>
      </c>
      <c r="U69">
        <v>4790422</v>
      </c>
      <c r="V69">
        <v>7240376</v>
      </c>
      <c r="W69">
        <v>6563750</v>
      </c>
      <c r="X69">
        <v>7777187</v>
      </c>
      <c r="Y69">
        <v>13592622</v>
      </c>
      <c r="Z69">
        <v>8584260</v>
      </c>
      <c r="AA69">
        <v>4872</v>
      </c>
      <c r="AB69">
        <v>4394</v>
      </c>
      <c r="AC69">
        <v>3822</v>
      </c>
      <c r="AD69">
        <v>4209</v>
      </c>
      <c r="AE69">
        <v>4905</v>
      </c>
      <c r="AF69">
        <v>5930</v>
      </c>
      <c r="AG69">
        <v>4717</v>
      </c>
      <c r="AH69">
        <v>6736</v>
      </c>
      <c r="AI69">
        <v>6230</v>
      </c>
      <c r="AJ69">
        <v>2885</v>
      </c>
      <c r="AK69">
        <v>1651</v>
      </c>
      <c r="AL69">
        <v>2108</v>
      </c>
      <c r="AM69">
        <v>2821</v>
      </c>
      <c r="AN69">
        <v>3365</v>
      </c>
      <c r="AO69">
        <v>4188</v>
      </c>
      <c r="AP69">
        <v>7758</v>
      </c>
      <c r="AQ69">
        <v>7443</v>
      </c>
      <c r="AR69">
        <v>6948</v>
      </c>
      <c r="AS69">
        <v>10278</v>
      </c>
      <c r="AT69">
        <v>12338</v>
      </c>
      <c r="AU69">
        <v>19535</v>
      </c>
      <c r="AV69">
        <v>28507</v>
      </c>
      <c r="AW69">
        <v>18100</v>
      </c>
      <c r="AX69">
        <v>13141</v>
      </c>
      <c r="AY69">
        <v>9056</v>
      </c>
      <c r="AZ69">
        <v>19373</v>
      </c>
      <c r="BA69">
        <v>14275</v>
      </c>
      <c r="BB69">
        <v>15471</v>
      </c>
    </row>
    <row r="70" spans="2:54">
      <c r="B70" t="s">
        <v>44</v>
      </c>
      <c r="N70">
        <v>48217689</v>
      </c>
      <c r="O70">
        <v>57783617</v>
      </c>
      <c r="P70">
        <v>62280509</v>
      </c>
      <c r="Q70">
        <v>65228061</v>
      </c>
      <c r="R70">
        <v>73238834</v>
      </c>
      <c r="S70">
        <v>67877382</v>
      </c>
      <c r="T70">
        <v>95750004</v>
      </c>
      <c r="U70">
        <v>164666037</v>
      </c>
      <c r="V70">
        <v>196159176</v>
      </c>
      <c r="W70">
        <v>227156047</v>
      </c>
      <c r="X70">
        <v>278391222</v>
      </c>
      <c r="Y70">
        <v>515208731</v>
      </c>
      <c r="Z70">
        <v>187727179</v>
      </c>
      <c r="AA70">
        <v>127873</v>
      </c>
      <c r="AB70">
        <v>192438</v>
      </c>
      <c r="AC70">
        <v>199778</v>
      </c>
      <c r="AD70">
        <v>198655</v>
      </c>
      <c r="AE70">
        <v>160488</v>
      </c>
      <c r="AF70">
        <v>155383</v>
      </c>
      <c r="AG70">
        <v>127897</v>
      </c>
      <c r="AH70">
        <v>128909</v>
      </c>
      <c r="AI70">
        <v>93550</v>
      </c>
      <c r="AJ70">
        <v>46964</v>
      </c>
      <c r="AK70">
        <v>28755</v>
      </c>
      <c r="AL70">
        <v>25093</v>
      </c>
      <c r="AM70">
        <v>45323</v>
      </c>
      <c r="AN70">
        <v>60139</v>
      </c>
      <c r="AO70">
        <v>67421</v>
      </c>
      <c r="AP70">
        <v>92263</v>
      </c>
      <c r="AQ70">
        <v>76331</v>
      </c>
      <c r="AR70">
        <v>81646</v>
      </c>
      <c r="AS70">
        <v>84693</v>
      </c>
      <c r="AT70">
        <v>125766</v>
      </c>
      <c r="AU70">
        <v>133230</v>
      </c>
      <c r="AV70">
        <v>133938</v>
      </c>
      <c r="AW70">
        <v>167371</v>
      </c>
      <c r="AX70">
        <v>195758</v>
      </c>
      <c r="AY70">
        <v>271826</v>
      </c>
      <c r="AZ70">
        <v>491843</v>
      </c>
      <c r="BA70">
        <v>440966</v>
      </c>
      <c r="BB70">
        <v>380260</v>
      </c>
    </row>
    <row r="71" spans="2:54">
      <c r="B71" t="s">
        <v>45</v>
      </c>
      <c r="C71" t="s">
        <v>118</v>
      </c>
      <c r="N71">
        <v>709601</v>
      </c>
      <c r="O71">
        <v>779914</v>
      </c>
      <c r="P71">
        <v>831636</v>
      </c>
      <c r="Q71">
        <v>915743</v>
      </c>
      <c r="R71">
        <v>913065</v>
      </c>
      <c r="S71">
        <v>837534</v>
      </c>
      <c r="T71">
        <v>882442</v>
      </c>
      <c r="U71">
        <v>851106</v>
      </c>
      <c r="V71">
        <v>1885497</v>
      </c>
      <c r="W71">
        <v>1640103</v>
      </c>
      <c r="X71">
        <v>1804117</v>
      </c>
      <c r="Y71">
        <v>3993478</v>
      </c>
      <c r="Z71">
        <v>2622396</v>
      </c>
      <c r="AA71">
        <v>1647</v>
      </c>
      <c r="AB71">
        <v>1618</v>
      </c>
      <c r="AC71">
        <v>1668</v>
      </c>
      <c r="AD71">
        <v>1915</v>
      </c>
      <c r="AE71">
        <v>1799</v>
      </c>
      <c r="AF71">
        <v>2053</v>
      </c>
      <c r="AG71">
        <v>2277</v>
      </c>
      <c r="AH71">
        <v>2298</v>
      </c>
      <c r="AI71">
        <v>1673</v>
      </c>
      <c r="AJ71">
        <v>1250</v>
      </c>
      <c r="AK71">
        <v>930</v>
      </c>
      <c r="AL71">
        <v>1076</v>
      </c>
      <c r="AM71">
        <v>1545</v>
      </c>
    </row>
    <row r="72" spans="2:54">
      <c r="B72" t="s">
        <v>46</v>
      </c>
      <c r="N72">
        <v>593984</v>
      </c>
      <c r="O72">
        <v>726776</v>
      </c>
      <c r="P72">
        <v>819926</v>
      </c>
      <c r="Q72">
        <v>1075558</v>
      </c>
      <c r="R72">
        <v>888022</v>
      </c>
      <c r="S72">
        <v>1019777</v>
      </c>
      <c r="T72">
        <v>1269808</v>
      </c>
      <c r="U72">
        <v>1865641</v>
      </c>
      <c r="V72">
        <v>1854592</v>
      </c>
      <c r="W72">
        <v>1358502</v>
      </c>
      <c r="X72">
        <v>1914587</v>
      </c>
      <c r="Y72">
        <v>3544468</v>
      </c>
      <c r="Z72">
        <v>2605282</v>
      </c>
      <c r="AA72">
        <v>2233</v>
      </c>
      <c r="AB72">
        <v>2720</v>
      </c>
      <c r="AC72">
        <v>3710</v>
      </c>
      <c r="AD72">
        <v>4207</v>
      </c>
      <c r="AE72">
        <v>4866</v>
      </c>
      <c r="AF72">
        <v>6431</v>
      </c>
      <c r="AG72">
        <v>13622</v>
      </c>
      <c r="AH72">
        <v>24167</v>
      </c>
      <c r="AI72">
        <v>24020</v>
      </c>
      <c r="AJ72">
        <v>9649</v>
      </c>
      <c r="AK72">
        <v>6476</v>
      </c>
      <c r="AL72">
        <v>10314</v>
      </c>
      <c r="AM72">
        <v>13443</v>
      </c>
      <c r="AN72">
        <v>14348</v>
      </c>
      <c r="AO72">
        <v>14154</v>
      </c>
      <c r="AP72">
        <v>34197</v>
      </c>
      <c r="AQ72">
        <v>42767</v>
      </c>
      <c r="AR72">
        <v>38378</v>
      </c>
      <c r="AS72">
        <v>21683</v>
      </c>
      <c r="AT72">
        <v>19115</v>
      </c>
      <c r="AU72">
        <v>32828</v>
      </c>
      <c r="AV72">
        <v>33501</v>
      </c>
      <c r="AW72">
        <v>30363</v>
      </c>
      <c r="AX72">
        <v>30818</v>
      </c>
      <c r="AY72">
        <v>34535</v>
      </c>
      <c r="AZ72">
        <v>66925</v>
      </c>
      <c r="BA72">
        <v>81512</v>
      </c>
      <c r="BB72">
        <v>82447</v>
      </c>
    </row>
    <row r="73" spans="2:54">
      <c r="B73" t="s">
        <v>47</v>
      </c>
      <c r="N73">
        <v>1288858</v>
      </c>
      <c r="O73">
        <v>1533183</v>
      </c>
      <c r="P73">
        <v>1485516</v>
      </c>
      <c r="Q73">
        <v>1619688</v>
      </c>
      <c r="R73">
        <v>1841077</v>
      </c>
      <c r="S73">
        <v>2087347</v>
      </c>
      <c r="T73">
        <v>2698050</v>
      </c>
      <c r="U73">
        <v>3948787</v>
      </c>
      <c r="V73">
        <v>7175045</v>
      </c>
      <c r="W73">
        <v>5357451</v>
      </c>
      <c r="X73">
        <v>8781391</v>
      </c>
      <c r="Y73">
        <v>7958820</v>
      </c>
      <c r="Z73">
        <v>2884991</v>
      </c>
      <c r="AA73">
        <v>2611</v>
      </c>
      <c r="AB73">
        <v>2461</v>
      </c>
      <c r="AC73">
        <v>2529</v>
      </c>
      <c r="AD73">
        <v>2665</v>
      </c>
      <c r="AE73">
        <v>1958</v>
      </c>
      <c r="AF73">
        <v>2704</v>
      </c>
      <c r="AG73">
        <v>2597</v>
      </c>
      <c r="AH73">
        <v>3358</v>
      </c>
      <c r="AI73">
        <v>3108</v>
      </c>
      <c r="AJ73">
        <v>2175</v>
      </c>
      <c r="AK73">
        <v>2334</v>
      </c>
      <c r="AL73">
        <v>2140</v>
      </c>
      <c r="AM73">
        <v>2790</v>
      </c>
      <c r="AN73">
        <v>1881</v>
      </c>
      <c r="AO73">
        <v>2398</v>
      </c>
      <c r="AP73">
        <v>2247</v>
      </c>
      <c r="AQ73">
        <v>2009</v>
      </c>
      <c r="AR73">
        <v>1442</v>
      </c>
      <c r="AS73">
        <v>2219</v>
      </c>
      <c r="AT73">
        <v>5219</v>
      </c>
      <c r="AU73">
        <v>3665</v>
      </c>
      <c r="AV73">
        <v>3898</v>
      </c>
      <c r="AW73">
        <v>10030</v>
      </c>
      <c r="AX73">
        <v>9051</v>
      </c>
      <c r="AY73">
        <v>7973</v>
      </c>
      <c r="AZ73">
        <v>9415</v>
      </c>
      <c r="BA73">
        <v>5809</v>
      </c>
      <c r="BB73">
        <v>7340</v>
      </c>
    </row>
    <row r="74" spans="2:54">
      <c r="B74" t="s">
        <v>48</v>
      </c>
      <c r="N74">
        <v>4443988</v>
      </c>
      <c r="O74">
        <v>4815585</v>
      </c>
      <c r="P74">
        <v>6656093</v>
      </c>
      <c r="Q74">
        <v>7246057</v>
      </c>
      <c r="R74">
        <v>5698155</v>
      </c>
      <c r="S74">
        <v>3841154</v>
      </c>
      <c r="T74">
        <v>4899856</v>
      </c>
      <c r="U74">
        <v>7413001</v>
      </c>
      <c r="V74">
        <v>7492396</v>
      </c>
      <c r="W74">
        <v>9069275</v>
      </c>
      <c r="X74">
        <v>16327848</v>
      </c>
      <c r="Y74">
        <v>19900380</v>
      </c>
      <c r="Z74">
        <v>8225157</v>
      </c>
      <c r="AA74">
        <v>9063</v>
      </c>
      <c r="AB74">
        <v>11983</v>
      </c>
      <c r="AC74">
        <v>11570</v>
      </c>
      <c r="AD74">
        <v>13711</v>
      </c>
      <c r="AE74">
        <v>10857</v>
      </c>
      <c r="AF74">
        <v>11071</v>
      </c>
      <c r="AG74">
        <v>12742</v>
      </c>
      <c r="AH74">
        <v>8790</v>
      </c>
      <c r="AI74">
        <v>7104</v>
      </c>
      <c r="AJ74">
        <v>4822</v>
      </c>
      <c r="AK74">
        <v>4005</v>
      </c>
      <c r="AL74">
        <v>3595</v>
      </c>
      <c r="AM74">
        <v>3436</v>
      </c>
      <c r="AN74">
        <v>3250</v>
      </c>
      <c r="AO74">
        <v>3942</v>
      </c>
      <c r="AP74">
        <v>4084</v>
      </c>
      <c r="AQ74">
        <v>3642</v>
      </c>
      <c r="AR74">
        <v>5128</v>
      </c>
      <c r="AS74">
        <v>4618</v>
      </c>
      <c r="AT74">
        <v>5778</v>
      </c>
      <c r="AU74">
        <v>5152</v>
      </c>
      <c r="AV74">
        <v>7442</v>
      </c>
      <c r="AW74">
        <v>9258</v>
      </c>
      <c r="AX74">
        <v>9611</v>
      </c>
      <c r="AY74">
        <v>12301</v>
      </c>
      <c r="AZ74">
        <v>25214</v>
      </c>
      <c r="BA74">
        <v>20204</v>
      </c>
      <c r="BB74">
        <v>23836</v>
      </c>
    </row>
    <row r="75" spans="2:54">
      <c r="B75" t="s">
        <v>49</v>
      </c>
      <c r="N75">
        <v>2500959</v>
      </c>
      <c r="O75">
        <v>3699637</v>
      </c>
      <c r="P75">
        <v>4143301</v>
      </c>
      <c r="Q75">
        <v>5314096</v>
      </c>
      <c r="R75">
        <v>5574495</v>
      </c>
      <c r="S75">
        <v>4370102</v>
      </c>
      <c r="T75">
        <v>7447182</v>
      </c>
      <c r="U75">
        <v>9254234</v>
      </c>
      <c r="V75">
        <v>16252321</v>
      </c>
      <c r="W75">
        <v>16119713</v>
      </c>
      <c r="X75">
        <v>18740756</v>
      </c>
      <c r="Y75">
        <v>45522750</v>
      </c>
      <c r="Z75">
        <v>19343811</v>
      </c>
      <c r="AA75">
        <v>10234</v>
      </c>
      <c r="AB75">
        <v>13427</v>
      </c>
      <c r="AC75">
        <v>15642</v>
      </c>
      <c r="AD75">
        <v>17764</v>
      </c>
      <c r="AE75">
        <v>14572</v>
      </c>
      <c r="AF75">
        <v>18871</v>
      </c>
      <c r="AG75">
        <v>16807</v>
      </c>
      <c r="AH75">
        <v>14190</v>
      </c>
      <c r="AI75">
        <v>9271</v>
      </c>
      <c r="AJ75">
        <v>6010</v>
      </c>
      <c r="AK75">
        <v>4630</v>
      </c>
      <c r="AL75">
        <v>5520</v>
      </c>
      <c r="AM75">
        <v>5820</v>
      </c>
      <c r="AN75">
        <v>4518</v>
      </c>
      <c r="AO75">
        <v>4578</v>
      </c>
      <c r="AP75">
        <v>6469</v>
      </c>
      <c r="AQ75">
        <v>5696</v>
      </c>
      <c r="AR75">
        <v>6780</v>
      </c>
      <c r="AS75">
        <v>6998</v>
      </c>
      <c r="AT75">
        <v>9301</v>
      </c>
      <c r="AU75">
        <v>9262</v>
      </c>
      <c r="AV75">
        <v>12386</v>
      </c>
      <c r="AW75">
        <v>14041</v>
      </c>
      <c r="AX75">
        <v>18777</v>
      </c>
      <c r="AY75">
        <v>29441</v>
      </c>
      <c r="AZ75">
        <v>49324</v>
      </c>
      <c r="BA75">
        <v>46986</v>
      </c>
      <c r="BB75">
        <v>38330</v>
      </c>
    </row>
    <row r="76" spans="2:54">
      <c r="B76" t="s">
        <v>50</v>
      </c>
      <c r="N76">
        <v>36287992</v>
      </c>
      <c r="O76">
        <v>42776982</v>
      </c>
      <c r="P76">
        <v>50140438</v>
      </c>
      <c r="Q76">
        <v>51170397</v>
      </c>
      <c r="R76">
        <v>54980415</v>
      </c>
      <c r="S76">
        <v>27127958</v>
      </c>
      <c r="T76">
        <v>52840965</v>
      </c>
      <c r="U76">
        <v>76874258</v>
      </c>
      <c r="V76">
        <v>107098895</v>
      </c>
      <c r="W76">
        <v>105104548</v>
      </c>
      <c r="X76">
        <v>155899390</v>
      </c>
      <c r="Y76">
        <v>213725984</v>
      </c>
      <c r="Z76">
        <v>110835549</v>
      </c>
      <c r="AA76">
        <v>95542</v>
      </c>
      <c r="AB76">
        <v>112782</v>
      </c>
      <c r="AC76">
        <v>117093</v>
      </c>
      <c r="AD76">
        <v>148759</v>
      </c>
      <c r="AE76">
        <v>143575</v>
      </c>
      <c r="AF76">
        <v>163485</v>
      </c>
      <c r="AG76">
        <v>178899</v>
      </c>
      <c r="AH76">
        <v>210288</v>
      </c>
      <c r="AI76">
        <v>129862</v>
      </c>
      <c r="AJ76">
        <v>52652</v>
      </c>
      <c r="AK76">
        <v>31133</v>
      </c>
      <c r="AL76">
        <v>36927</v>
      </c>
      <c r="AM76">
        <v>42688</v>
      </c>
      <c r="AN76">
        <v>49374</v>
      </c>
      <c r="AO76">
        <v>56910</v>
      </c>
      <c r="AP76">
        <v>94183</v>
      </c>
      <c r="AQ76">
        <v>86793</v>
      </c>
      <c r="AR76">
        <v>70945</v>
      </c>
      <c r="AS76">
        <v>106874</v>
      </c>
      <c r="AT76">
        <v>109314</v>
      </c>
      <c r="AU76">
        <v>71866</v>
      </c>
      <c r="AV76">
        <v>31818</v>
      </c>
      <c r="AW76">
        <v>29092</v>
      </c>
      <c r="AX76">
        <v>38719</v>
      </c>
      <c r="AY76">
        <v>191144</v>
      </c>
      <c r="AZ76">
        <v>679851</v>
      </c>
      <c r="BA76">
        <v>380866</v>
      </c>
      <c r="BB76">
        <v>129149</v>
      </c>
    </row>
    <row r="77" spans="2:54">
      <c r="B77" t="s">
        <v>51</v>
      </c>
      <c r="N77">
        <v>895838</v>
      </c>
      <c r="O77">
        <v>703644</v>
      </c>
      <c r="P77">
        <v>1031125</v>
      </c>
      <c r="Q77">
        <v>992527</v>
      </c>
      <c r="R77">
        <v>962459</v>
      </c>
      <c r="S77">
        <v>805876</v>
      </c>
      <c r="T77">
        <v>964310</v>
      </c>
      <c r="U77">
        <v>1888261</v>
      </c>
      <c r="V77">
        <v>3498618</v>
      </c>
      <c r="W77">
        <v>5289008</v>
      </c>
      <c r="X77">
        <v>4771177</v>
      </c>
      <c r="Y77">
        <v>4573381</v>
      </c>
      <c r="Z77">
        <v>3393282</v>
      </c>
      <c r="AA77">
        <v>2602</v>
      </c>
      <c r="AB77">
        <v>3039</v>
      </c>
      <c r="AC77">
        <v>4122</v>
      </c>
      <c r="AD77">
        <v>5088</v>
      </c>
      <c r="AE77">
        <v>5163</v>
      </c>
      <c r="AF77">
        <v>4942</v>
      </c>
      <c r="AG77">
        <v>4951</v>
      </c>
      <c r="AH77">
        <v>5985</v>
      </c>
      <c r="AI77">
        <v>4219</v>
      </c>
      <c r="AJ77">
        <v>1775</v>
      </c>
      <c r="AK77">
        <v>2163</v>
      </c>
      <c r="AL77">
        <v>2629</v>
      </c>
      <c r="AM77">
        <v>5118</v>
      </c>
      <c r="AN77">
        <v>2829</v>
      </c>
      <c r="AO77">
        <v>3564</v>
      </c>
      <c r="AP77">
        <v>5863</v>
      </c>
      <c r="AQ77">
        <v>5395</v>
      </c>
      <c r="AR77">
        <v>4512</v>
      </c>
      <c r="AS77">
        <v>7763</v>
      </c>
      <c r="AT77">
        <v>11980</v>
      </c>
      <c r="AU77">
        <v>11007</v>
      </c>
      <c r="AV77">
        <v>13982</v>
      </c>
      <c r="AW77">
        <v>12429</v>
      </c>
      <c r="AX77">
        <v>14275</v>
      </c>
      <c r="AY77">
        <v>21710</v>
      </c>
      <c r="AZ77">
        <v>28290</v>
      </c>
      <c r="BA77">
        <v>35711</v>
      </c>
      <c r="BB77">
        <v>36204</v>
      </c>
    </row>
    <row r="78" spans="2:54">
      <c r="B78" t="s">
        <v>52</v>
      </c>
      <c r="N78">
        <v>19765836</v>
      </c>
      <c r="O78">
        <v>24988337</v>
      </c>
      <c r="P78">
        <v>28853819</v>
      </c>
      <c r="Q78">
        <v>40591519</v>
      </c>
      <c r="R78">
        <v>39901203</v>
      </c>
      <c r="S78">
        <v>23275894</v>
      </c>
      <c r="T78">
        <v>33952551</v>
      </c>
      <c r="U78">
        <v>47669050</v>
      </c>
      <c r="V78">
        <v>66157952</v>
      </c>
      <c r="W78">
        <v>57391417</v>
      </c>
      <c r="X78">
        <v>114696309</v>
      </c>
      <c r="Y78">
        <v>156740365</v>
      </c>
      <c r="Z78">
        <v>58106414</v>
      </c>
      <c r="AA78">
        <v>43247</v>
      </c>
      <c r="AB78">
        <v>45584</v>
      </c>
      <c r="AC78">
        <v>65207</v>
      </c>
      <c r="AD78">
        <v>87461</v>
      </c>
      <c r="AE78">
        <v>95449</v>
      </c>
      <c r="AF78">
        <v>88737</v>
      </c>
      <c r="AG78">
        <v>100104</v>
      </c>
      <c r="AH78">
        <v>108787</v>
      </c>
      <c r="AI78">
        <v>53809</v>
      </c>
      <c r="AJ78">
        <v>28579</v>
      </c>
      <c r="AK78">
        <v>28600</v>
      </c>
      <c r="AL78">
        <v>29728</v>
      </c>
      <c r="AM78">
        <v>40375</v>
      </c>
      <c r="AN78">
        <v>43618</v>
      </c>
      <c r="AO78">
        <v>49019</v>
      </c>
      <c r="AP78">
        <v>68631</v>
      </c>
      <c r="AQ78">
        <v>61957</v>
      </c>
      <c r="AR78">
        <v>80345</v>
      </c>
      <c r="AS78">
        <v>110588</v>
      </c>
      <c r="AT78">
        <v>147897</v>
      </c>
      <c r="AU78">
        <v>105041</v>
      </c>
      <c r="AV78">
        <v>156307</v>
      </c>
      <c r="AW78">
        <v>218192</v>
      </c>
      <c r="AX78">
        <v>218626</v>
      </c>
      <c r="AY78">
        <v>356408</v>
      </c>
      <c r="AZ78">
        <v>643225</v>
      </c>
      <c r="BA78">
        <v>497307</v>
      </c>
      <c r="BB78">
        <v>381942</v>
      </c>
    </row>
    <row r="79" spans="2:54">
      <c r="B79" t="s">
        <v>53</v>
      </c>
      <c r="N79">
        <v>6787537</v>
      </c>
      <c r="O79">
        <v>9991278</v>
      </c>
      <c r="P79">
        <v>14934955</v>
      </c>
      <c r="Q79">
        <v>15303738</v>
      </c>
      <c r="R79">
        <v>16616912</v>
      </c>
      <c r="S79">
        <v>13627618</v>
      </c>
      <c r="T79">
        <v>17816114</v>
      </c>
      <c r="U79">
        <v>33392887</v>
      </c>
      <c r="V79">
        <v>57549304</v>
      </c>
      <c r="W79">
        <v>66404300</v>
      </c>
      <c r="X79">
        <v>53121087</v>
      </c>
      <c r="Y79">
        <v>55274565</v>
      </c>
      <c r="Z79">
        <v>26487166</v>
      </c>
      <c r="AA79">
        <v>22464</v>
      </c>
      <c r="AB79">
        <v>31058</v>
      </c>
      <c r="AC79">
        <v>31377</v>
      </c>
      <c r="AD79">
        <v>39274</v>
      </c>
      <c r="AE79">
        <v>49043</v>
      </c>
      <c r="AF79">
        <v>37889</v>
      </c>
      <c r="AG79">
        <v>40351</v>
      </c>
      <c r="AH79">
        <v>55776</v>
      </c>
      <c r="AI79">
        <v>46374</v>
      </c>
      <c r="AJ79">
        <v>21462</v>
      </c>
      <c r="AK79">
        <v>3568</v>
      </c>
      <c r="AL79">
        <v>5321</v>
      </c>
      <c r="AM79">
        <v>12030</v>
      </c>
      <c r="AN79">
        <v>14948</v>
      </c>
      <c r="AO79">
        <v>15739</v>
      </c>
      <c r="AP79">
        <v>23997</v>
      </c>
      <c r="AQ79">
        <v>24603</v>
      </c>
      <c r="AR79">
        <v>26791</v>
      </c>
      <c r="AS79">
        <v>43429</v>
      </c>
      <c r="AT79">
        <v>57474</v>
      </c>
      <c r="AU79">
        <v>41200</v>
      </c>
      <c r="AV79">
        <v>42887</v>
      </c>
      <c r="AW79">
        <v>51761</v>
      </c>
      <c r="AX79">
        <v>51874</v>
      </c>
      <c r="AY79">
        <v>77200</v>
      </c>
      <c r="AZ79">
        <v>125340</v>
      </c>
      <c r="BA79">
        <v>105468</v>
      </c>
      <c r="BB79">
        <v>142237</v>
      </c>
    </row>
    <row r="80" spans="2:54">
      <c r="B80" t="s">
        <v>54</v>
      </c>
      <c r="N80">
        <v>3472632</v>
      </c>
      <c r="O80">
        <v>4636682</v>
      </c>
      <c r="P80">
        <v>5220248</v>
      </c>
      <c r="Q80">
        <v>6685010</v>
      </c>
      <c r="R80">
        <v>7647165</v>
      </c>
      <c r="S80">
        <v>5784275</v>
      </c>
      <c r="T80">
        <v>9003957</v>
      </c>
      <c r="U80">
        <v>14273912</v>
      </c>
      <c r="V80">
        <v>12573334</v>
      </c>
      <c r="W80">
        <v>10546409</v>
      </c>
      <c r="X80">
        <v>24143646</v>
      </c>
      <c r="Y80">
        <v>59133277</v>
      </c>
      <c r="Z80">
        <v>17733762</v>
      </c>
      <c r="AA80">
        <v>20137</v>
      </c>
      <c r="AB80">
        <v>22298</v>
      </c>
      <c r="AC80">
        <v>27764</v>
      </c>
      <c r="AD80">
        <v>41377</v>
      </c>
      <c r="AE80">
        <v>49281</v>
      </c>
      <c r="AF80">
        <v>48694</v>
      </c>
      <c r="AG80">
        <v>58596</v>
      </c>
      <c r="AH80">
        <v>48983</v>
      </c>
      <c r="AI80">
        <v>25130</v>
      </c>
      <c r="AJ80">
        <v>16052</v>
      </c>
      <c r="AK80">
        <v>10670</v>
      </c>
      <c r="AL80">
        <v>14754</v>
      </c>
      <c r="AM80">
        <v>21943</v>
      </c>
      <c r="AN80">
        <v>21636</v>
      </c>
      <c r="AO80">
        <v>27729</v>
      </c>
      <c r="AP80">
        <v>39200</v>
      </c>
      <c r="AQ80">
        <v>40862</v>
      </c>
      <c r="AR80">
        <v>51277</v>
      </c>
      <c r="AS80">
        <v>51690</v>
      </c>
      <c r="AT80">
        <v>65589</v>
      </c>
      <c r="AU80">
        <v>30417</v>
      </c>
      <c r="AV80">
        <v>46270</v>
      </c>
      <c r="AW80">
        <v>60401</v>
      </c>
      <c r="AX80">
        <v>88209</v>
      </c>
      <c r="AY80">
        <v>145670</v>
      </c>
      <c r="AZ80">
        <v>218931</v>
      </c>
      <c r="BA80">
        <v>197295</v>
      </c>
      <c r="BB80">
        <v>175875</v>
      </c>
    </row>
    <row r="81" spans="2:54">
      <c r="B81" t="s">
        <v>55</v>
      </c>
      <c r="N81">
        <v>2202849</v>
      </c>
      <c r="O81">
        <v>2008838</v>
      </c>
      <c r="P81">
        <v>2360090</v>
      </c>
      <c r="Q81">
        <v>2311861</v>
      </c>
      <c r="R81">
        <v>2821646</v>
      </c>
      <c r="S81">
        <v>2504014</v>
      </c>
      <c r="T81">
        <v>3367628</v>
      </c>
      <c r="U81">
        <v>5006435</v>
      </c>
      <c r="V81">
        <v>5526166</v>
      </c>
      <c r="W81">
        <v>4171684</v>
      </c>
      <c r="X81">
        <v>7500603</v>
      </c>
      <c r="Y81">
        <v>12244129</v>
      </c>
      <c r="Z81">
        <v>3541202</v>
      </c>
      <c r="AA81">
        <v>4429</v>
      </c>
      <c r="AB81">
        <v>4336</v>
      </c>
      <c r="AC81">
        <v>5537</v>
      </c>
      <c r="AD81">
        <v>6808</v>
      </c>
      <c r="AE81">
        <v>4662</v>
      </c>
      <c r="AF81">
        <v>5531</v>
      </c>
      <c r="AG81">
        <v>6595</v>
      </c>
      <c r="AH81">
        <v>6069</v>
      </c>
      <c r="AI81">
        <v>4866</v>
      </c>
      <c r="AJ81">
        <v>2934</v>
      </c>
      <c r="AK81">
        <v>1754</v>
      </c>
      <c r="AL81">
        <v>1573</v>
      </c>
      <c r="AM81">
        <v>2343</v>
      </c>
      <c r="AN81">
        <v>2843</v>
      </c>
      <c r="AO81">
        <v>3326</v>
      </c>
      <c r="AP81">
        <v>5052</v>
      </c>
      <c r="AQ81">
        <v>3311</v>
      </c>
      <c r="AR81">
        <v>5900</v>
      </c>
      <c r="AS81">
        <v>6412</v>
      </c>
      <c r="AT81">
        <v>8417</v>
      </c>
      <c r="AU81">
        <v>8933</v>
      </c>
      <c r="AV81">
        <v>10995</v>
      </c>
      <c r="AW81">
        <v>14404</v>
      </c>
      <c r="AX81">
        <v>15080</v>
      </c>
      <c r="AY81">
        <v>22220</v>
      </c>
      <c r="AZ81">
        <v>39996</v>
      </c>
      <c r="BA81">
        <v>30748</v>
      </c>
      <c r="BB81">
        <v>32375</v>
      </c>
    </row>
    <row r="82" spans="2:54">
      <c r="B82" t="s">
        <v>56</v>
      </c>
      <c r="N82">
        <v>1142</v>
      </c>
      <c r="O82">
        <v>567</v>
      </c>
      <c r="P82">
        <v>1570</v>
      </c>
      <c r="Q82">
        <v>258</v>
      </c>
      <c r="R82">
        <v>467</v>
      </c>
      <c r="S82">
        <v>1294</v>
      </c>
      <c r="T82">
        <v>160</v>
      </c>
      <c r="U82">
        <v>11805</v>
      </c>
      <c r="V82">
        <v>36887</v>
      </c>
      <c r="W82">
        <v>295660</v>
      </c>
      <c r="X82">
        <v>170123</v>
      </c>
      <c r="Y82">
        <v>20592</v>
      </c>
      <c r="Z82">
        <v>554</v>
      </c>
      <c r="AB82">
        <v>1</v>
      </c>
      <c r="AC82">
        <v>16</v>
      </c>
      <c r="AD82">
        <v>4</v>
      </c>
      <c r="AE82">
        <v>60</v>
      </c>
      <c r="AF82">
        <v>67</v>
      </c>
      <c r="AG82">
        <v>80</v>
      </c>
      <c r="AH82">
        <v>6</v>
      </c>
      <c r="AI82">
        <v>8</v>
      </c>
      <c r="AJ82">
        <v>107</v>
      </c>
      <c r="AK82">
        <v>1</v>
      </c>
      <c r="AM82">
        <v>2</v>
      </c>
      <c r="AN82">
        <v>4</v>
      </c>
      <c r="AO82">
        <v>1</v>
      </c>
      <c r="AP82">
        <v>4</v>
      </c>
      <c r="AQ82">
        <v>8</v>
      </c>
      <c r="AR82">
        <v>3</v>
      </c>
      <c r="AS82">
        <v>3</v>
      </c>
      <c r="AT82">
        <v>161</v>
      </c>
      <c r="AU82">
        <v>87</v>
      </c>
      <c r="AV82">
        <v>192</v>
      </c>
      <c r="AW82">
        <v>123</v>
      </c>
      <c r="AX82">
        <v>99</v>
      </c>
      <c r="AY82">
        <v>6</v>
      </c>
      <c r="AZ82">
        <v>95</v>
      </c>
      <c r="BA82">
        <v>20</v>
      </c>
      <c r="BB82">
        <v>23</v>
      </c>
    </row>
    <row r="83" spans="2:54">
      <c r="B83" t="s">
        <v>57</v>
      </c>
      <c r="N83">
        <v>2028480</v>
      </c>
      <c r="O83">
        <v>1706177</v>
      </c>
      <c r="P83">
        <v>1932963</v>
      </c>
      <c r="Q83">
        <v>1782495</v>
      </c>
      <c r="R83">
        <v>1630244</v>
      </c>
      <c r="S83">
        <v>1812684</v>
      </c>
      <c r="T83">
        <v>1907823</v>
      </c>
      <c r="U83">
        <v>2543291</v>
      </c>
      <c r="V83">
        <v>5397646</v>
      </c>
      <c r="W83">
        <v>5510583</v>
      </c>
      <c r="X83">
        <v>5124215</v>
      </c>
      <c r="Y83">
        <v>6991987</v>
      </c>
      <c r="Z83">
        <v>3299483</v>
      </c>
      <c r="AA83">
        <v>1903</v>
      </c>
      <c r="AB83">
        <v>1704</v>
      </c>
      <c r="AC83">
        <v>1565</v>
      </c>
      <c r="AD83">
        <v>2000</v>
      </c>
      <c r="AE83">
        <v>1582</v>
      </c>
      <c r="AF83">
        <v>1501</v>
      </c>
      <c r="AG83">
        <v>1348</v>
      </c>
      <c r="AH83">
        <v>1100</v>
      </c>
      <c r="AI83">
        <v>1045</v>
      </c>
      <c r="AJ83">
        <v>725</v>
      </c>
      <c r="AK83">
        <v>384</v>
      </c>
      <c r="AL83">
        <v>434</v>
      </c>
      <c r="AM83">
        <v>583</v>
      </c>
      <c r="AN83">
        <v>699</v>
      </c>
      <c r="AO83">
        <v>688</v>
      </c>
      <c r="AP83">
        <v>1061</v>
      </c>
      <c r="AQ83">
        <v>1025</v>
      </c>
      <c r="AR83">
        <v>1277</v>
      </c>
      <c r="AS83">
        <v>1670</v>
      </c>
      <c r="AT83">
        <v>2922</v>
      </c>
      <c r="AU83">
        <v>4316</v>
      </c>
      <c r="AV83">
        <v>4181</v>
      </c>
      <c r="AW83">
        <v>3953</v>
      </c>
      <c r="AX83">
        <v>3279</v>
      </c>
      <c r="AY83">
        <v>3490</v>
      </c>
      <c r="AZ83">
        <v>7826</v>
      </c>
      <c r="BA83">
        <v>6352</v>
      </c>
      <c r="BB83">
        <v>4925</v>
      </c>
    </row>
    <row r="84" spans="2:54">
      <c r="B84" t="s">
        <v>58</v>
      </c>
      <c r="N84">
        <v>717415</v>
      </c>
      <c r="O84">
        <v>642056</v>
      </c>
      <c r="P84">
        <v>756328</v>
      </c>
      <c r="Q84">
        <v>723544</v>
      </c>
      <c r="R84">
        <v>731806</v>
      </c>
      <c r="S84">
        <v>655244</v>
      </c>
      <c r="T84">
        <v>587333</v>
      </c>
      <c r="U84">
        <v>860067</v>
      </c>
      <c r="V84">
        <v>1459172</v>
      </c>
      <c r="W84">
        <v>1449596</v>
      </c>
      <c r="X84">
        <v>1547238</v>
      </c>
      <c r="Y84">
        <v>2393142</v>
      </c>
      <c r="Z84">
        <v>1241016</v>
      </c>
      <c r="AA84">
        <v>844</v>
      </c>
      <c r="AB84">
        <v>810</v>
      </c>
      <c r="AC84">
        <v>802</v>
      </c>
      <c r="AD84">
        <v>1220</v>
      </c>
      <c r="AE84">
        <v>1578</v>
      </c>
      <c r="AF84">
        <v>1183</v>
      </c>
      <c r="AG84">
        <v>1034</v>
      </c>
      <c r="AH84">
        <v>897</v>
      </c>
      <c r="AI84">
        <v>867</v>
      </c>
      <c r="AJ84">
        <v>619</v>
      </c>
      <c r="AK84">
        <v>544</v>
      </c>
      <c r="AL84">
        <v>442</v>
      </c>
      <c r="AM84">
        <v>530</v>
      </c>
      <c r="AN84">
        <v>518</v>
      </c>
      <c r="AO84">
        <v>599</v>
      </c>
      <c r="AP84">
        <v>689</v>
      </c>
      <c r="AQ84">
        <v>767</v>
      </c>
      <c r="AR84">
        <v>915</v>
      </c>
      <c r="AS84">
        <v>2113</v>
      </c>
      <c r="AT84">
        <v>3844</v>
      </c>
      <c r="AU84">
        <v>9065</v>
      </c>
      <c r="AV84">
        <v>9726</v>
      </c>
      <c r="AW84">
        <v>4627</v>
      </c>
      <c r="AX84">
        <v>3200</v>
      </c>
      <c r="AY84">
        <v>3604</v>
      </c>
      <c r="AZ84">
        <v>7540</v>
      </c>
      <c r="BA84">
        <v>7174</v>
      </c>
      <c r="BB84">
        <v>8489</v>
      </c>
    </row>
    <row r="85" spans="2:54">
      <c r="B85" t="s">
        <v>59</v>
      </c>
      <c r="N85">
        <v>363581</v>
      </c>
      <c r="O85">
        <v>240223</v>
      </c>
      <c r="P85">
        <v>333676</v>
      </c>
      <c r="Q85">
        <v>248494</v>
      </c>
      <c r="R85">
        <v>318793</v>
      </c>
      <c r="S85">
        <v>282430</v>
      </c>
      <c r="T85">
        <v>535030</v>
      </c>
      <c r="U85">
        <v>492633</v>
      </c>
      <c r="V85">
        <v>881066</v>
      </c>
      <c r="W85">
        <v>775263</v>
      </c>
      <c r="X85">
        <v>1085607</v>
      </c>
      <c r="Y85">
        <v>1044396</v>
      </c>
      <c r="Z85">
        <v>999769</v>
      </c>
      <c r="AA85">
        <v>398</v>
      </c>
      <c r="AB85">
        <v>350</v>
      </c>
      <c r="AC85">
        <v>246</v>
      </c>
      <c r="AD85">
        <v>254</v>
      </c>
      <c r="AE85">
        <v>151</v>
      </c>
      <c r="AF85">
        <v>139</v>
      </c>
      <c r="AG85">
        <v>157</v>
      </c>
      <c r="AH85">
        <v>173</v>
      </c>
      <c r="AI85">
        <v>162</v>
      </c>
      <c r="AJ85">
        <v>85</v>
      </c>
      <c r="AK85">
        <v>84</v>
      </c>
      <c r="AL85">
        <v>74</v>
      </c>
      <c r="AM85">
        <v>129</v>
      </c>
      <c r="AN85">
        <v>191</v>
      </c>
      <c r="AO85">
        <v>273</v>
      </c>
      <c r="AP85">
        <v>282</v>
      </c>
      <c r="AQ85">
        <v>119</v>
      </c>
      <c r="AR85">
        <v>91</v>
      </c>
      <c r="AS85">
        <v>196</v>
      </c>
      <c r="AT85">
        <v>361</v>
      </c>
      <c r="AU85">
        <v>252</v>
      </c>
      <c r="AV85">
        <v>408</v>
      </c>
      <c r="AW85">
        <v>835</v>
      </c>
      <c r="AX85">
        <v>691</v>
      </c>
      <c r="AY85">
        <v>625</v>
      </c>
      <c r="AZ85">
        <v>973</v>
      </c>
      <c r="BA85">
        <v>1037</v>
      </c>
      <c r="BB85">
        <v>697</v>
      </c>
    </row>
    <row r="86" spans="2:54">
      <c r="B86" t="s">
        <v>60</v>
      </c>
      <c r="N86">
        <v>69674</v>
      </c>
      <c r="O86">
        <v>60581</v>
      </c>
      <c r="P86">
        <v>171329</v>
      </c>
      <c r="Q86">
        <v>123740</v>
      </c>
      <c r="R86">
        <v>215058</v>
      </c>
      <c r="S86">
        <v>82595</v>
      </c>
      <c r="T86">
        <v>53090</v>
      </c>
      <c r="U86">
        <v>86182</v>
      </c>
      <c r="V86">
        <v>504388</v>
      </c>
      <c r="W86">
        <v>700595</v>
      </c>
      <c r="X86">
        <v>894271</v>
      </c>
      <c r="Y86">
        <v>1813798</v>
      </c>
      <c r="Z86">
        <v>386951</v>
      </c>
      <c r="AA86">
        <v>389</v>
      </c>
      <c r="AB86">
        <v>586</v>
      </c>
      <c r="AC86">
        <v>821</v>
      </c>
      <c r="AD86">
        <v>902</v>
      </c>
      <c r="AE86">
        <v>905</v>
      </c>
      <c r="AF86">
        <v>1317</v>
      </c>
      <c r="AG86">
        <v>1354</v>
      </c>
      <c r="AH86">
        <v>1500</v>
      </c>
      <c r="AI86">
        <v>1067</v>
      </c>
      <c r="AJ86">
        <v>602</v>
      </c>
      <c r="AK86">
        <v>281</v>
      </c>
      <c r="AL86">
        <v>451</v>
      </c>
      <c r="AM86">
        <v>647</v>
      </c>
      <c r="AN86">
        <v>700</v>
      </c>
      <c r="AO86">
        <v>324</v>
      </c>
      <c r="AP86">
        <v>743</v>
      </c>
      <c r="AQ86">
        <v>644</v>
      </c>
      <c r="AR86">
        <v>675</v>
      </c>
      <c r="AS86">
        <v>1238</v>
      </c>
      <c r="AT86">
        <v>1065</v>
      </c>
      <c r="AU86">
        <v>1656</v>
      </c>
      <c r="AV86">
        <v>1885</v>
      </c>
      <c r="AW86">
        <v>1856</v>
      </c>
      <c r="AX86">
        <v>2562</v>
      </c>
      <c r="AY86">
        <v>5510</v>
      </c>
      <c r="AZ86">
        <v>7740</v>
      </c>
      <c r="BA86">
        <v>6233</v>
      </c>
      <c r="BB86">
        <v>7706</v>
      </c>
    </row>
    <row r="87" spans="2:54">
      <c r="B87" t="s">
        <v>61</v>
      </c>
      <c r="N87">
        <v>4371088</v>
      </c>
      <c r="O87">
        <v>4851410</v>
      </c>
      <c r="P87">
        <v>5944196</v>
      </c>
      <c r="Q87">
        <v>5964619</v>
      </c>
      <c r="R87">
        <v>7608916</v>
      </c>
      <c r="S87">
        <v>5876487</v>
      </c>
      <c r="T87">
        <v>7916519</v>
      </c>
      <c r="U87">
        <v>13980446</v>
      </c>
      <c r="V87">
        <v>22015037</v>
      </c>
      <c r="W87">
        <v>21715751</v>
      </c>
      <c r="X87">
        <v>26945191</v>
      </c>
      <c r="Y87">
        <v>47036428</v>
      </c>
      <c r="Z87">
        <v>24028627</v>
      </c>
      <c r="AA87">
        <v>14037</v>
      </c>
      <c r="AB87">
        <v>19776</v>
      </c>
      <c r="AC87">
        <v>23837</v>
      </c>
      <c r="AD87">
        <v>23032</v>
      </c>
      <c r="AE87">
        <v>29353</v>
      </c>
      <c r="AF87">
        <v>24870</v>
      </c>
      <c r="AG87">
        <v>23410</v>
      </c>
      <c r="AH87">
        <v>26176</v>
      </c>
      <c r="AI87">
        <v>15720</v>
      </c>
      <c r="AJ87">
        <v>7935</v>
      </c>
      <c r="AK87">
        <v>3962</v>
      </c>
      <c r="AL87">
        <v>4985</v>
      </c>
      <c r="AM87">
        <v>9891</v>
      </c>
      <c r="AN87">
        <v>12174</v>
      </c>
      <c r="AO87">
        <v>13439</v>
      </c>
      <c r="AP87">
        <v>19001</v>
      </c>
      <c r="AQ87">
        <v>16892</v>
      </c>
      <c r="AR87">
        <v>19246</v>
      </c>
      <c r="AS87">
        <v>23123</v>
      </c>
      <c r="AT87">
        <v>31766</v>
      </c>
      <c r="AU87">
        <v>27537</v>
      </c>
      <c r="AV87">
        <v>34428</v>
      </c>
      <c r="AW87">
        <v>36867</v>
      </c>
      <c r="AX87">
        <v>42521</v>
      </c>
      <c r="AY87">
        <v>61570</v>
      </c>
      <c r="AZ87">
        <v>91561</v>
      </c>
      <c r="BA87">
        <v>66524</v>
      </c>
      <c r="BB87">
        <v>86172</v>
      </c>
    </row>
    <row r="88" spans="2:54">
      <c r="B88" t="s">
        <v>62</v>
      </c>
      <c r="N88">
        <v>4016105</v>
      </c>
      <c r="O88">
        <v>4610715</v>
      </c>
      <c r="P88">
        <v>5953313</v>
      </c>
      <c r="Q88">
        <v>7322726</v>
      </c>
      <c r="R88">
        <v>7617110</v>
      </c>
      <c r="S88">
        <v>4153438</v>
      </c>
      <c r="T88">
        <v>7888633</v>
      </c>
      <c r="U88">
        <v>11852363</v>
      </c>
      <c r="V88">
        <v>18414054</v>
      </c>
      <c r="W88">
        <v>16193451</v>
      </c>
      <c r="X88">
        <v>31419669</v>
      </c>
      <c r="Y88">
        <v>33720550</v>
      </c>
      <c r="Z88">
        <v>13773361</v>
      </c>
      <c r="AA88">
        <v>11419</v>
      </c>
      <c r="AB88">
        <v>15077</v>
      </c>
      <c r="AC88">
        <v>18222</v>
      </c>
      <c r="AD88">
        <v>21270</v>
      </c>
      <c r="AE88">
        <v>23015</v>
      </c>
      <c r="AF88">
        <v>25060</v>
      </c>
      <c r="AG88">
        <v>26016</v>
      </c>
      <c r="AH88">
        <v>28245</v>
      </c>
      <c r="AI88">
        <v>21413</v>
      </c>
      <c r="AJ88">
        <v>9519</v>
      </c>
      <c r="AK88">
        <v>3217</v>
      </c>
      <c r="AL88">
        <v>3614</v>
      </c>
      <c r="AM88">
        <v>6140</v>
      </c>
      <c r="AN88">
        <v>6223</v>
      </c>
      <c r="AO88">
        <v>8531</v>
      </c>
      <c r="AP88">
        <v>13203</v>
      </c>
      <c r="AQ88">
        <v>5060</v>
      </c>
      <c r="AR88">
        <v>5183</v>
      </c>
      <c r="AS88">
        <v>11275</v>
      </c>
      <c r="AT88">
        <v>18413</v>
      </c>
      <c r="AU88">
        <v>17292</v>
      </c>
      <c r="AV88">
        <v>13691</v>
      </c>
      <c r="AW88">
        <v>18606</v>
      </c>
      <c r="AX88">
        <v>29442</v>
      </c>
      <c r="AY88">
        <v>47965</v>
      </c>
      <c r="AZ88">
        <v>75491</v>
      </c>
      <c r="BA88">
        <v>60226</v>
      </c>
      <c r="BB88">
        <v>34636</v>
      </c>
    </row>
    <row r="89" spans="2:54">
      <c r="B89" t="s">
        <v>63</v>
      </c>
      <c r="N89">
        <v>2529669</v>
      </c>
      <c r="O89">
        <v>3086126</v>
      </c>
      <c r="P89">
        <v>4102554</v>
      </c>
      <c r="Q89">
        <v>5724002</v>
      </c>
      <c r="R89">
        <v>5462441</v>
      </c>
      <c r="S89">
        <v>5023532</v>
      </c>
      <c r="T89">
        <v>7294568</v>
      </c>
      <c r="U89">
        <v>11335228</v>
      </c>
      <c r="V89">
        <v>10780504</v>
      </c>
      <c r="W89">
        <v>7161345</v>
      </c>
      <c r="X89">
        <v>14429202</v>
      </c>
      <c r="Y89">
        <v>29204396</v>
      </c>
      <c r="Z89">
        <v>9498257</v>
      </c>
      <c r="AA89">
        <v>8664</v>
      </c>
      <c r="AB89">
        <v>11919</v>
      </c>
      <c r="AC89">
        <v>17643</v>
      </c>
      <c r="AD89">
        <v>25157</v>
      </c>
      <c r="AE89">
        <v>39690</v>
      </c>
      <c r="AF89">
        <v>34744</v>
      </c>
      <c r="AG89">
        <v>37920</v>
      </c>
      <c r="AH89">
        <v>45325</v>
      </c>
      <c r="AI89">
        <v>32967</v>
      </c>
      <c r="AJ89">
        <v>15645</v>
      </c>
      <c r="AK89">
        <v>10229</v>
      </c>
      <c r="AL89">
        <v>13115</v>
      </c>
      <c r="AM89">
        <v>19281</v>
      </c>
      <c r="AN89">
        <v>18585</v>
      </c>
      <c r="AO89">
        <v>24079</v>
      </c>
      <c r="AP89">
        <v>46445</v>
      </c>
      <c r="AQ89">
        <v>52278</v>
      </c>
      <c r="AR89">
        <v>61966</v>
      </c>
      <c r="AS89">
        <v>69211</v>
      </c>
      <c r="AT89">
        <v>68170</v>
      </c>
      <c r="AU89">
        <v>47168</v>
      </c>
      <c r="AV89">
        <v>44708</v>
      </c>
      <c r="AW89">
        <v>87133</v>
      </c>
      <c r="AX89">
        <v>136647</v>
      </c>
      <c r="AY89">
        <v>211469</v>
      </c>
      <c r="AZ89">
        <v>426783</v>
      </c>
      <c r="BA89">
        <v>516623</v>
      </c>
      <c r="BB89">
        <v>518525</v>
      </c>
    </row>
    <row r="90" spans="2:54">
      <c r="B90" t="s">
        <v>64</v>
      </c>
      <c r="N90">
        <v>947676</v>
      </c>
      <c r="O90">
        <v>645571</v>
      </c>
      <c r="P90">
        <v>1553029</v>
      </c>
      <c r="Q90">
        <v>2010183</v>
      </c>
      <c r="R90">
        <v>1836927</v>
      </c>
      <c r="S90">
        <v>677198</v>
      </c>
      <c r="T90">
        <v>2118885</v>
      </c>
      <c r="U90">
        <v>997300</v>
      </c>
      <c r="V90">
        <v>987622</v>
      </c>
      <c r="W90">
        <v>118486</v>
      </c>
      <c r="X90">
        <v>1659262</v>
      </c>
      <c r="Y90">
        <v>1750469</v>
      </c>
      <c r="Z90">
        <v>1754977</v>
      </c>
      <c r="AA90">
        <v>1729</v>
      </c>
      <c r="AB90">
        <v>950</v>
      </c>
      <c r="AC90">
        <v>471</v>
      </c>
      <c r="AD90">
        <v>589</v>
      </c>
      <c r="AE90">
        <v>549</v>
      </c>
      <c r="AF90">
        <v>587</v>
      </c>
      <c r="AG90">
        <v>516</v>
      </c>
      <c r="AH90">
        <v>608</v>
      </c>
      <c r="AI90">
        <v>225</v>
      </c>
      <c r="AJ90">
        <v>99</v>
      </c>
      <c r="AK90">
        <v>80</v>
      </c>
      <c r="AL90">
        <v>91</v>
      </c>
      <c r="AM90">
        <v>171</v>
      </c>
      <c r="AN90">
        <v>323</v>
      </c>
      <c r="AO90">
        <v>244</v>
      </c>
      <c r="AP90">
        <v>363</v>
      </c>
      <c r="AQ90">
        <v>304</v>
      </c>
      <c r="AR90">
        <v>217</v>
      </c>
      <c r="AS90">
        <v>163</v>
      </c>
      <c r="AT90">
        <v>139</v>
      </c>
      <c r="AU90">
        <v>421</v>
      </c>
      <c r="AV90">
        <v>777</v>
      </c>
      <c r="AW90">
        <v>636</v>
      </c>
      <c r="AX90">
        <v>2050</v>
      </c>
      <c r="AY90">
        <v>690</v>
      </c>
      <c r="AZ90">
        <v>2761</v>
      </c>
      <c r="BA90">
        <v>769</v>
      </c>
      <c r="BB90">
        <v>650</v>
      </c>
    </row>
    <row r="91" spans="2:54">
      <c r="B91" t="s">
        <v>131</v>
      </c>
      <c r="Z91">
        <v>62876</v>
      </c>
    </row>
    <row r="92" spans="2:54">
      <c r="B92" t="s">
        <v>179</v>
      </c>
      <c r="AU92">
        <v>1097</v>
      </c>
      <c r="AV92">
        <v>5112</v>
      </c>
      <c r="AW92">
        <v>12383</v>
      </c>
      <c r="AX92">
        <v>6475</v>
      </c>
      <c r="AY92">
        <v>2915</v>
      </c>
      <c r="AZ92">
        <v>9143</v>
      </c>
      <c r="BA92">
        <v>13968</v>
      </c>
      <c r="BB92">
        <v>19137</v>
      </c>
    </row>
    <row r="93" spans="2:54">
      <c r="B93" t="s">
        <v>180</v>
      </c>
      <c r="AU93">
        <v>110</v>
      </c>
      <c r="AV93">
        <v>97</v>
      </c>
      <c r="AW93">
        <v>416</v>
      </c>
      <c r="AX93">
        <v>843</v>
      </c>
      <c r="AY93">
        <v>3940</v>
      </c>
      <c r="AZ93">
        <v>6696</v>
      </c>
      <c r="BA93">
        <v>4314</v>
      </c>
      <c r="BB93">
        <v>2532</v>
      </c>
    </row>
    <row r="94" spans="2:54">
      <c r="B94" t="s">
        <v>133</v>
      </c>
      <c r="C94" t="s">
        <v>134</v>
      </c>
      <c r="Z94">
        <v>43902</v>
      </c>
    </row>
    <row r="95" spans="2:54">
      <c r="B95" t="s">
        <v>135</v>
      </c>
      <c r="C95" t="s">
        <v>132</v>
      </c>
      <c r="Z95">
        <v>1838370</v>
      </c>
    </row>
    <row r="96" spans="2:54">
      <c r="B96" t="s">
        <v>136</v>
      </c>
      <c r="C96" t="s">
        <v>132</v>
      </c>
      <c r="Z96">
        <v>156441</v>
      </c>
      <c r="AA96">
        <v>297</v>
      </c>
      <c r="AB96">
        <v>359</v>
      </c>
      <c r="AC96">
        <v>339</v>
      </c>
      <c r="AD96">
        <v>660</v>
      </c>
      <c r="AE96">
        <v>1043</v>
      </c>
    </row>
    <row r="97" spans="2:54">
      <c r="B97" t="s">
        <v>148</v>
      </c>
      <c r="AF97">
        <v>400</v>
      </c>
      <c r="AG97">
        <v>322</v>
      </c>
      <c r="AH97">
        <v>426</v>
      </c>
      <c r="AI97">
        <v>336</v>
      </c>
      <c r="AJ97">
        <v>208</v>
      </c>
      <c r="AK97">
        <v>76</v>
      </c>
      <c r="AL97">
        <v>106</v>
      </c>
      <c r="AM97">
        <v>326</v>
      </c>
      <c r="AN97">
        <v>326</v>
      </c>
      <c r="AO97">
        <v>1273</v>
      </c>
      <c r="AP97">
        <v>1025</v>
      </c>
    </row>
    <row r="98" spans="2:54">
      <c r="B98" t="s">
        <v>240</v>
      </c>
      <c r="AQ98">
        <v>4171</v>
      </c>
      <c r="AR98">
        <v>4183</v>
      </c>
      <c r="AS98">
        <v>3742</v>
      </c>
      <c r="AT98">
        <v>1297</v>
      </c>
      <c r="AU98">
        <v>806</v>
      </c>
      <c r="AV98">
        <v>706</v>
      </c>
      <c r="AW98">
        <v>15949</v>
      </c>
      <c r="AX98">
        <v>50</v>
      </c>
      <c r="AY98">
        <v>928</v>
      </c>
      <c r="AZ98">
        <v>675</v>
      </c>
      <c r="BA98">
        <v>339</v>
      </c>
      <c r="BB98">
        <v>680</v>
      </c>
    </row>
    <row r="99" spans="2:54">
      <c r="B99" t="s">
        <v>208</v>
      </c>
      <c r="AX99">
        <v>834</v>
      </c>
      <c r="AY99">
        <v>2473</v>
      </c>
      <c r="AZ99">
        <v>11830</v>
      </c>
      <c r="BA99">
        <v>33268</v>
      </c>
      <c r="BB99">
        <v>22535</v>
      </c>
    </row>
    <row r="100" spans="2:54">
      <c r="B100" t="s">
        <v>209</v>
      </c>
      <c r="AX100">
        <v>18731</v>
      </c>
      <c r="AY100">
        <v>19193</v>
      </c>
      <c r="AZ100">
        <v>67492</v>
      </c>
      <c r="BA100">
        <v>83974</v>
      </c>
      <c r="BB100">
        <v>84808</v>
      </c>
    </row>
    <row r="101" spans="2:54">
      <c r="B101" t="s">
        <v>65</v>
      </c>
      <c r="N101">
        <v>19574013</v>
      </c>
      <c r="O101">
        <v>15832092</v>
      </c>
      <c r="P101">
        <v>23366505</v>
      </c>
      <c r="Q101">
        <v>19799556</v>
      </c>
      <c r="R101">
        <v>25299802</v>
      </c>
      <c r="S101">
        <v>20367701</v>
      </c>
      <c r="T101">
        <v>19748283</v>
      </c>
      <c r="U101">
        <v>31516140</v>
      </c>
      <c r="V101">
        <v>40292059</v>
      </c>
      <c r="W101">
        <v>52570579</v>
      </c>
      <c r="X101">
        <v>105515062</v>
      </c>
      <c r="Y101">
        <v>145737321</v>
      </c>
      <c r="Z101">
        <v>108290435</v>
      </c>
      <c r="AA101">
        <v>100357</v>
      </c>
      <c r="AB101">
        <v>108595</v>
      </c>
      <c r="AC101">
        <v>109189</v>
      </c>
      <c r="AD101">
        <v>94442</v>
      </c>
      <c r="AE101">
        <v>110205</v>
      </c>
      <c r="AF101">
        <v>83471</v>
      </c>
      <c r="AG101">
        <v>137661</v>
      </c>
      <c r="AH101">
        <v>124163</v>
      </c>
      <c r="AI101">
        <v>89605</v>
      </c>
      <c r="AJ101">
        <v>97923</v>
      </c>
      <c r="AK101">
        <v>56171</v>
      </c>
      <c r="AL101">
        <v>51942</v>
      </c>
      <c r="AM101">
        <v>68667</v>
      </c>
      <c r="AN101">
        <v>38153</v>
      </c>
      <c r="AO101">
        <v>46819</v>
      </c>
      <c r="AP101">
        <v>49703</v>
      </c>
      <c r="AQ101">
        <v>34719</v>
      </c>
      <c r="AR101">
        <v>55614</v>
      </c>
      <c r="AS101">
        <v>77968</v>
      </c>
      <c r="AT101">
        <v>95349</v>
      </c>
      <c r="AU101">
        <v>79629</v>
      </c>
      <c r="AV101">
        <v>53240</v>
      </c>
      <c r="AW101">
        <v>51770</v>
      </c>
      <c r="AX101">
        <v>107636</v>
      </c>
      <c r="AY101">
        <v>464846</v>
      </c>
      <c r="AZ101">
        <v>353498</v>
      </c>
      <c r="BA101">
        <v>273398</v>
      </c>
      <c r="BB101">
        <v>82622</v>
      </c>
    </row>
    <row r="102" spans="2:54">
      <c r="B102" t="s">
        <v>66</v>
      </c>
      <c r="O102">
        <v>3492</v>
      </c>
      <c r="Q102">
        <v>1889</v>
      </c>
      <c r="R102">
        <v>6107</v>
      </c>
      <c r="T102">
        <v>666</v>
      </c>
      <c r="U102">
        <v>25147</v>
      </c>
      <c r="V102">
        <v>20810</v>
      </c>
      <c r="W102">
        <v>878</v>
      </c>
    </row>
    <row r="103" spans="2:54">
      <c r="B103" t="s">
        <v>68</v>
      </c>
      <c r="N103">
        <v>8319</v>
      </c>
      <c r="O103">
        <v>242129</v>
      </c>
      <c r="P103">
        <v>4009</v>
      </c>
      <c r="R103">
        <v>13230</v>
      </c>
      <c r="S103">
        <v>306787</v>
      </c>
      <c r="T103">
        <v>203919</v>
      </c>
      <c r="U103">
        <v>369137</v>
      </c>
      <c r="V103">
        <v>229231</v>
      </c>
      <c r="W103">
        <v>293641</v>
      </c>
    </row>
    <row r="104" spans="2:54">
      <c r="B104" t="s">
        <v>67</v>
      </c>
      <c r="N104">
        <v>3752</v>
      </c>
      <c r="O104">
        <v>440090</v>
      </c>
      <c r="P104">
        <v>343718</v>
      </c>
      <c r="Q104">
        <v>481515</v>
      </c>
      <c r="R104">
        <v>182218</v>
      </c>
      <c r="T104">
        <v>317</v>
      </c>
      <c r="U104">
        <v>527</v>
      </c>
      <c r="V104">
        <v>260814</v>
      </c>
      <c r="W104">
        <v>93422</v>
      </c>
      <c r="X104">
        <v>24521</v>
      </c>
    </row>
    <row r="105" spans="2:54">
      <c r="B105" t="s">
        <v>69</v>
      </c>
      <c r="N105">
        <v>205712</v>
      </c>
      <c r="O105">
        <v>192486</v>
      </c>
      <c r="P105">
        <v>413441</v>
      </c>
    </row>
    <row r="106" spans="2:54">
      <c r="B106" t="s">
        <v>70</v>
      </c>
      <c r="C106" t="s">
        <v>71</v>
      </c>
      <c r="N106">
        <v>489313</v>
      </c>
      <c r="O106">
        <v>995118</v>
      </c>
      <c r="P106">
        <v>889395</v>
      </c>
      <c r="Q106">
        <v>1363258</v>
      </c>
      <c r="R106">
        <v>1173744</v>
      </c>
      <c r="S106">
        <v>1354580</v>
      </c>
      <c r="T106">
        <v>775551</v>
      </c>
      <c r="U106">
        <v>1139632</v>
      </c>
      <c r="V106">
        <v>1793348</v>
      </c>
      <c r="W106">
        <v>1825676</v>
      </c>
      <c r="X106">
        <v>3333471</v>
      </c>
      <c r="Y106">
        <v>2929125</v>
      </c>
      <c r="Z106">
        <v>2806236</v>
      </c>
      <c r="AA106">
        <v>3152</v>
      </c>
      <c r="AB106">
        <v>2721</v>
      </c>
      <c r="AC106">
        <v>2703</v>
      </c>
      <c r="AD106">
        <v>1665</v>
      </c>
      <c r="AY106">
        <v>266</v>
      </c>
      <c r="AZ106">
        <v>1235</v>
      </c>
      <c r="BA106">
        <v>70052</v>
      </c>
      <c r="BB106">
        <v>52237</v>
      </c>
    </row>
    <row r="107" spans="2:54">
      <c r="B107" t="s">
        <v>212</v>
      </c>
      <c r="AY107">
        <v>54</v>
      </c>
      <c r="AZ107">
        <v>28</v>
      </c>
      <c r="BA107">
        <v>2</v>
      </c>
    </row>
    <row r="108" spans="2:54">
      <c r="B108" t="s">
        <v>72</v>
      </c>
      <c r="N108">
        <v>7968848</v>
      </c>
      <c r="O108">
        <v>7638981</v>
      </c>
      <c r="P108">
        <v>11733101</v>
      </c>
      <c r="Q108">
        <v>14868671</v>
      </c>
      <c r="R108">
        <v>10966051</v>
      </c>
      <c r="S108">
        <v>10378806</v>
      </c>
      <c r="T108">
        <v>15709580</v>
      </c>
      <c r="U108">
        <v>23891754</v>
      </c>
      <c r="V108">
        <v>33599396</v>
      </c>
      <c r="W108">
        <v>40392458</v>
      </c>
      <c r="X108">
        <v>67505528</v>
      </c>
      <c r="Y108">
        <v>99827517</v>
      </c>
      <c r="Z108">
        <v>56769898</v>
      </c>
      <c r="AA108">
        <v>30737</v>
      </c>
      <c r="AB108">
        <v>30250</v>
      </c>
      <c r="AC108">
        <v>34901</v>
      </c>
      <c r="AD108">
        <v>38282</v>
      </c>
      <c r="AE108">
        <v>50013</v>
      </c>
      <c r="AF108">
        <v>63297</v>
      </c>
      <c r="AG108">
        <v>53694</v>
      </c>
      <c r="AH108">
        <v>55359</v>
      </c>
      <c r="AI108">
        <v>45195</v>
      </c>
      <c r="AJ108">
        <v>36698</v>
      </c>
      <c r="AK108">
        <v>24915</v>
      </c>
      <c r="AL108">
        <v>19858</v>
      </c>
      <c r="AM108">
        <v>27442</v>
      </c>
      <c r="AN108">
        <v>31424</v>
      </c>
      <c r="AO108">
        <v>26807</v>
      </c>
      <c r="AP108">
        <v>43747</v>
      </c>
      <c r="AQ108">
        <v>33441</v>
      </c>
      <c r="AR108">
        <v>42811</v>
      </c>
      <c r="AS108">
        <v>68428</v>
      </c>
      <c r="AT108">
        <v>98162</v>
      </c>
      <c r="AU108">
        <v>377793</v>
      </c>
      <c r="AV108">
        <v>553865</v>
      </c>
      <c r="AW108">
        <v>777279</v>
      </c>
      <c r="AX108">
        <v>478656</v>
      </c>
      <c r="AY108">
        <v>181093</v>
      </c>
      <c r="AZ108">
        <v>401068</v>
      </c>
      <c r="BA108">
        <v>298216</v>
      </c>
      <c r="BB108">
        <v>253127</v>
      </c>
    </row>
    <row r="109" spans="2:54">
      <c r="B109" t="s">
        <v>223</v>
      </c>
      <c r="BA109">
        <v>16994</v>
      </c>
      <c r="BB109">
        <v>45552</v>
      </c>
    </row>
    <row r="110" spans="2:54">
      <c r="B110" t="s">
        <v>139</v>
      </c>
      <c r="AA110">
        <v>789</v>
      </c>
      <c r="AB110">
        <v>1561</v>
      </c>
      <c r="AC110">
        <v>1589</v>
      </c>
      <c r="AD110">
        <v>2386</v>
      </c>
      <c r="AE110">
        <v>2858</v>
      </c>
      <c r="AF110">
        <v>2674</v>
      </c>
      <c r="AG110">
        <v>2746</v>
      </c>
      <c r="AH110">
        <v>2847</v>
      </c>
      <c r="AI110">
        <v>1796</v>
      </c>
      <c r="AJ110">
        <v>1258</v>
      </c>
      <c r="AK110">
        <v>737</v>
      </c>
      <c r="AL110">
        <v>815</v>
      </c>
      <c r="AM110">
        <v>1256</v>
      </c>
      <c r="AN110">
        <v>1260</v>
      </c>
      <c r="AO110">
        <v>1275</v>
      </c>
      <c r="AP110">
        <v>1724</v>
      </c>
      <c r="AQ110">
        <v>1344</v>
      </c>
      <c r="AR110">
        <v>1602</v>
      </c>
      <c r="AS110">
        <v>1977</v>
      </c>
      <c r="AT110">
        <v>1531</v>
      </c>
      <c r="AU110">
        <v>11023</v>
      </c>
      <c r="AV110">
        <v>24307</v>
      </c>
      <c r="AW110">
        <v>74221</v>
      </c>
      <c r="AX110">
        <v>87096</v>
      </c>
      <c r="AY110">
        <v>10180</v>
      </c>
      <c r="AZ110">
        <v>46698</v>
      </c>
      <c r="BA110">
        <v>19374</v>
      </c>
      <c r="BB110">
        <v>18671</v>
      </c>
    </row>
    <row r="111" spans="2:54">
      <c r="B111" t="s">
        <v>168</v>
      </c>
      <c r="AQ111">
        <v>2322</v>
      </c>
      <c r="AR111">
        <v>4065</v>
      </c>
      <c r="AS111">
        <v>8050</v>
      </c>
      <c r="AT111">
        <v>17321</v>
      </c>
      <c r="AU111">
        <v>3787</v>
      </c>
      <c r="AX111">
        <v>503</v>
      </c>
      <c r="AY111">
        <v>2546</v>
      </c>
      <c r="AZ111">
        <v>5590</v>
      </c>
      <c r="BA111">
        <v>4525</v>
      </c>
      <c r="BB111">
        <v>1921</v>
      </c>
    </row>
    <row r="112" spans="2:54">
      <c r="B112" t="s">
        <v>73</v>
      </c>
      <c r="N112">
        <v>1524176</v>
      </c>
      <c r="O112">
        <v>2069515</v>
      </c>
      <c r="P112">
        <v>2295462</v>
      </c>
      <c r="Q112">
        <v>3181824</v>
      </c>
      <c r="R112">
        <v>4263274</v>
      </c>
      <c r="S112">
        <v>3668123</v>
      </c>
      <c r="T112">
        <v>4447309</v>
      </c>
      <c r="U112">
        <v>6041537</v>
      </c>
      <c r="V112">
        <v>8204417</v>
      </c>
      <c r="W112">
        <v>9948490</v>
      </c>
      <c r="X112">
        <v>12134504</v>
      </c>
      <c r="Y112">
        <v>18938738</v>
      </c>
      <c r="Z112">
        <v>7458302</v>
      </c>
      <c r="AA112">
        <v>5623</v>
      </c>
      <c r="AB112">
        <v>7353</v>
      </c>
      <c r="AC112">
        <v>7801</v>
      </c>
      <c r="AD112">
        <v>11388</v>
      </c>
      <c r="AE112">
        <v>13563</v>
      </c>
      <c r="AF112">
        <v>13624</v>
      </c>
      <c r="AG112">
        <v>11816</v>
      </c>
      <c r="AH112">
        <v>14641</v>
      </c>
      <c r="AI112">
        <v>9601</v>
      </c>
      <c r="AJ112">
        <v>4735</v>
      </c>
      <c r="AK112">
        <v>2497</v>
      </c>
      <c r="AL112">
        <v>2397</v>
      </c>
      <c r="AM112">
        <v>4216</v>
      </c>
      <c r="AN112">
        <v>4500</v>
      </c>
      <c r="AO112">
        <v>5021</v>
      </c>
      <c r="AP112">
        <v>8836</v>
      </c>
      <c r="AQ112">
        <v>8855</v>
      </c>
      <c r="AR112">
        <v>9971</v>
      </c>
      <c r="AS112">
        <v>15630</v>
      </c>
      <c r="AT112">
        <v>46277</v>
      </c>
      <c r="AU112">
        <v>6588</v>
      </c>
      <c r="AX112">
        <v>1045</v>
      </c>
      <c r="AY112">
        <v>14603</v>
      </c>
      <c r="AZ112">
        <v>65752</v>
      </c>
      <c r="BA112">
        <v>81998</v>
      </c>
      <c r="BB112">
        <v>37627</v>
      </c>
    </row>
    <row r="113" spans="2:54">
      <c r="B113" t="s">
        <v>74</v>
      </c>
      <c r="N113">
        <v>216208</v>
      </c>
      <c r="O113">
        <v>293671</v>
      </c>
      <c r="P113">
        <v>374807</v>
      </c>
      <c r="Q113">
        <v>467696</v>
      </c>
      <c r="R113">
        <v>534131</v>
      </c>
      <c r="S113">
        <v>452260</v>
      </c>
      <c r="T113">
        <v>701594</v>
      </c>
      <c r="U113">
        <v>866625</v>
      </c>
      <c r="V113">
        <v>1023921</v>
      </c>
      <c r="W113">
        <v>1013907</v>
      </c>
      <c r="X113">
        <v>1874326</v>
      </c>
      <c r="Y113">
        <v>3168073</v>
      </c>
      <c r="Z113">
        <v>938167</v>
      </c>
      <c r="AA113">
        <v>158</v>
      </c>
      <c r="AB113">
        <v>371</v>
      </c>
    </row>
    <row r="114" spans="2:54">
      <c r="B114" t="s">
        <v>141</v>
      </c>
      <c r="AA114">
        <v>6297</v>
      </c>
      <c r="AB114">
        <v>8997</v>
      </c>
      <c r="AC114">
        <v>9529</v>
      </c>
      <c r="AD114">
        <v>13549</v>
      </c>
      <c r="AE114">
        <v>17407</v>
      </c>
      <c r="AF114">
        <v>23558</v>
      </c>
      <c r="AG114">
        <v>25316</v>
      </c>
      <c r="AH114">
        <v>30537</v>
      </c>
    </row>
    <row r="115" spans="2:54">
      <c r="B115" t="s">
        <v>75</v>
      </c>
      <c r="N115">
        <v>2620663</v>
      </c>
      <c r="O115">
        <v>2867137</v>
      </c>
      <c r="P115">
        <v>2984839</v>
      </c>
      <c r="Q115">
        <v>3224907</v>
      </c>
      <c r="R115">
        <v>3358164</v>
      </c>
      <c r="S115">
        <v>2741073</v>
      </c>
      <c r="T115">
        <v>5142793</v>
      </c>
      <c r="U115">
        <v>13570607</v>
      </c>
      <c r="V115">
        <v>26992354</v>
      </c>
      <c r="W115">
        <v>23379401</v>
      </c>
      <c r="X115">
        <v>46576489</v>
      </c>
      <c r="Y115">
        <v>59018192</v>
      </c>
      <c r="Z115">
        <v>32340408</v>
      </c>
      <c r="AA115">
        <v>1799</v>
      </c>
      <c r="AB115">
        <v>3093</v>
      </c>
      <c r="AC115">
        <v>4950</v>
      </c>
      <c r="AD115">
        <v>5655</v>
      </c>
      <c r="AE115">
        <v>10202</v>
      </c>
      <c r="AF115">
        <v>8579</v>
      </c>
      <c r="AG115">
        <v>9129</v>
      </c>
      <c r="AH115">
        <v>15113</v>
      </c>
      <c r="AI115">
        <v>29408</v>
      </c>
      <c r="AJ115">
        <v>15323</v>
      </c>
      <c r="AK115">
        <v>7816</v>
      </c>
      <c r="AL115">
        <v>6890</v>
      </c>
      <c r="AM115">
        <v>10068</v>
      </c>
      <c r="AN115">
        <v>10873</v>
      </c>
      <c r="AO115">
        <v>13752</v>
      </c>
      <c r="AP115">
        <v>25050</v>
      </c>
      <c r="AQ115">
        <v>27518</v>
      </c>
      <c r="AR115">
        <v>35420</v>
      </c>
      <c r="AS115">
        <v>53781</v>
      </c>
      <c r="AT115">
        <v>124023</v>
      </c>
      <c r="AU115">
        <v>49708</v>
      </c>
      <c r="AX115">
        <v>20849</v>
      </c>
      <c r="AY115">
        <v>57966</v>
      </c>
      <c r="AZ115">
        <v>103591</v>
      </c>
      <c r="BA115">
        <v>92273</v>
      </c>
      <c r="BB115">
        <v>124311</v>
      </c>
    </row>
    <row r="116" spans="2:54">
      <c r="B116" t="s">
        <v>76</v>
      </c>
      <c r="N116">
        <v>365500</v>
      </c>
      <c r="O116">
        <v>65789</v>
      </c>
      <c r="P116">
        <v>257723</v>
      </c>
    </row>
    <row r="117" spans="2:54">
      <c r="B117" t="s">
        <v>233</v>
      </c>
      <c r="Q117">
        <v>293767</v>
      </c>
      <c r="R117">
        <v>487420</v>
      </c>
      <c r="S117">
        <v>8570</v>
      </c>
      <c r="T117">
        <v>18097</v>
      </c>
      <c r="U117">
        <v>52657</v>
      </c>
      <c r="V117">
        <v>218707</v>
      </c>
      <c r="W117">
        <v>663102</v>
      </c>
      <c r="X117">
        <v>1474953</v>
      </c>
      <c r="Y117">
        <v>2558127</v>
      </c>
      <c r="Z117">
        <v>368950</v>
      </c>
      <c r="AA117">
        <v>828</v>
      </c>
      <c r="AB117">
        <v>2041</v>
      </c>
      <c r="AC117">
        <v>787</v>
      </c>
      <c r="AD117">
        <v>1371</v>
      </c>
      <c r="AE117">
        <v>2190</v>
      </c>
      <c r="AF117">
        <v>1427</v>
      </c>
      <c r="AG117">
        <v>1738</v>
      </c>
      <c r="AH117">
        <v>2525</v>
      </c>
      <c r="AI117">
        <v>1549</v>
      </c>
      <c r="AJ117">
        <v>967</v>
      </c>
      <c r="AK117">
        <v>1484</v>
      </c>
      <c r="AL117">
        <v>610</v>
      </c>
      <c r="AM117">
        <v>1636</v>
      </c>
      <c r="AN117">
        <v>1406</v>
      </c>
      <c r="AO117">
        <v>3120</v>
      </c>
      <c r="AP117">
        <v>2532</v>
      </c>
      <c r="AQ117">
        <v>3128</v>
      </c>
      <c r="AR117">
        <v>8246</v>
      </c>
      <c r="AS117">
        <v>6019</v>
      </c>
      <c r="AT117">
        <v>3546</v>
      </c>
      <c r="AW117">
        <v>6</v>
      </c>
      <c r="AX117">
        <v>1457</v>
      </c>
      <c r="AY117">
        <v>8069</v>
      </c>
      <c r="AZ117">
        <v>23690</v>
      </c>
      <c r="BA117">
        <v>14305</v>
      </c>
      <c r="BB117">
        <v>18232</v>
      </c>
    </row>
    <row r="118" spans="2:54">
      <c r="B118" t="s">
        <v>77</v>
      </c>
      <c r="N118">
        <v>7437627</v>
      </c>
      <c r="O118">
        <v>5849470</v>
      </c>
      <c r="P118">
        <v>9772730</v>
      </c>
      <c r="Q118">
        <v>9730878</v>
      </c>
      <c r="R118">
        <v>11085608</v>
      </c>
      <c r="S118">
        <v>9258542</v>
      </c>
      <c r="T118">
        <v>8331928</v>
      </c>
      <c r="U118">
        <v>13314088</v>
      </c>
      <c r="V118">
        <v>15747484</v>
      </c>
      <c r="W118">
        <v>24665372</v>
      </c>
      <c r="X118">
        <v>22092880</v>
      </c>
      <c r="Y118">
        <v>25907851</v>
      </c>
      <c r="Z118">
        <v>18725912</v>
      </c>
      <c r="AA118">
        <v>20934</v>
      </c>
      <c r="AB118">
        <v>17610</v>
      </c>
      <c r="AC118">
        <v>17476</v>
      </c>
      <c r="AD118">
        <v>14306</v>
      </c>
      <c r="AE118">
        <v>12819</v>
      </c>
      <c r="AF118">
        <v>18866</v>
      </c>
      <c r="AG118">
        <v>21977</v>
      </c>
      <c r="AH118">
        <v>19566</v>
      </c>
      <c r="AI118">
        <v>16987</v>
      </c>
      <c r="AJ118">
        <v>14380</v>
      </c>
      <c r="AK118">
        <v>9695</v>
      </c>
      <c r="AL118">
        <v>8563</v>
      </c>
      <c r="AM118">
        <v>9026</v>
      </c>
      <c r="AN118">
        <v>9104</v>
      </c>
      <c r="AO118">
        <v>8550</v>
      </c>
      <c r="AP118">
        <v>20266</v>
      </c>
      <c r="AQ118">
        <v>21288</v>
      </c>
      <c r="AR118">
        <v>18121</v>
      </c>
      <c r="AS118">
        <v>17387</v>
      </c>
      <c r="AT118">
        <v>30417</v>
      </c>
      <c r="AU118">
        <v>2</v>
      </c>
      <c r="AX118">
        <v>2792</v>
      </c>
      <c r="AY118">
        <v>46654</v>
      </c>
      <c r="AZ118">
        <v>89479</v>
      </c>
      <c r="BA118">
        <v>84198</v>
      </c>
      <c r="BB118">
        <v>121300</v>
      </c>
    </row>
    <row r="119" spans="2:54">
      <c r="B119" t="s">
        <v>224</v>
      </c>
      <c r="AY119">
        <v>115</v>
      </c>
      <c r="AZ119">
        <v>9236</v>
      </c>
      <c r="BA119">
        <v>5962</v>
      </c>
      <c r="BB119">
        <v>53105</v>
      </c>
    </row>
    <row r="120" spans="2:54">
      <c r="B120" t="s">
        <v>149</v>
      </c>
      <c r="AF120">
        <v>638</v>
      </c>
      <c r="AG120">
        <v>704</v>
      </c>
      <c r="AH120">
        <v>979</v>
      </c>
      <c r="AI120">
        <v>1003</v>
      </c>
      <c r="AJ120">
        <v>521</v>
      </c>
      <c r="AK120">
        <v>1124</v>
      </c>
      <c r="AL120">
        <v>1268</v>
      </c>
      <c r="AM120">
        <v>1329</v>
      </c>
      <c r="AN120">
        <v>1572</v>
      </c>
      <c r="AO120">
        <v>1788</v>
      </c>
      <c r="AP120">
        <v>2779</v>
      </c>
      <c r="AQ120">
        <v>2742</v>
      </c>
      <c r="AR120">
        <v>2399</v>
      </c>
      <c r="AS120">
        <v>4406</v>
      </c>
      <c r="AT120">
        <v>7625</v>
      </c>
      <c r="AU120">
        <v>85181</v>
      </c>
      <c r="AV120">
        <v>79976</v>
      </c>
      <c r="AW120">
        <v>16480</v>
      </c>
      <c r="AX120">
        <v>10960</v>
      </c>
      <c r="AY120">
        <v>6723</v>
      </c>
      <c r="AZ120">
        <v>14210</v>
      </c>
      <c r="BA120">
        <v>11506</v>
      </c>
      <c r="BB120">
        <v>13149</v>
      </c>
    </row>
    <row r="121" spans="2:54">
      <c r="B121" t="s">
        <v>78</v>
      </c>
      <c r="N121">
        <v>23471837</v>
      </c>
      <c r="O121">
        <v>26566178</v>
      </c>
      <c r="P121">
        <v>44103802</v>
      </c>
      <c r="Q121">
        <v>57519654</v>
      </c>
      <c r="R121">
        <v>62499819</v>
      </c>
      <c r="S121">
        <v>41750979</v>
      </c>
      <c r="T121">
        <v>45731903</v>
      </c>
      <c r="U121">
        <v>109156490</v>
      </c>
      <c r="V121">
        <v>186340304</v>
      </c>
      <c r="W121">
        <v>273774685</v>
      </c>
      <c r="X121">
        <v>366364403</v>
      </c>
      <c r="Y121">
        <v>377941926</v>
      </c>
      <c r="Z121">
        <v>235423679</v>
      </c>
      <c r="AA121">
        <v>218403</v>
      </c>
      <c r="AB121">
        <v>264228</v>
      </c>
      <c r="AC121">
        <v>250306</v>
      </c>
      <c r="AD121">
        <v>227977</v>
      </c>
      <c r="AE121">
        <v>260754</v>
      </c>
      <c r="AF121">
        <v>257570</v>
      </c>
      <c r="AG121">
        <v>288158</v>
      </c>
      <c r="AH121">
        <v>259127</v>
      </c>
      <c r="AI121">
        <v>164570</v>
      </c>
      <c r="AJ121">
        <v>155715</v>
      </c>
      <c r="AK121">
        <v>134921</v>
      </c>
      <c r="AL121">
        <v>143435</v>
      </c>
      <c r="AM121">
        <v>210480</v>
      </c>
      <c r="AN121">
        <v>203283</v>
      </c>
      <c r="AO121">
        <v>204348</v>
      </c>
      <c r="AP121">
        <v>288558</v>
      </c>
      <c r="AQ121">
        <v>239662</v>
      </c>
      <c r="AR121">
        <v>232184</v>
      </c>
      <c r="AS121">
        <v>227200</v>
      </c>
      <c r="AT121">
        <v>59901</v>
      </c>
      <c r="AU121">
        <v>107</v>
      </c>
      <c r="AV121">
        <v>2208</v>
      </c>
      <c r="AX121">
        <v>633</v>
      </c>
      <c r="AY121">
        <v>102161</v>
      </c>
      <c r="AZ121">
        <v>60075</v>
      </c>
      <c r="BA121">
        <v>324739</v>
      </c>
      <c r="BB121">
        <v>467519</v>
      </c>
    </row>
    <row r="122" spans="2:54">
      <c r="B122" t="s">
        <v>234</v>
      </c>
      <c r="Q122">
        <v>757586</v>
      </c>
      <c r="R122">
        <v>1342827</v>
      </c>
      <c r="S122">
        <v>604876</v>
      </c>
      <c r="T122">
        <v>1024107</v>
      </c>
      <c r="U122">
        <v>1682244</v>
      </c>
      <c r="V122">
        <v>4956557</v>
      </c>
      <c r="W122">
        <v>6176440</v>
      </c>
      <c r="X122">
        <v>12735007</v>
      </c>
      <c r="Y122">
        <v>7138720</v>
      </c>
      <c r="Z122">
        <v>5314520</v>
      </c>
      <c r="AA122">
        <v>5717</v>
      </c>
      <c r="AB122">
        <v>8760</v>
      </c>
      <c r="AC122">
        <v>8614</v>
      </c>
      <c r="AD122">
        <v>5267</v>
      </c>
      <c r="AE122">
        <v>6466</v>
      </c>
      <c r="AF122">
        <v>6698</v>
      </c>
      <c r="AG122">
        <v>6246</v>
      </c>
      <c r="AH122">
        <v>11841</v>
      </c>
      <c r="AI122">
        <v>6405</v>
      </c>
      <c r="AJ122">
        <v>2176</v>
      </c>
      <c r="AK122">
        <v>1186</v>
      </c>
      <c r="AL122">
        <v>2691</v>
      </c>
      <c r="AM122">
        <v>3938</v>
      </c>
      <c r="AN122">
        <v>4188</v>
      </c>
      <c r="AO122">
        <v>3542</v>
      </c>
      <c r="AP122">
        <v>16068</v>
      </c>
      <c r="AQ122">
        <v>17005</v>
      </c>
      <c r="AR122">
        <v>15751</v>
      </c>
      <c r="AS122">
        <v>9857</v>
      </c>
      <c r="AT122">
        <v>1959</v>
      </c>
      <c r="AY122">
        <v>1</v>
      </c>
      <c r="AZ122">
        <v>79</v>
      </c>
    </row>
    <row r="123" spans="2:54">
      <c r="B123" t="s">
        <v>137</v>
      </c>
      <c r="Z123">
        <v>1641131</v>
      </c>
      <c r="AA123">
        <v>3651</v>
      </c>
      <c r="AB123">
        <v>2488</v>
      </c>
      <c r="AC123">
        <v>3084</v>
      </c>
      <c r="AD123">
        <v>4779</v>
      </c>
      <c r="AE123">
        <v>3359</v>
      </c>
    </row>
    <row r="124" spans="2:54">
      <c r="B124" t="s">
        <v>239</v>
      </c>
      <c r="AQ124">
        <v>3169</v>
      </c>
      <c r="AR124">
        <v>7646</v>
      </c>
      <c r="AS124">
        <v>4177</v>
      </c>
      <c r="AT124">
        <v>4198</v>
      </c>
      <c r="AU124">
        <v>5553</v>
      </c>
      <c r="AV124">
        <v>8588</v>
      </c>
      <c r="AW124">
        <v>13857</v>
      </c>
      <c r="AX124">
        <v>14033</v>
      </c>
      <c r="AY124">
        <v>18618</v>
      </c>
      <c r="AZ124">
        <v>31689</v>
      </c>
    </row>
    <row r="125" spans="2:54">
      <c r="B125" t="s">
        <v>150</v>
      </c>
      <c r="AF125">
        <v>1088</v>
      </c>
      <c r="AG125">
        <v>1506</v>
      </c>
      <c r="AH125">
        <v>1405</v>
      </c>
      <c r="AI125">
        <v>1370</v>
      </c>
      <c r="AJ125">
        <v>904</v>
      </c>
      <c r="AK125">
        <v>1673</v>
      </c>
      <c r="AL125">
        <v>2730</v>
      </c>
      <c r="AM125">
        <v>4395</v>
      </c>
      <c r="AN125">
        <v>4942</v>
      </c>
      <c r="AO125">
        <v>3180</v>
      </c>
      <c r="AP125">
        <v>3240</v>
      </c>
      <c r="BA125">
        <v>29166</v>
      </c>
      <c r="BB125">
        <v>78996</v>
      </c>
    </row>
    <row r="126" spans="2:54">
      <c r="B126" t="s">
        <v>222</v>
      </c>
      <c r="BA126">
        <v>2640</v>
      </c>
      <c r="BB126">
        <v>2099</v>
      </c>
    </row>
    <row r="127" spans="2:54">
      <c r="B127" t="s">
        <v>79</v>
      </c>
      <c r="N127">
        <v>509115</v>
      </c>
      <c r="O127">
        <v>4268</v>
      </c>
      <c r="P127">
        <v>23798</v>
      </c>
      <c r="Q127">
        <v>118487</v>
      </c>
      <c r="R127">
        <v>3126</v>
      </c>
      <c r="S127">
        <v>471969</v>
      </c>
      <c r="T127">
        <v>884872</v>
      </c>
      <c r="U127">
        <v>313315</v>
      </c>
      <c r="V127">
        <v>195215</v>
      </c>
      <c r="W127">
        <v>148077</v>
      </c>
      <c r="X127">
        <v>908594</v>
      </c>
      <c r="Y127">
        <v>749722</v>
      </c>
      <c r="Z127">
        <v>2421318</v>
      </c>
      <c r="AA127">
        <v>756</v>
      </c>
      <c r="AB127">
        <v>245</v>
      </c>
      <c r="AC127">
        <v>887</v>
      </c>
      <c r="AD127">
        <v>439</v>
      </c>
      <c r="AE127">
        <v>754</v>
      </c>
      <c r="AF127">
        <v>1569</v>
      </c>
      <c r="AG127">
        <v>1531</v>
      </c>
      <c r="AH127">
        <v>2430</v>
      </c>
      <c r="AI127">
        <v>2743</v>
      </c>
      <c r="AJ127">
        <v>1057</v>
      </c>
      <c r="AK127">
        <v>1082</v>
      </c>
      <c r="AL127">
        <v>1409</v>
      </c>
      <c r="AM127">
        <v>3687</v>
      </c>
      <c r="AN127">
        <v>4339</v>
      </c>
      <c r="AO127">
        <v>5103</v>
      </c>
      <c r="AP127">
        <v>5456</v>
      </c>
      <c r="AQ127">
        <v>9119</v>
      </c>
      <c r="AR127">
        <v>4420</v>
      </c>
      <c r="AS127">
        <v>6465</v>
      </c>
      <c r="AT127">
        <v>8792</v>
      </c>
      <c r="AU127">
        <v>47623</v>
      </c>
      <c r="AV127">
        <v>19988</v>
      </c>
      <c r="AW127">
        <v>18848</v>
      </c>
      <c r="AX127">
        <v>28107</v>
      </c>
      <c r="AY127">
        <v>21851</v>
      </c>
      <c r="AZ127">
        <v>33988</v>
      </c>
      <c r="BA127">
        <v>43650</v>
      </c>
      <c r="BB127">
        <v>79428</v>
      </c>
    </row>
    <row r="128" spans="2:54">
      <c r="B128" t="s">
        <v>211</v>
      </c>
      <c r="R128">
        <v>4012</v>
      </c>
      <c r="T128">
        <v>13</v>
      </c>
      <c r="U128">
        <v>75420</v>
      </c>
      <c r="V128">
        <v>3784</v>
      </c>
      <c r="W128">
        <v>9897</v>
      </c>
      <c r="X128">
        <v>7492</v>
      </c>
      <c r="Y128">
        <v>8986</v>
      </c>
      <c r="Z128">
        <v>9690</v>
      </c>
      <c r="AX128">
        <v>225</v>
      </c>
      <c r="AY128">
        <v>2165</v>
      </c>
      <c r="AZ128">
        <v>827</v>
      </c>
      <c r="BA128">
        <v>768</v>
      </c>
      <c r="BB128">
        <v>866</v>
      </c>
    </row>
    <row r="129" spans="2:54">
      <c r="B129" t="s">
        <v>80</v>
      </c>
      <c r="N129">
        <v>1430741</v>
      </c>
      <c r="O129">
        <v>1070163</v>
      </c>
      <c r="P129">
        <v>1306550</v>
      </c>
      <c r="Q129">
        <v>1216760</v>
      </c>
      <c r="R129">
        <v>944356</v>
      </c>
      <c r="S129">
        <v>5696275</v>
      </c>
      <c r="T129">
        <v>44198950</v>
      </c>
      <c r="U129">
        <v>160701673</v>
      </c>
      <c r="V129">
        <v>109260439</v>
      </c>
      <c r="W129">
        <v>8433069</v>
      </c>
      <c r="X129">
        <v>52176440</v>
      </c>
      <c r="Y129">
        <v>13280886</v>
      </c>
      <c r="Z129">
        <v>1113313</v>
      </c>
      <c r="AA129">
        <v>1393</v>
      </c>
      <c r="AB129">
        <v>1312</v>
      </c>
      <c r="AC129">
        <v>789</v>
      </c>
      <c r="AD129">
        <v>710</v>
      </c>
      <c r="AE129">
        <v>1407</v>
      </c>
      <c r="AF129">
        <v>835</v>
      </c>
      <c r="AG129">
        <v>1587</v>
      </c>
      <c r="AH129">
        <v>3464</v>
      </c>
      <c r="AI129">
        <v>3037</v>
      </c>
      <c r="AJ129">
        <v>231</v>
      </c>
      <c r="AK129">
        <v>175</v>
      </c>
      <c r="AL129">
        <v>254</v>
      </c>
    </row>
    <row r="130" spans="2:54">
      <c r="B130" t="s">
        <v>81</v>
      </c>
      <c r="N130">
        <v>362167</v>
      </c>
      <c r="O130">
        <v>300135</v>
      </c>
      <c r="P130">
        <v>386140</v>
      </c>
      <c r="Q130">
        <v>456417</v>
      </c>
      <c r="R130">
        <v>736845</v>
      </c>
      <c r="S130">
        <v>674982</v>
      </c>
      <c r="T130">
        <v>595024</v>
      </c>
      <c r="U130">
        <v>1075147</v>
      </c>
      <c r="V130">
        <v>1051858</v>
      </c>
      <c r="W130">
        <v>1577122</v>
      </c>
      <c r="X130">
        <v>1937977</v>
      </c>
      <c r="Y130">
        <v>1593165</v>
      </c>
      <c r="Z130">
        <v>1958706</v>
      </c>
      <c r="AA130">
        <v>871</v>
      </c>
      <c r="AB130">
        <v>799</v>
      </c>
      <c r="AC130">
        <v>925</v>
      </c>
      <c r="AD130">
        <v>1444</v>
      </c>
      <c r="AE130">
        <v>1852</v>
      </c>
      <c r="AF130">
        <v>1940</v>
      </c>
      <c r="AG130">
        <v>2638</v>
      </c>
      <c r="AH130">
        <v>3162</v>
      </c>
      <c r="AI130">
        <v>2365</v>
      </c>
      <c r="AJ130">
        <v>1313</v>
      </c>
      <c r="AK130">
        <v>683</v>
      </c>
      <c r="AL130">
        <v>841</v>
      </c>
      <c r="AM130">
        <v>1617</v>
      </c>
      <c r="AN130">
        <v>1758</v>
      </c>
      <c r="AO130">
        <v>2161</v>
      </c>
      <c r="AP130">
        <v>3682</v>
      </c>
      <c r="AQ130">
        <v>3267</v>
      </c>
      <c r="AR130">
        <v>4518</v>
      </c>
      <c r="AS130">
        <v>9664</v>
      </c>
      <c r="AT130">
        <v>7927</v>
      </c>
      <c r="AY130">
        <v>7559</v>
      </c>
      <c r="AZ130">
        <v>13330</v>
      </c>
      <c r="BA130">
        <v>16380</v>
      </c>
      <c r="BB130">
        <v>31571</v>
      </c>
    </row>
    <row r="131" spans="2:54">
      <c r="B131" t="s">
        <v>151</v>
      </c>
      <c r="AF131">
        <v>2547</v>
      </c>
      <c r="AG131">
        <v>3078</v>
      </c>
      <c r="AH131">
        <v>3581</v>
      </c>
      <c r="AI131">
        <v>2414</v>
      </c>
      <c r="AJ131">
        <v>2035</v>
      </c>
      <c r="AK131">
        <v>1460</v>
      </c>
      <c r="AL131">
        <v>1835</v>
      </c>
      <c r="AM131">
        <v>2235</v>
      </c>
      <c r="AN131">
        <v>2373</v>
      </c>
      <c r="AO131">
        <v>1902</v>
      </c>
      <c r="AP131">
        <v>2548</v>
      </c>
      <c r="AQ131">
        <v>2689</v>
      </c>
      <c r="AR131">
        <v>3202</v>
      </c>
      <c r="AS131">
        <v>1145</v>
      </c>
      <c r="AT131">
        <v>293</v>
      </c>
      <c r="AU131">
        <v>2038</v>
      </c>
      <c r="AV131">
        <v>1308</v>
      </c>
      <c r="AW131">
        <v>2315</v>
      </c>
      <c r="AX131">
        <v>8523</v>
      </c>
      <c r="AY131">
        <v>17115</v>
      </c>
      <c r="AZ131">
        <v>43151</v>
      </c>
      <c r="BA131">
        <v>6971</v>
      </c>
      <c r="BB131">
        <v>4901</v>
      </c>
    </row>
    <row r="132" spans="2:54">
      <c r="B132" t="s">
        <v>220</v>
      </c>
      <c r="BA132">
        <v>27106</v>
      </c>
      <c r="BB132">
        <v>41121</v>
      </c>
    </row>
    <row r="133" spans="2:54">
      <c r="B133" t="s">
        <v>82</v>
      </c>
      <c r="N133">
        <v>794740</v>
      </c>
      <c r="O133">
        <v>807996</v>
      </c>
      <c r="P133">
        <v>1503401</v>
      </c>
      <c r="Q133">
        <v>890005</v>
      </c>
      <c r="R133">
        <v>1384990</v>
      </c>
      <c r="S133">
        <v>780489</v>
      </c>
      <c r="T133">
        <v>72242</v>
      </c>
      <c r="U133">
        <v>167515</v>
      </c>
      <c r="V133">
        <v>83140</v>
      </c>
      <c r="W133">
        <v>415948</v>
      </c>
      <c r="X133">
        <v>4841518</v>
      </c>
      <c r="Y133">
        <v>10916885</v>
      </c>
      <c r="Z133">
        <v>6607749</v>
      </c>
      <c r="AA133">
        <v>2178</v>
      </c>
      <c r="AB133">
        <v>523</v>
      </c>
      <c r="AC133">
        <v>722</v>
      </c>
      <c r="AD133">
        <v>607</v>
      </c>
      <c r="AE133">
        <v>417</v>
      </c>
      <c r="AF133">
        <v>647</v>
      </c>
      <c r="AG133">
        <v>4242</v>
      </c>
      <c r="AH133">
        <v>5810</v>
      </c>
      <c r="AI133">
        <v>4385</v>
      </c>
      <c r="AJ133">
        <v>1713</v>
      </c>
      <c r="AK133">
        <v>1539</v>
      </c>
      <c r="AL133">
        <v>1343</v>
      </c>
      <c r="AM133">
        <v>2722</v>
      </c>
      <c r="AN133">
        <v>4456</v>
      </c>
      <c r="AO133">
        <v>6222</v>
      </c>
      <c r="AP133">
        <v>14916</v>
      </c>
      <c r="AQ133">
        <v>13218</v>
      </c>
      <c r="AR133">
        <v>8313</v>
      </c>
      <c r="AS133">
        <v>8274</v>
      </c>
      <c r="AT133">
        <v>6810</v>
      </c>
      <c r="AU133">
        <v>15980</v>
      </c>
      <c r="AV133">
        <v>87336</v>
      </c>
      <c r="AW133">
        <v>11544</v>
      </c>
      <c r="AX133">
        <v>15608</v>
      </c>
      <c r="AY133">
        <v>36686</v>
      </c>
      <c r="AZ133">
        <v>82153</v>
      </c>
      <c r="BA133">
        <v>100886</v>
      </c>
      <c r="BB133">
        <v>120386</v>
      </c>
    </row>
    <row r="134" spans="2:54">
      <c r="B134" t="s">
        <v>83</v>
      </c>
      <c r="N134">
        <v>149</v>
      </c>
      <c r="P134">
        <v>144</v>
      </c>
      <c r="U134">
        <v>2200</v>
      </c>
      <c r="W134">
        <v>550</v>
      </c>
      <c r="X134">
        <v>2360</v>
      </c>
      <c r="Y134">
        <v>282859</v>
      </c>
      <c r="Z134">
        <v>53751</v>
      </c>
      <c r="AA134">
        <v>2</v>
      </c>
      <c r="AB134">
        <v>4</v>
      </c>
      <c r="AC134">
        <v>11</v>
      </c>
      <c r="AD134">
        <v>14</v>
      </c>
      <c r="AE134">
        <v>37</v>
      </c>
      <c r="AF134">
        <v>64</v>
      </c>
      <c r="AG134">
        <v>103</v>
      </c>
      <c r="AH134">
        <v>99</v>
      </c>
      <c r="AI134">
        <v>58</v>
      </c>
      <c r="AJ134">
        <v>213</v>
      </c>
      <c r="AK134">
        <v>146</v>
      </c>
      <c r="AL134">
        <v>424</v>
      </c>
      <c r="AM134">
        <v>871</v>
      </c>
      <c r="AN134">
        <v>1020</v>
      </c>
      <c r="AO134">
        <v>3428</v>
      </c>
      <c r="AP134">
        <v>4445</v>
      </c>
      <c r="AQ134">
        <v>2349</v>
      </c>
      <c r="AR134">
        <v>2951</v>
      </c>
      <c r="AS134">
        <v>1562</v>
      </c>
      <c r="AT134">
        <v>839</v>
      </c>
      <c r="AU134">
        <v>13</v>
      </c>
      <c r="AV134">
        <v>32</v>
      </c>
      <c r="AW134">
        <v>78</v>
      </c>
      <c r="AX134">
        <v>5</v>
      </c>
      <c r="AY134">
        <v>20</v>
      </c>
      <c r="AZ134">
        <v>24</v>
      </c>
      <c r="BA134">
        <v>49</v>
      </c>
      <c r="BB134">
        <v>25</v>
      </c>
    </row>
    <row r="135" spans="2:54">
      <c r="B135" t="s">
        <v>84</v>
      </c>
      <c r="N135">
        <v>25501199</v>
      </c>
      <c r="O135">
        <v>31510496</v>
      </c>
      <c r="P135">
        <v>40172346</v>
      </c>
      <c r="Q135">
        <v>41050329</v>
      </c>
      <c r="R135">
        <v>43773819</v>
      </c>
      <c r="S135">
        <v>45024718</v>
      </c>
      <c r="T135">
        <v>52335439</v>
      </c>
      <c r="U135">
        <v>64334821</v>
      </c>
      <c r="V135">
        <v>58967578</v>
      </c>
      <c r="W135">
        <v>79549198</v>
      </c>
      <c r="X135">
        <v>95085059</v>
      </c>
      <c r="Y135">
        <v>119778178</v>
      </c>
      <c r="Z135">
        <v>82756378</v>
      </c>
      <c r="AA135">
        <v>80520</v>
      </c>
      <c r="AB135">
        <v>119389</v>
      </c>
      <c r="AC135">
        <v>125178</v>
      </c>
      <c r="AD135">
        <v>148524</v>
      </c>
      <c r="AE135">
        <v>168695</v>
      </c>
      <c r="AF135">
        <v>159124</v>
      </c>
      <c r="AG135">
        <v>141440</v>
      </c>
      <c r="AH135">
        <v>150110</v>
      </c>
      <c r="AI135">
        <v>75990</v>
      </c>
      <c r="AJ135">
        <v>27167</v>
      </c>
      <c r="AK135">
        <v>26817</v>
      </c>
      <c r="AL135">
        <v>26284</v>
      </c>
      <c r="AM135">
        <v>43229</v>
      </c>
      <c r="AN135">
        <v>57088</v>
      </c>
      <c r="AO135">
        <v>58491</v>
      </c>
      <c r="AP135">
        <v>73517</v>
      </c>
      <c r="AQ135">
        <v>68992</v>
      </c>
      <c r="AR135">
        <v>61554</v>
      </c>
      <c r="AS135">
        <v>75467</v>
      </c>
      <c r="AT135">
        <v>91028</v>
      </c>
      <c r="AU135">
        <v>283786</v>
      </c>
      <c r="AV135">
        <v>460718</v>
      </c>
      <c r="AW135">
        <v>335782</v>
      </c>
      <c r="AX135">
        <v>309764</v>
      </c>
      <c r="AY135">
        <v>83550</v>
      </c>
      <c r="AZ135">
        <v>235631</v>
      </c>
      <c r="BA135">
        <v>114289</v>
      </c>
      <c r="BB135">
        <v>142351</v>
      </c>
    </row>
    <row r="136" spans="2:54">
      <c r="B136" t="s">
        <v>241</v>
      </c>
      <c r="AU136">
        <v>116</v>
      </c>
      <c r="AV136">
        <v>12</v>
      </c>
      <c r="AW136">
        <v>13984</v>
      </c>
      <c r="AX136">
        <v>272</v>
      </c>
      <c r="AY136">
        <v>226</v>
      </c>
      <c r="AZ136">
        <v>843</v>
      </c>
      <c r="BA136">
        <v>326</v>
      </c>
      <c r="BB136">
        <v>2186</v>
      </c>
    </row>
    <row r="137" spans="2:54">
      <c r="B137" t="s">
        <v>85</v>
      </c>
      <c r="O137">
        <v>6394842</v>
      </c>
      <c r="P137">
        <v>7967826</v>
      </c>
      <c r="Q137">
        <v>8474765</v>
      </c>
      <c r="R137">
        <v>8594688</v>
      </c>
      <c r="S137">
        <v>8128395</v>
      </c>
      <c r="T137">
        <v>11735029</v>
      </c>
      <c r="U137">
        <v>16971147</v>
      </c>
      <c r="V137">
        <v>16318873</v>
      </c>
      <c r="W137">
        <v>22274960</v>
      </c>
      <c r="X137">
        <v>28171585</v>
      </c>
      <c r="Y137">
        <v>48748014</v>
      </c>
      <c r="Z137">
        <v>28071813</v>
      </c>
      <c r="AA137">
        <v>19967</v>
      </c>
      <c r="AB137">
        <v>25283</v>
      </c>
      <c r="AC137">
        <v>29306</v>
      </c>
      <c r="AD137">
        <v>38363</v>
      </c>
      <c r="AE137">
        <v>41575</v>
      </c>
      <c r="AF137">
        <v>32517</v>
      </c>
      <c r="AG137">
        <v>35825</v>
      </c>
      <c r="AH137">
        <v>39461</v>
      </c>
      <c r="AI137">
        <v>29827</v>
      </c>
      <c r="AJ137">
        <v>13479</v>
      </c>
      <c r="AK137">
        <v>9254</v>
      </c>
      <c r="AL137">
        <v>8229</v>
      </c>
      <c r="AM137">
        <v>12999</v>
      </c>
      <c r="AN137">
        <v>15610</v>
      </c>
      <c r="AO137">
        <v>19499</v>
      </c>
      <c r="AP137">
        <v>23881</v>
      </c>
      <c r="AQ137">
        <v>23461</v>
      </c>
      <c r="AR137">
        <v>16544</v>
      </c>
      <c r="AS137">
        <v>18156</v>
      </c>
      <c r="AT137">
        <v>30638</v>
      </c>
      <c r="AU137">
        <v>75464</v>
      </c>
      <c r="AV137">
        <v>103169</v>
      </c>
      <c r="AW137">
        <v>54737</v>
      </c>
      <c r="AX137">
        <v>37692</v>
      </c>
      <c r="AY137">
        <v>27987</v>
      </c>
      <c r="AZ137">
        <v>76768</v>
      </c>
      <c r="BA137">
        <v>34111</v>
      </c>
      <c r="BB137">
        <v>42569</v>
      </c>
    </row>
    <row r="138" spans="2:54">
      <c r="B138" t="s">
        <v>213</v>
      </c>
      <c r="AX138">
        <v>185</v>
      </c>
      <c r="AY138">
        <v>139</v>
      </c>
      <c r="AZ138">
        <v>259</v>
      </c>
    </row>
    <row r="139" spans="2:54">
      <c r="B139" t="s">
        <v>86</v>
      </c>
      <c r="O139">
        <v>440443</v>
      </c>
      <c r="P139">
        <v>236702</v>
      </c>
      <c r="Q139">
        <v>360043</v>
      </c>
      <c r="R139">
        <v>254970</v>
      </c>
      <c r="S139">
        <v>203731</v>
      </c>
      <c r="T139">
        <v>214972</v>
      </c>
      <c r="U139">
        <v>278445</v>
      </c>
      <c r="V139">
        <v>634783</v>
      </c>
      <c r="W139">
        <v>863987</v>
      </c>
      <c r="X139">
        <v>725354</v>
      </c>
      <c r="Y139">
        <v>1007428</v>
      </c>
      <c r="Z139">
        <v>552770</v>
      </c>
      <c r="AA139">
        <v>388</v>
      </c>
      <c r="AB139">
        <v>441</v>
      </c>
      <c r="AC139">
        <v>581</v>
      </c>
      <c r="AD139">
        <v>1065</v>
      </c>
      <c r="AE139">
        <v>1425</v>
      </c>
      <c r="AF139">
        <v>1156</v>
      </c>
      <c r="AG139">
        <v>1509</v>
      </c>
      <c r="AH139">
        <v>1433</v>
      </c>
      <c r="AI139">
        <v>1055</v>
      </c>
      <c r="AJ139">
        <v>404</v>
      </c>
      <c r="AK139">
        <v>249</v>
      </c>
      <c r="AL139">
        <v>233</v>
      </c>
      <c r="AM139">
        <v>287</v>
      </c>
      <c r="AN139">
        <v>364</v>
      </c>
      <c r="AO139">
        <v>360</v>
      </c>
      <c r="AP139">
        <v>843</v>
      </c>
      <c r="AQ139">
        <v>628</v>
      </c>
      <c r="AR139">
        <v>750</v>
      </c>
      <c r="AS139">
        <v>429</v>
      </c>
      <c r="AT139">
        <v>637</v>
      </c>
      <c r="AU139">
        <v>605</v>
      </c>
      <c r="AV139">
        <v>1499</v>
      </c>
      <c r="AW139">
        <v>1367</v>
      </c>
      <c r="AX139">
        <v>984</v>
      </c>
      <c r="AY139">
        <v>819</v>
      </c>
      <c r="AZ139">
        <v>1481</v>
      </c>
    </row>
    <row r="140" spans="2:54">
      <c r="B140" t="s">
        <v>225</v>
      </c>
      <c r="BA140">
        <v>924</v>
      </c>
      <c r="BB140">
        <v>1248</v>
      </c>
    </row>
    <row r="141" spans="2:54">
      <c r="B141" t="s">
        <v>87</v>
      </c>
      <c r="O141">
        <v>516891</v>
      </c>
      <c r="P141">
        <v>727865</v>
      </c>
      <c r="Q141">
        <v>717244</v>
      </c>
      <c r="R141">
        <v>965406</v>
      </c>
      <c r="S141">
        <v>882481</v>
      </c>
      <c r="T141">
        <v>706173</v>
      </c>
      <c r="U141">
        <v>1114572</v>
      </c>
      <c r="V141">
        <v>1029898</v>
      </c>
      <c r="W141">
        <v>1438148</v>
      </c>
      <c r="X141">
        <v>1289193</v>
      </c>
      <c r="Y141">
        <v>1721802</v>
      </c>
      <c r="Z141">
        <v>1058781</v>
      </c>
      <c r="AA141">
        <v>792</v>
      </c>
      <c r="AB141">
        <v>1044</v>
      </c>
      <c r="AC141">
        <v>1215</v>
      </c>
      <c r="AD141">
        <v>1215</v>
      </c>
      <c r="AE141">
        <v>1011</v>
      </c>
      <c r="AF141">
        <v>917</v>
      </c>
      <c r="AG141">
        <v>1259</v>
      </c>
      <c r="AH141">
        <v>1018</v>
      </c>
      <c r="AI141">
        <v>847</v>
      </c>
      <c r="AJ141">
        <v>524</v>
      </c>
      <c r="AK141">
        <v>454</v>
      </c>
      <c r="AL141">
        <v>363</v>
      </c>
      <c r="AM141">
        <v>566</v>
      </c>
      <c r="AN141">
        <v>740</v>
      </c>
      <c r="AO141">
        <v>804</v>
      </c>
      <c r="AP141">
        <v>707</v>
      </c>
      <c r="AQ141">
        <v>582</v>
      </c>
      <c r="AR141">
        <v>657</v>
      </c>
      <c r="AS141">
        <v>430</v>
      </c>
      <c r="AT141">
        <v>1073</v>
      </c>
      <c r="AU141">
        <v>1484</v>
      </c>
      <c r="AV141">
        <v>3529</v>
      </c>
      <c r="AW141">
        <v>4613</v>
      </c>
      <c r="AX141">
        <v>4637</v>
      </c>
      <c r="AY141">
        <v>3914</v>
      </c>
      <c r="AZ141">
        <v>5218</v>
      </c>
      <c r="BA141">
        <v>3056</v>
      </c>
      <c r="BB141">
        <v>6029</v>
      </c>
    </row>
    <row r="142" spans="2:54">
      <c r="B142" t="s">
        <v>88</v>
      </c>
      <c r="O142">
        <v>81424</v>
      </c>
      <c r="P142">
        <v>144231</v>
      </c>
    </row>
    <row r="143" spans="2:54">
      <c r="B143" t="s">
        <v>214</v>
      </c>
      <c r="AX143">
        <v>35</v>
      </c>
      <c r="AY143">
        <v>35</v>
      </c>
      <c r="AZ143">
        <v>124</v>
      </c>
    </row>
    <row r="144" spans="2:54">
      <c r="B144" t="s">
        <v>226</v>
      </c>
      <c r="BA144">
        <v>66</v>
      </c>
      <c r="BB144">
        <v>135</v>
      </c>
    </row>
    <row r="145" spans="2:54">
      <c r="B145" t="s">
        <v>123</v>
      </c>
      <c r="Q145">
        <v>161237</v>
      </c>
      <c r="R145">
        <v>209066</v>
      </c>
      <c r="S145">
        <v>172816</v>
      </c>
      <c r="T145">
        <v>141674</v>
      </c>
      <c r="U145">
        <v>98173</v>
      </c>
      <c r="V145">
        <v>450719</v>
      </c>
      <c r="W145">
        <v>393033</v>
      </c>
      <c r="X145">
        <v>313717</v>
      </c>
      <c r="Y145">
        <v>349883</v>
      </c>
      <c r="Z145">
        <v>326711</v>
      </c>
      <c r="AA145">
        <v>278</v>
      </c>
      <c r="AB145">
        <v>267</v>
      </c>
      <c r="AC145">
        <v>225</v>
      </c>
      <c r="AD145">
        <v>322</v>
      </c>
    </row>
    <row r="146" spans="2:54">
      <c r="B146" t="s">
        <v>107</v>
      </c>
      <c r="O146">
        <v>19941539</v>
      </c>
      <c r="P146">
        <v>20928753</v>
      </c>
      <c r="Q146">
        <v>24685931</v>
      </c>
      <c r="R146">
        <v>27904727</v>
      </c>
      <c r="S146">
        <v>22797400</v>
      </c>
      <c r="T146">
        <v>26346480</v>
      </c>
      <c r="U146">
        <v>22775491</v>
      </c>
      <c r="V146">
        <v>38140152</v>
      </c>
      <c r="W146">
        <v>52975672</v>
      </c>
      <c r="X146">
        <v>70551953</v>
      </c>
      <c r="Y146">
        <v>99829994</v>
      </c>
      <c r="Z146">
        <v>46516049</v>
      </c>
      <c r="AA146">
        <v>43298</v>
      </c>
      <c r="AB146">
        <v>49241</v>
      </c>
      <c r="AC146">
        <v>59519</v>
      </c>
      <c r="AD146">
        <v>61062</v>
      </c>
      <c r="AE146">
        <v>68648</v>
      </c>
      <c r="AF146">
        <v>69522</v>
      </c>
      <c r="AG146">
        <v>79805</v>
      </c>
      <c r="AH146">
        <v>85530</v>
      </c>
      <c r="AI146">
        <v>64935</v>
      </c>
      <c r="AJ146">
        <v>48883</v>
      </c>
      <c r="AK146">
        <v>44968</v>
      </c>
      <c r="AL146">
        <v>44782</v>
      </c>
      <c r="AM146">
        <v>47129</v>
      </c>
      <c r="AN146">
        <v>52640</v>
      </c>
      <c r="AO146">
        <v>60350</v>
      </c>
      <c r="AP146">
        <v>85032</v>
      </c>
      <c r="AQ146">
        <v>86464</v>
      </c>
      <c r="AR146">
        <v>99939</v>
      </c>
      <c r="AS146">
        <v>93315</v>
      </c>
      <c r="AT146">
        <v>108793</v>
      </c>
      <c r="AU146">
        <v>83</v>
      </c>
      <c r="AX146">
        <v>42141</v>
      </c>
      <c r="AY146">
        <v>297439</v>
      </c>
      <c r="AZ146">
        <v>439519</v>
      </c>
      <c r="BA146">
        <v>467777</v>
      </c>
      <c r="BB146">
        <v>439108</v>
      </c>
    </row>
    <row r="147" spans="2:54">
      <c r="B147" t="s">
        <v>235</v>
      </c>
      <c r="AA147">
        <v>6709</v>
      </c>
      <c r="AB147">
        <v>5588</v>
      </c>
      <c r="AC147">
        <v>5525</v>
      </c>
      <c r="AD147">
        <v>5652</v>
      </c>
      <c r="AE147">
        <v>6669</v>
      </c>
      <c r="AF147">
        <v>6855</v>
      </c>
      <c r="AG147">
        <v>8725</v>
      </c>
      <c r="AH147">
        <v>10848</v>
      </c>
      <c r="AI147">
        <v>8270</v>
      </c>
      <c r="AJ147">
        <v>4520</v>
      </c>
      <c r="AK147">
        <v>2720</v>
      </c>
      <c r="AL147">
        <v>2190</v>
      </c>
      <c r="AM147">
        <v>2555</v>
      </c>
      <c r="AN147">
        <v>2533</v>
      </c>
    </row>
    <row r="148" spans="2:54">
      <c r="B148" t="s">
        <v>170</v>
      </c>
      <c r="AO148">
        <v>1915</v>
      </c>
      <c r="AP148">
        <v>2426</v>
      </c>
      <c r="AQ148">
        <v>2699</v>
      </c>
      <c r="AR148">
        <v>2055</v>
      </c>
      <c r="AS148">
        <v>1423</v>
      </c>
      <c r="AT148">
        <v>17</v>
      </c>
      <c r="AU148">
        <v>112</v>
      </c>
      <c r="AV148">
        <v>282343</v>
      </c>
      <c r="AW148">
        <v>79746</v>
      </c>
      <c r="AX148">
        <v>91512</v>
      </c>
      <c r="AY148">
        <v>61323</v>
      </c>
      <c r="AZ148">
        <v>47656</v>
      </c>
      <c r="BA148">
        <v>37132</v>
      </c>
      <c r="BB148">
        <v>26269</v>
      </c>
    </row>
    <row r="149" spans="2:54">
      <c r="B149" t="s">
        <v>171</v>
      </c>
      <c r="AO149">
        <v>1125</v>
      </c>
      <c r="AP149">
        <v>1402</v>
      </c>
      <c r="AQ149">
        <v>1419</v>
      </c>
      <c r="AR149">
        <v>1029</v>
      </c>
      <c r="AS149">
        <v>844</v>
      </c>
      <c r="AT149">
        <v>2</v>
      </c>
      <c r="AV149">
        <v>772</v>
      </c>
      <c r="AW149">
        <v>10847</v>
      </c>
      <c r="AX149">
        <v>16391</v>
      </c>
      <c r="AY149">
        <v>15263</v>
      </c>
      <c r="AZ149">
        <v>15890</v>
      </c>
      <c r="BA149">
        <v>7258</v>
      </c>
      <c r="BB149">
        <v>9447</v>
      </c>
    </row>
    <row r="150" spans="2:54">
      <c r="B150" t="s">
        <v>217</v>
      </c>
      <c r="AU150">
        <v>450</v>
      </c>
      <c r="AW150">
        <v>902</v>
      </c>
      <c r="AX150">
        <v>570</v>
      </c>
      <c r="AY150">
        <v>132</v>
      </c>
      <c r="AZ150">
        <v>511</v>
      </c>
      <c r="BA150">
        <v>337</v>
      </c>
      <c r="BB150">
        <v>119</v>
      </c>
    </row>
    <row r="151" spans="2:54">
      <c r="B151" t="s">
        <v>89</v>
      </c>
      <c r="O151">
        <v>19107</v>
      </c>
      <c r="P151">
        <v>9988</v>
      </c>
      <c r="Q151">
        <v>13634</v>
      </c>
      <c r="R151">
        <v>14928</v>
      </c>
      <c r="S151">
        <v>386693</v>
      </c>
      <c r="T151">
        <v>27313</v>
      </c>
      <c r="U151">
        <v>26091</v>
      </c>
      <c r="V151">
        <v>192511</v>
      </c>
      <c r="W151">
        <v>656027</v>
      </c>
      <c r="X151">
        <v>2868096</v>
      </c>
      <c r="Y151">
        <v>947373</v>
      </c>
      <c r="Z151">
        <v>375204</v>
      </c>
      <c r="AA151">
        <v>363</v>
      </c>
      <c r="AB151">
        <v>322</v>
      </c>
      <c r="AC151">
        <v>498</v>
      </c>
      <c r="AD151">
        <v>787</v>
      </c>
      <c r="AE151">
        <v>1233</v>
      </c>
      <c r="AF151">
        <v>729</v>
      </c>
      <c r="AG151">
        <v>771</v>
      </c>
      <c r="AH151">
        <v>1382</v>
      </c>
      <c r="AI151">
        <v>1302</v>
      </c>
      <c r="AJ151">
        <v>828</v>
      </c>
      <c r="AK151">
        <v>487</v>
      </c>
      <c r="AL151">
        <v>576</v>
      </c>
      <c r="AM151">
        <v>825</v>
      </c>
      <c r="AN151">
        <v>1093</v>
      </c>
      <c r="AO151">
        <v>1464</v>
      </c>
      <c r="AP151">
        <v>2270</v>
      </c>
      <c r="AQ151">
        <v>1875</v>
      </c>
      <c r="AR151">
        <v>2482</v>
      </c>
      <c r="AS151">
        <v>3962</v>
      </c>
      <c r="AT151">
        <v>13587</v>
      </c>
      <c r="AU151">
        <v>26218</v>
      </c>
      <c r="AV151">
        <v>18889</v>
      </c>
      <c r="AW151">
        <v>19814</v>
      </c>
      <c r="AX151">
        <v>17787</v>
      </c>
      <c r="AY151">
        <v>23791</v>
      </c>
      <c r="AZ151">
        <v>49985</v>
      </c>
      <c r="BA151">
        <v>49024</v>
      </c>
      <c r="BB151">
        <v>48387</v>
      </c>
    </row>
    <row r="152" spans="2:54">
      <c r="B152" t="s">
        <v>90</v>
      </c>
      <c r="O152">
        <v>2329963</v>
      </c>
      <c r="P152">
        <v>2201060</v>
      </c>
      <c r="Q152">
        <v>3165268</v>
      </c>
      <c r="R152">
        <v>3492735</v>
      </c>
      <c r="S152">
        <v>3231416</v>
      </c>
      <c r="T152">
        <v>3749531</v>
      </c>
      <c r="U152">
        <v>6197003</v>
      </c>
      <c r="V152">
        <v>7291762</v>
      </c>
      <c r="W152">
        <v>7743715</v>
      </c>
      <c r="X152">
        <v>13538363</v>
      </c>
      <c r="Y152">
        <v>17199944</v>
      </c>
      <c r="Z152">
        <v>5363502</v>
      </c>
      <c r="AA152">
        <v>6816</v>
      </c>
      <c r="AB152">
        <v>8127</v>
      </c>
      <c r="AC152">
        <v>8009</v>
      </c>
      <c r="AD152">
        <v>10688</v>
      </c>
      <c r="AE152">
        <v>9913</v>
      </c>
      <c r="AF152">
        <v>13777</v>
      </c>
      <c r="AG152">
        <v>13454</v>
      </c>
      <c r="AH152">
        <v>12381</v>
      </c>
      <c r="AI152">
        <v>9379</v>
      </c>
      <c r="AJ152">
        <v>5122</v>
      </c>
      <c r="AK152">
        <v>3811</v>
      </c>
      <c r="AL152">
        <v>305</v>
      </c>
      <c r="AM152">
        <v>320</v>
      </c>
      <c r="AN152">
        <v>364</v>
      </c>
      <c r="AO152">
        <v>358</v>
      </c>
      <c r="AP152">
        <v>458</v>
      </c>
      <c r="AQ152">
        <v>407</v>
      </c>
      <c r="AR152">
        <v>370</v>
      </c>
      <c r="AS152">
        <v>227</v>
      </c>
      <c r="AT152">
        <v>1870</v>
      </c>
      <c r="AX152">
        <v>1824</v>
      </c>
      <c r="AY152">
        <v>922</v>
      </c>
      <c r="AZ152">
        <v>3463</v>
      </c>
      <c r="BA152">
        <v>1133</v>
      </c>
      <c r="BB152">
        <v>1236</v>
      </c>
    </row>
    <row r="153" spans="2:54">
      <c r="B153" t="s">
        <v>163</v>
      </c>
      <c r="AL153">
        <v>1857</v>
      </c>
      <c r="AM153">
        <v>2072</v>
      </c>
      <c r="AN153">
        <v>3103</v>
      </c>
      <c r="AO153">
        <v>3806</v>
      </c>
      <c r="AP153">
        <v>5591</v>
      </c>
      <c r="AQ153">
        <v>2786</v>
      </c>
      <c r="AR153">
        <v>2507</v>
      </c>
      <c r="AS153">
        <v>2437</v>
      </c>
      <c r="AT153">
        <v>19425</v>
      </c>
      <c r="AU153">
        <v>42736</v>
      </c>
      <c r="AV153">
        <v>13169</v>
      </c>
      <c r="AW153">
        <v>7434</v>
      </c>
      <c r="AX153">
        <v>4262</v>
      </c>
      <c r="AY153">
        <v>3751</v>
      </c>
      <c r="AZ153">
        <v>10510</v>
      </c>
      <c r="BA153">
        <v>6293</v>
      </c>
      <c r="BB153">
        <v>6781</v>
      </c>
    </row>
    <row r="154" spans="2:54">
      <c r="B154" t="s">
        <v>164</v>
      </c>
      <c r="AL154">
        <v>1237</v>
      </c>
      <c r="AM154">
        <v>1430</v>
      </c>
      <c r="AN154">
        <v>1936</v>
      </c>
      <c r="AO154">
        <v>3315</v>
      </c>
      <c r="AP154">
        <v>4012</v>
      </c>
      <c r="AQ154">
        <v>2176</v>
      </c>
      <c r="AR154">
        <v>1838</v>
      </c>
      <c r="AS154">
        <v>1737</v>
      </c>
      <c r="AT154">
        <v>2834</v>
      </c>
      <c r="AU154">
        <v>10551</v>
      </c>
      <c r="AV154">
        <v>12390</v>
      </c>
      <c r="AW154">
        <v>7880</v>
      </c>
      <c r="AX154">
        <v>6726</v>
      </c>
      <c r="AY154">
        <v>6407</v>
      </c>
      <c r="AZ154">
        <v>21787</v>
      </c>
      <c r="BA154">
        <v>9542</v>
      </c>
      <c r="BB154">
        <v>6903</v>
      </c>
    </row>
    <row r="155" spans="2:54">
      <c r="B155" t="s">
        <v>193</v>
      </c>
      <c r="AU155">
        <v>1</v>
      </c>
      <c r="AV155">
        <v>9</v>
      </c>
      <c r="AW155">
        <v>5</v>
      </c>
    </row>
    <row r="156" spans="2:54">
      <c r="B156" t="s">
        <v>194</v>
      </c>
      <c r="AU156">
        <v>8653</v>
      </c>
      <c r="AV156">
        <v>7829</v>
      </c>
      <c r="AW156">
        <v>5687</v>
      </c>
    </row>
    <row r="157" spans="2:54">
      <c r="B157" t="s">
        <v>155</v>
      </c>
      <c r="AC157">
        <v>36020</v>
      </c>
      <c r="AD157">
        <v>46162</v>
      </c>
      <c r="AE157">
        <v>51080</v>
      </c>
      <c r="AF157">
        <v>52486</v>
      </c>
      <c r="AG157">
        <v>57016</v>
      </c>
      <c r="AH157">
        <v>61130</v>
      </c>
      <c r="AI157">
        <v>38078</v>
      </c>
      <c r="AJ157">
        <v>28306</v>
      </c>
      <c r="AK157">
        <v>15811</v>
      </c>
      <c r="AL157">
        <v>22050</v>
      </c>
      <c r="AM157">
        <v>45350</v>
      </c>
      <c r="AN157">
        <v>52860</v>
      </c>
      <c r="AO157">
        <v>70079</v>
      </c>
      <c r="AP157">
        <v>88728</v>
      </c>
      <c r="AQ157">
        <v>70066</v>
      </c>
      <c r="AR157">
        <v>69145</v>
      </c>
      <c r="AS157">
        <v>103916</v>
      </c>
      <c r="AT157">
        <v>186980</v>
      </c>
      <c r="AU157">
        <v>99919</v>
      </c>
      <c r="AV157">
        <v>152037</v>
      </c>
      <c r="AW157">
        <v>128847</v>
      </c>
      <c r="AX157">
        <v>131130</v>
      </c>
      <c r="AY157">
        <v>228338</v>
      </c>
      <c r="AZ157">
        <v>413938</v>
      </c>
      <c r="BA157">
        <v>492111</v>
      </c>
      <c r="BB157">
        <v>266049</v>
      </c>
    </row>
    <row r="158" spans="2:54">
      <c r="B158" t="s">
        <v>204</v>
      </c>
      <c r="AU158">
        <v>892</v>
      </c>
      <c r="AV158">
        <v>1739</v>
      </c>
      <c r="AW158">
        <v>2108</v>
      </c>
      <c r="AX158">
        <v>1275</v>
      </c>
      <c r="AY158">
        <v>721</v>
      </c>
      <c r="AZ158">
        <v>1813</v>
      </c>
      <c r="BA158">
        <v>2657</v>
      </c>
      <c r="BB158">
        <v>3341</v>
      </c>
    </row>
    <row r="159" spans="2:54">
      <c r="B159" t="s">
        <v>245</v>
      </c>
      <c r="AU159">
        <v>2722</v>
      </c>
      <c r="AV159">
        <v>9747</v>
      </c>
      <c r="AW159">
        <v>9866</v>
      </c>
      <c r="AX159">
        <v>4766</v>
      </c>
      <c r="AY159">
        <v>7900</v>
      </c>
      <c r="AZ159">
        <v>18338</v>
      </c>
      <c r="BA159">
        <v>6093</v>
      </c>
      <c r="BB159">
        <v>6856</v>
      </c>
    </row>
    <row r="160" spans="2:54">
      <c r="B160" t="s">
        <v>203</v>
      </c>
      <c r="AU160">
        <v>22</v>
      </c>
      <c r="AV160">
        <v>16</v>
      </c>
      <c r="AW160">
        <v>9</v>
      </c>
      <c r="AX160">
        <v>40</v>
      </c>
      <c r="AY160">
        <v>1554</v>
      </c>
      <c r="AZ160">
        <v>73</v>
      </c>
      <c r="BA160">
        <v>35</v>
      </c>
      <c r="BB160">
        <v>17</v>
      </c>
    </row>
    <row r="161" spans="2:54">
      <c r="B161" t="s">
        <v>91</v>
      </c>
      <c r="O161">
        <v>11411609</v>
      </c>
      <c r="P161">
        <v>12858951</v>
      </c>
      <c r="Q161">
        <v>13567263</v>
      </c>
      <c r="R161">
        <v>15986676</v>
      </c>
      <c r="S161">
        <v>12086872</v>
      </c>
      <c r="T161">
        <v>19986613</v>
      </c>
      <c r="U161">
        <v>24270954</v>
      </c>
      <c r="V161">
        <v>30386746</v>
      </c>
      <c r="W161">
        <v>34872819</v>
      </c>
      <c r="X161">
        <v>44042000</v>
      </c>
      <c r="Y161">
        <v>60939159</v>
      </c>
      <c r="Z161">
        <v>25351390</v>
      </c>
      <c r="AA161">
        <v>20910</v>
      </c>
      <c r="AB161">
        <v>28401</v>
      </c>
      <c r="AG161">
        <v>2077</v>
      </c>
      <c r="AH161">
        <v>2622</v>
      </c>
      <c r="AI161">
        <v>1051</v>
      </c>
      <c r="AJ161">
        <v>300</v>
      </c>
      <c r="AK161">
        <v>171</v>
      </c>
      <c r="AL161">
        <v>375</v>
      </c>
      <c r="AM161">
        <v>910</v>
      </c>
      <c r="AN161">
        <v>761</v>
      </c>
      <c r="AO161">
        <v>1120</v>
      </c>
      <c r="AP161">
        <v>1487</v>
      </c>
      <c r="AQ161">
        <v>1697</v>
      </c>
      <c r="AR161">
        <v>1258</v>
      </c>
      <c r="AS161">
        <v>2013</v>
      </c>
      <c r="AT161">
        <v>2407</v>
      </c>
    </row>
    <row r="162" spans="2:54">
      <c r="B162" t="s">
        <v>198</v>
      </c>
      <c r="AU162">
        <v>20</v>
      </c>
      <c r="AZ162">
        <v>2</v>
      </c>
      <c r="BA162">
        <v>4</v>
      </c>
      <c r="BB162">
        <v>5</v>
      </c>
    </row>
    <row r="163" spans="2:54">
      <c r="B163" t="s">
        <v>243</v>
      </c>
      <c r="AU163">
        <v>1</v>
      </c>
      <c r="AV163">
        <v>3</v>
      </c>
      <c r="AW163">
        <v>4</v>
      </c>
      <c r="AX163">
        <v>1</v>
      </c>
      <c r="AY163">
        <v>1</v>
      </c>
      <c r="AZ163">
        <v>10</v>
      </c>
      <c r="BA163">
        <v>13</v>
      </c>
      <c r="BB163">
        <v>24</v>
      </c>
    </row>
    <row r="164" spans="2:54">
      <c r="B164" t="s">
        <v>244</v>
      </c>
      <c r="AU164">
        <v>104</v>
      </c>
      <c r="AV164">
        <v>490</v>
      </c>
      <c r="AW164">
        <v>594</v>
      </c>
      <c r="AX164">
        <v>777</v>
      </c>
      <c r="AY164">
        <v>351</v>
      </c>
      <c r="AZ164">
        <v>804</v>
      </c>
      <c r="BA164">
        <v>1093</v>
      </c>
      <c r="BB164">
        <v>990</v>
      </c>
    </row>
    <row r="165" spans="2:54">
      <c r="B165" t="s">
        <v>92</v>
      </c>
      <c r="O165">
        <v>479785</v>
      </c>
      <c r="P165">
        <v>587868</v>
      </c>
      <c r="Q165">
        <v>899084</v>
      </c>
      <c r="R165">
        <v>939720</v>
      </c>
      <c r="S165">
        <v>327045</v>
      </c>
      <c r="T165">
        <v>916162</v>
      </c>
      <c r="U165">
        <v>1980220</v>
      </c>
      <c r="V165">
        <v>1766070</v>
      </c>
      <c r="W165">
        <v>1142463</v>
      </c>
      <c r="X165">
        <v>1872393</v>
      </c>
      <c r="Y165">
        <v>2700192</v>
      </c>
      <c r="Z165">
        <v>2117323</v>
      </c>
      <c r="AA165">
        <v>1556</v>
      </c>
      <c r="AB165">
        <v>1455</v>
      </c>
      <c r="AC165">
        <v>2562</v>
      </c>
      <c r="AD165">
        <v>3840</v>
      </c>
      <c r="AE165">
        <v>3977</v>
      </c>
      <c r="AF165">
        <v>4843</v>
      </c>
      <c r="AG165">
        <v>4890</v>
      </c>
      <c r="AH165">
        <v>5417</v>
      </c>
      <c r="AI165">
        <v>4487</v>
      </c>
      <c r="AJ165">
        <v>2092</v>
      </c>
      <c r="AK165">
        <v>1148</v>
      </c>
      <c r="AL165">
        <v>1041</v>
      </c>
      <c r="AM165">
        <v>1907</v>
      </c>
      <c r="AN165">
        <v>2544</v>
      </c>
      <c r="AO165">
        <v>3018</v>
      </c>
      <c r="AP165">
        <v>5138</v>
      </c>
      <c r="AQ165">
        <v>3759</v>
      </c>
      <c r="AR165">
        <v>3460</v>
      </c>
      <c r="AS165">
        <v>5940</v>
      </c>
      <c r="AT165">
        <v>9995</v>
      </c>
      <c r="AU165">
        <v>14810</v>
      </c>
      <c r="AV165">
        <v>35447</v>
      </c>
      <c r="AW165">
        <v>24211</v>
      </c>
      <c r="AX165">
        <v>11584</v>
      </c>
      <c r="AY165">
        <v>10859</v>
      </c>
      <c r="AZ165">
        <v>29069</v>
      </c>
      <c r="BA165">
        <v>14607</v>
      </c>
      <c r="BB165">
        <v>16757</v>
      </c>
    </row>
    <row r="166" spans="2:54">
      <c r="B166" t="s">
        <v>93</v>
      </c>
      <c r="O166">
        <v>487079</v>
      </c>
      <c r="P166">
        <v>799084</v>
      </c>
      <c r="Q166">
        <v>1370327</v>
      </c>
      <c r="R166">
        <v>584717</v>
      </c>
      <c r="S166">
        <v>888524</v>
      </c>
      <c r="T166">
        <v>876366</v>
      </c>
      <c r="U166">
        <v>777033</v>
      </c>
      <c r="V166">
        <v>592555</v>
      </c>
      <c r="W166">
        <v>359574</v>
      </c>
      <c r="X166">
        <v>1497657</v>
      </c>
      <c r="Y166">
        <v>3159499</v>
      </c>
      <c r="Z166">
        <v>2506568</v>
      </c>
      <c r="AA166">
        <v>2173</v>
      </c>
      <c r="AB166">
        <v>1885</v>
      </c>
      <c r="AC166">
        <v>2001</v>
      </c>
      <c r="AD166">
        <v>1986</v>
      </c>
      <c r="AE166">
        <v>3833</v>
      </c>
      <c r="AF166">
        <v>2343</v>
      </c>
      <c r="AG166">
        <v>3259</v>
      </c>
      <c r="AH166">
        <v>2766</v>
      </c>
      <c r="AI166">
        <v>3010</v>
      </c>
      <c r="AJ166">
        <v>1930</v>
      </c>
      <c r="AK166">
        <v>1179</v>
      </c>
      <c r="AL166">
        <v>1481</v>
      </c>
      <c r="AM166">
        <v>1458</v>
      </c>
      <c r="AN166">
        <v>1489</v>
      </c>
      <c r="AO166">
        <v>981</v>
      </c>
      <c r="AP166">
        <v>2845</v>
      </c>
      <c r="AQ166">
        <v>1189</v>
      </c>
      <c r="AR166">
        <v>731</v>
      </c>
      <c r="AS166">
        <v>559</v>
      </c>
      <c r="AT166">
        <v>377</v>
      </c>
      <c r="AU166">
        <v>140</v>
      </c>
      <c r="AV166">
        <v>1002</v>
      </c>
      <c r="AW166">
        <v>435</v>
      </c>
      <c r="AX166">
        <v>823</v>
      </c>
      <c r="AY166">
        <v>1806</v>
      </c>
      <c r="AZ166">
        <v>1950</v>
      </c>
      <c r="BA166">
        <v>2112</v>
      </c>
      <c r="BB166">
        <v>3804</v>
      </c>
    </row>
    <row r="167" spans="2:54">
      <c r="B167" t="s">
        <v>188</v>
      </c>
      <c r="AU167">
        <v>12</v>
      </c>
      <c r="AV167">
        <v>22</v>
      </c>
      <c r="AW167">
        <v>6</v>
      </c>
    </row>
    <row r="168" spans="2:54">
      <c r="B168" t="s">
        <v>236</v>
      </c>
      <c r="U168">
        <v>397</v>
      </c>
      <c r="W168">
        <v>2000</v>
      </c>
      <c r="X168">
        <v>9612</v>
      </c>
      <c r="Y168">
        <v>41844</v>
      </c>
      <c r="Z168">
        <v>14192</v>
      </c>
      <c r="AA168">
        <v>2</v>
      </c>
      <c r="AB168">
        <v>5</v>
      </c>
      <c r="AC168">
        <v>21</v>
      </c>
      <c r="AD168">
        <v>7</v>
      </c>
      <c r="AE168">
        <v>4</v>
      </c>
      <c r="AF168">
        <v>18</v>
      </c>
      <c r="AG168">
        <v>21</v>
      </c>
      <c r="AH168">
        <v>25</v>
      </c>
      <c r="AI168">
        <v>51</v>
      </c>
      <c r="AJ168">
        <v>36</v>
      </c>
      <c r="AK168">
        <v>38</v>
      </c>
      <c r="AL168">
        <v>29</v>
      </c>
      <c r="AM168">
        <v>19</v>
      </c>
      <c r="AN168">
        <v>72</v>
      </c>
      <c r="AO168">
        <v>18</v>
      </c>
      <c r="AP168">
        <v>363</v>
      </c>
      <c r="AQ168">
        <v>53</v>
      </c>
      <c r="AR168">
        <v>1</v>
      </c>
      <c r="AS168">
        <v>73</v>
      </c>
      <c r="AV168">
        <v>11</v>
      </c>
      <c r="AW168">
        <v>849</v>
      </c>
      <c r="AX168">
        <v>1502</v>
      </c>
      <c r="AY168">
        <v>712</v>
      </c>
      <c r="AZ168">
        <v>8085</v>
      </c>
      <c r="BA168">
        <v>4677</v>
      </c>
      <c r="BB168">
        <v>3718</v>
      </c>
    </row>
    <row r="169" spans="2:54">
      <c r="B169" t="s">
        <v>201</v>
      </c>
      <c r="AW169">
        <v>21</v>
      </c>
      <c r="AX169">
        <v>90</v>
      </c>
      <c r="AY169">
        <v>182</v>
      </c>
      <c r="AZ169">
        <v>727</v>
      </c>
      <c r="BA169">
        <v>563</v>
      </c>
      <c r="BB169">
        <v>509</v>
      </c>
    </row>
    <row r="170" spans="2:54">
      <c r="B170" t="s">
        <v>189</v>
      </c>
      <c r="Q170">
        <v>415202</v>
      </c>
      <c r="R170">
        <v>582324</v>
      </c>
      <c r="S170">
        <v>413336</v>
      </c>
      <c r="T170">
        <v>35047</v>
      </c>
      <c r="U170">
        <v>65951</v>
      </c>
      <c r="V170">
        <v>8962</v>
      </c>
      <c r="W170">
        <v>3477</v>
      </c>
      <c r="X170">
        <v>462349</v>
      </c>
      <c r="Y170">
        <v>967407</v>
      </c>
      <c r="Z170">
        <v>171514</v>
      </c>
      <c r="AU170">
        <v>1849</v>
      </c>
      <c r="AV170">
        <v>1543</v>
      </c>
      <c r="AW170">
        <v>1660</v>
      </c>
      <c r="AX170">
        <v>1542</v>
      </c>
      <c r="AY170">
        <v>4583</v>
      </c>
      <c r="AZ170">
        <v>6768</v>
      </c>
      <c r="BA170">
        <v>5944</v>
      </c>
      <c r="BB170">
        <v>6168</v>
      </c>
    </row>
    <row r="171" spans="2:54">
      <c r="B171" t="s">
        <v>190</v>
      </c>
      <c r="AU171">
        <v>2505</v>
      </c>
      <c r="AV171">
        <v>4446</v>
      </c>
      <c r="AW171">
        <v>1534</v>
      </c>
      <c r="AX171">
        <v>2182</v>
      </c>
      <c r="AY171">
        <v>2923</v>
      </c>
      <c r="AZ171">
        <v>4512</v>
      </c>
      <c r="BA171">
        <v>5552</v>
      </c>
      <c r="BB171">
        <v>8823</v>
      </c>
    </row>
    <row r="172" spans="2:54">
      <c r="B172" t="s">
        <v>191</v>
      </c>
      <c r="AU172">
        <v>90</v>
      </c>
      <c r="AV172">
        <v>14945</v>
      </c>
      <c r="AW172">
        <v>10736</v>
      </c>
      <c r="AX172">
        <v>18963</v>
      </c>
      <c r="AY172">
        <v>18847</v>
      </c>
      <c r="AZ172">
        <v>29563</v>
      </c>
      <c r="BA172">
        <v>18378</v>
      </c>
      <c r="BB172">
        <v>21965</v>
      </c>
    </row>
    <row r="173" spans="2:54">
      <c r="B173" t="s">
        <v>94</v>
      </c>
      <c r="O173">
        <v>1184874</v>
      </c>
      <c r="P173">
        <v>1704430</v>
      </c>
      <c r="Q173">
        <v>4301025</v>
      </c>
      <c r="R173">
        <v>2232479</v>
      </c>
      <c r="S173">
        <v>2685673</v>
      </c>
      <c r="T173">
        <v>2784126</v>
      </c>
      <c r="U173">
        <v>2283785</v>
      </c>
      <c r="V173">
        <v>3086529</v>
      </c>
      <c r="W173">
        <v>3189259</v>
      </c>
      <c r="X173">
        <v>10834272</v>
      </c>
      <c r="Y173">
        <v>28079168</v>
      </c>
      <c r="Z173">
        <v>13172182</v>
      </c>
      <c r="AA173">
        <v>1659</v>
      </c>
      <c r="AB173">
        <v>1885</v>
      </c>
      <c r="AC173">
        <v>2600</v>
      </c>
      <c r="AD173">
        <v>3256</v>
      </c>
      <c r="AE173">
        <v>4066</v>
      </c>
      <c r="AF173">
        <v>2928</v>
      </c>
      <c r="AG173">
        <v>3353</v>
      </c>
      <c r="AH173">
        <v>4824</v>
      </c>
      <c r="AI173">
        <v>5013</v>
      </c>
      <c r="AJ173">
        <v>2868</v>
      </c>
      <c r="AK173">
        <v>2080</v>
      </c>
      <c r="AL173">
        <v>1697</v>
      </c>
      <c r="AM173">
        <v>2766</v>
      </c>
      <c r="AN173">
        <v>3533</v>
      </c>
      <c r="AO173">
        <v>4476</v>
      </c>
      <c r="AP173">
        <v>6621</v>
      </c>
      <c r="AQ173">
        <v>3823</v>
      </c>
      <c r="AR173">
        <v>3387</v>
      </c>
      <c r="AS173">
        <v>1665</v>
      </c>
      <c r="AT173">
        <v>768</v>
      </c>
    </row>
    <row r="174" spans="2:54">
      <c r="B174" t="s">
        <v>95</v>
      </c>
      <c r="O174">
        <v>208688</v>
      </c>
      <c r="P174">
        <v>298573</v>
      </c>
    </row>
    <row r="175" spans="2:54">
      <c r="B175" t="s">
        <v>96</v>
      </c>
      <c r="O175">
        <v>16691</v>
      </c>
      <c r="P175">
        <v>2354</v>
      </c>
      <c r="Q175">
        <v>222767</v>
      </c>
      <c r="R175">
        <v>3469</v>
      </c>
      <c r="S175">
        <v>7059</v>
      </c>
      <c r="T175">
        <v>228971</v>
      </c>
      <c r="U175">
        <v>128657</v>
      </c>
      <c r="V175">
        <v>4297</v>
      </c>
      <c r="X175">
        <v>352311</v>
      </c>
      <c r="Y175">
        <v>405456</v>
      </c>
      <c r="Z175">
        <v>103096</v>
      </c>
      <c r="AA175">
        <v>41</v>
      </c>
      <c r="AB175">
        <v>47</v>
      </c>
      <c r="AC175">
        <v>31</v>
      </c>
      <c r="AD175">
        <v>95</v>
      </c>
      <c r="AE175">
        <v>15</v>
      </c>
      <c r="AF175">
        <v>55</v>
      </c>
      <c r="AG175">
        <v>80</v>
      </c>
      <c r="AH175">
        <v>65</v>
      </c>
      <c r="AI175">
        <v>65</v>
      </c>
      <c r="AJ175">
        <v>72</v>
      </c>
      <c r="AK175">
        <v>196</v>
      </c>
      <c r="AL175">
        <v>184</v>
      </c>
      <c r="AM175">
        <v>276</v>
      </c>
      <c r="AN175">
        <v>4558</v>
      </c>
      <c r="AO175">
        <v>771</v>
      </c>
      <c r="AP175">
        <v>1515</v>
      </c>
      <c r="AQ175">
        <v>250</v>
      </c>
      <c r="AR175">
        <v>82</v>
      </c>
      <c r="AS175">
        <v>67</v>
      </c>
      <c r="AU175">
        <v>1422</v>
      </c>
      <c r="AV175">
        <v>474</v>
      </c>
      <c r="AW175">
        <v>265</v>
      </c>
      <c r="AX175">
        <v>295</v>
      </c>
      <c r="AY175">
        <v>290</v>
      </c>
      <c r="AZ175">
        <v>795</v>
      </c>
      <c r="BA175">
        <v>107</v>
      </c>
      <c r="BB175">
        <v>168</v>
      </c>
    </row>
    <row r="176" spans="2:54">
      <c r="B176" t="s">
        <v>97</v>
      </c>
      <c r="O176">
        <v>83792</v>
      </c>
      <c r="P176">
        <v>88436</v>
      </c>
      <c r="Q176">
        <v>101548</v>
      </c>
      <c r="R176">
        <v>100197</v>
      </c>
      <c r="S176">
        <v>151047</v>
      </c>
      <c r="T176">
        <v>128094</v>
      </c>
      <c r="U176">
        <v>29913</v>
      </c>
      <c r="V176">
        <v>222977</v>
      </c>
      <c r="W176">
        <v>232506</v>
      </c>
      <c r="X176">
        <v>212996</v>
      </c>
      <c r="Y176">
        <v>288254</v>
      </c>
      <c r="Z176">
        <v>195196</v>
      </c>
      <c r="AA176">
        <v>158</v>
      </c>
      <c r="AB176">
        <v>175</v>
      </c>
      <c r="AC176">
        <v>209</v>
      </c>
      <c r="AD176">
        <v>329</v>
      </c>
      <c r="AE176">
        <v>389</v>
      </c>
      <c r="AF176">
        <v>756</v>
      </c>
      <c r="AG176">
        <v>597</v>
      </c>
      <c r="AH176">
        <v>400</v>
      </c>
      <c r="AI176">
        <v>316</v>
      </c>
      <c r="AJ176">
        <v>177</v>
      </c>
      <c r="AK176">
        <v>107</v>
      </c>
      <c r="AL176">
        <v>97</v>
      </c>
      <c r="AM176">
        <v>233</v>
      </c>
      <c r="AN176">
        <v>388</v>
      </c>
      <c r="AO176">
        <v>555</v>
      </c>
      <c r="AP176">
        <v>852</v>
      </c>
      <c r="AQ176">
        <v>813</v>
      </c>
      <c r="AR176">
        <v>1152</v>
      </c>
      <c r="AS176">
        <v>1146</v>
      </c>
      <c r="AT176">
        <v>2771</v>
      </c>
      <c r="AU176">
        <v>2551</v>
      </c>
      <c r="AV176">
        <v>2832</v>
      </c>
      <c r="AW176">
        <v>3788</v>
      </c>
      <c r="AX176">
        <v>2554</v>
      </c>
      <c r="AY176">
        <v>4493</v>
      </c>
      <c r="AZ176">
        <v>6689</v>
      </c>
      <c r="BA176">
        <v>7583</v>
      </c>
      <c r="BB176">
        <v>45602</v>
      </c>
    </row>
    <row r="177" spans="2:54">
      <c r="B177" t="s">
        <v>98</v>
      </c>
      <c r="O177">
        <v>13067</v>
      </c>
      <c r="P177">
        <v>18920</v>
      </c>
      <c r="Q177">
        <v>22405</v>
      </c>
      <c r="R177">
        <v>1998</v>
      </c>
      <c r="S177">
        <v>53348</v>
      </c>
      <c r="T177">
        <v>148352</v>
      </c>
      <c r="U177">
        <v>320627</v>
      </c>
      <c r="V177">
        <v>140107</v>
      </c>
      <c r="W177">
        <v>177167</v>
      </c>
      <c r="X177">
        <v>525459</v>
      </c>
      <c r="Y177">
        <v>446597</v>
      </c>
      <c r="Z177">
        <v>126833</v>
      </c>
      <c r="AA177">
        <v>137</v>
      </c>
      <c r="AB177">
        <v>80</v>
      </c>
      <c r="AC177">
        <v>139</v>
      </c>
      <c r="AD177">
        <v>168</v>
      </c>
      <c r="AE177">
        <v>287</v>
      </c>
      <c r="AF177">
        <v>360</v>
      </c>
      <c r="AG177">
        <v>313</v>
      </c>
      <c r="AH177">
        <v>654</v>
      </c>
      <c r="AI177">
        <v>433</v>
      </c>
      <c r="AJ177">
        <v>337</v>
      </c>
      <c r="AK177">
        <v>326</v>
      </c>
      <c r="AL177">
        <v>289</v>
      </c>
      <c r="AM177">
        <v>463</v>
      </c>
      <c r="AN177">
        <v>354</v>
      </c>
      <c r="AO177">
        <v>376</v>
      </c>
      <c r="AP177">
        <v>494</v>
      </c>
      <c r="AQ177">
        <v>508</v>
      </c>
      <c r="AR177">
        <v>405</v>
      </c>
      <c r="AS177">
        <v>290</v>
      </c>
      <c r="AT177">
        <v>435</v>
      </c>
      <c r="AU177">
        <v>43</v>
      </c>
      <c r="AV177">
        <v>1610</v>
      </c>
      <c r="AW177">
        <v>2532</v>
      </c>
      <c r="AX177">
        <v>4567</v>
      </c>
      <c r="AY177">
        <v>8129</v>
      </c>
      <c r="AZ177">
        <v>6844</v>
      </c>
      <c r="BA177">
        <v>6975</v>
      </c>
      <c r="BB177">
        <v>5903</v>
      </c>
    </row>
    <row r="178" spans="2:54">
      <c r="B178" t="s">
        <v>99</v>
      </c>
      <c r="O178">
        <v>22466</v>
      </c>
      <c r="P178">
        <v>57306</v>
      </c>
      <c r="Q178">
        <v>23051</v>
      </c>
      <c r="R178">
        <v>77568</v>
      </c>
      <c r="S178">
        <v>43825</v>
      </c>
      <c r="T178">
        <v>122563</v>
      </c>
      <c r="U178">
        <v>492659</v>
      </c>
      <c r="V178">
        <v>403208</v>
      </c>
      <c r="W178">
        <v>982029</v>
      </c>
      <c r="X178">
        <v>1412224</v>
      </c>
      <c r="Y178">
        <v>5085985</v>
      </c>
      <c r="Z178">
        <v>3133663</v>
      </c>
      <c r="AA178">
        <v>3017</v>
      </c>
      <c r="AB178">
        <v>2112</v>
      </c>
      <c r="AC178">
        <v>1570</v>
      </c>
      <c r="AD178">
        <v>2391</v>
      </c>
      <c r="AE178">
        <v>2313</v>
      </c>
      <c r="AF178">
        <v>3296</v>
      </c>
      <c r="AG178">
        <v>3669</v>
      </c>
      <c r="AH178">
        <v>5019</v>
      </c>
      <c r="AI178">
        <v>4160</v>
      </c>
      <c r="AJ178">
        <v>2431</v>
      </c>
      <c r="AK178">
        <v>2142</v>
      </c>
      <c r="AL178">
        <v>2158</v>
      </c>
      <c r="AM178">
        <v>3071</v>
      </c>
      <c r="AN178">
        <v>3477</v>
      </c>
      <c r="AO178">
        <v>3523</v>
      </c>
      <c r="AP178">
        <v>4371</v>
      </c>
    </row>
    <row r="179" spans="2:54">
      <c r="B179" t="s">
        <v>215</v>
      </c>
      <c r="AQ179">
        <v>3222</v>
      </c>
      <c r="AR179">
        <v>3008</v>
      </c>
      <c r="AS179">
        <v>2242</v>
      </c>
      <c r="AT179">
        <v>6665</v>
      </c>
      <c r="AU179">
        <v>4770</v>
      </c>
      <c r="AV179">
        <v>42504</v>
      </c>
      <c r="AW179">
        <v>44708</v>
      </c>
      <c r="AX179">
        <v>28402</v>
      </c>
      <c r="AY179">
        <v>31298</v>
      </c>
      <c r="AZ179">
        <v>36139</v>
      </c>
      <c r="BA179">
        <v>28212</v>
      </c>
      <c r="BB179">
        <v>30565</v>
      </c>
    </row>
    <row r="180" spans="2:54">
      <c r="B180" t="s">
        <v>184</v>
      </c>
      <c r="AU180">
        <v>287</v>
      </c>
      <c r="AV180">
        <v>239</v>
      </c>
      <c r="AW180">
        <v>280</v>
      </c>
    </row>
    <row r="181" spans="2:54">
      <c r="B181" t="s">
        <v>242</v>
      </c>
      <c r="AU181">
        <v>188</v>
      </c>
      <c r="AV181">
        <v>522</v>
      </c>
      <c r="AW181">
        <v>393</v>
      </c>
      <c r="AX181">
        <v>1830</v>
      </c>
      <c r="AY181">
        <v>4984</v>
      </c>
      <c r="AZ181">
        <v>9673</v>
      </c>
      <c r="BA181">
        <v>9943</v>
      </c>
      <c r="BB181">
        <v>12265</v>
      </c>
    </row>
    <row r="182" spans="2:54">
      <c r="B182" t="s">
        <v>157</v>
      </c>
      <c r="AA182">
        <v>2501</v>
      </c>
      <c r="AB182">
        <v>3157</v>
      </c>
      <c r="AC182">
        <v>3946</v>
      </c>
      <c r="AD182">
        <v>4907</v>
      </c>
      <c r="AE182">
        <v>4959</v>
      </c>
      <c r="AF182">
        <v>4872</v>
      </c>
      <c r="AG182">
        <v>5008</v>
      </c>
      <c r="AH182">
        <v>6055</v>
      </c>
      <c r="AI182">
        <v>5857</v>
      </c>
      <c r="AJ182">
        <v>4060</v>
      </c>
      <c r="AK182">
        <v>2182</v>
      </c>
      <c r="AL182">
        <v>2721</v>
      </c>
      <c r="AM182">
        <v>4875</v>
      </c>
      <c r="AN182">
        <v>5062</v>
      </c>
      <c r="AO182">
        <v>5887</v>
      </c>
      <c r="AP182">
        <v>8428</v>
      </c>
      <c r="AQ182">
        <v>5904</v>
      </c>
      <c r="AR182">
        <v>6474</v>
      </c>
      <c r="AS182">
        <v>10045</v>
      </c>
      <c r="AT182">
        <v>4819</v>
      </c>
      <c r="AU182">
        <v>1232</v>
      </c>
      <c r="AV182">
        <v>1021</v>
      </c>
      <c r="AW182">
        <v>1415</v>
      </c>
      <c r="AX182">
        <v>3259</v>
      </c>
      <c r="AY182">
        <v>8062</v>
      </c>
      <c r="AZ182">
        <v>18173</v>
      </c>
      <c r="BA182">
        <v>17783</v>
      </c>
      <c r="BB182">
        <v>16808</v>
      </c>
    </row>
    <row r="183" spans="2:54">
      <c r="B183" t="s">
        <v>195</v>
      </c>
      <c r="AU183">
        <v>388</v>
      </c>
      <c r="AV183">
        <v>773</v>
      </c>
      <c r="AW183">
        <v>419</v>
      </c>
      <c r="AX183">
        <v>543</v>
      </c>
      <c r="AY183">
        <v>963</v>
      </c>
      <c r="AZ183">
        <v>2261</v>
      </c>
      <c r="BA183">
        <v>2224</v>
      </c>
      <c r="BB183">
        <v>1358</v>
      </c>
    </row>
    <row r="184" spans="2:54">
      <c r="B184" t="s">
        <v>196</v>
      </c>
      <c r="AU184">
        <v>78</v>
      </c>
      <c r="AV184">
        <v>158</v>
      </c>
      <c r="AW184">
        <v>227</v>
      </c>
      <c r="AX184">
        <v>193</v>
      </c>
      <c r="AY184">
        <v>347</v>
      </c>
      <c r="AZ184">
        <v>1061</v>
      </c>
    </row>
    <row r="185" spans="2:54">
      <c r="B185" t="s">
        <v>227</v>
      </c>
      <c r="BA185">
        <v>7416</v>
      </c>
      <c r="BB185">
        <v>8799</v>
      </c>
    </row>
    <row r="186" spans="2:54">
      <c r="B186" t="s">
        <v>197</v>
      </c>
      <c r="AU186">
        <v>796</v>
      </c>
      <c r="AV186">
        <v>759</v>
      </c>
      <c r="AW186">
        <v>1481</v>
      </c>
      <c r="AX186">
        <v>1855</v>
      </c>
      <c r="AY186">
        <v>3032</v>
      </c>
      <c r="AZ186">
        <v>9252</v>
      </c>
    </row>
    <row r="187" spans="2:54">
      <c r="B187" t="s">
        <v>247</v>
      </c>
      <c r="BA187">
        <v>934</v>
      </c>
      <c r="BB187">
        <v>618</v>
      </c>
    </row>
    <row r="188" spans="2:54">
      <c r="B188" t="s">
        <v>100</v>
      </c>
      <c r="O188">
        <v>3461971</v>
      </c>
      <c r="P188">
        <v>2793837</v>
      </c>
      <c r="Q188">
        <v>2152740</v>
      </c>
      <c r="R188">
        <v>2722272</v>
      </c>
      <c r="S188">
        <v>2977077</v>
      </c>
      <c r="T188">
        <v>3040256</v>
      </c>
      <c r="U188">
        <v>2698536</v>
      </c>
      <c r="V188">
        <v>4243067</v>
      </c>
      <c r="W188">
        <v>3207931</v>
      </c>
      <c r="X188">
        <v>5131859</v>
      </c>
      <c r="Y188">
        <v>7183221</v>
      </c>
      <c r="Z188">
        <v>6327344</v>
      </c>
      <c r="AA188">
        <v>486</v>
      </c>
      <c r="AB188">
        <v>703</v>
      </c>
      <c r="AC188">
        <v>695</v>
      </c>
      <c r="AD188">
        <v>713</v>
      </c>
      <c r="AE188">
        <v>1492</v>
      </c>
      <c r="AF188">
        <v>1174</v>
      </c>
      <c r="AG188">
        <v>1345</v>
      </c>
      <c r="AH188">
        <v>2270</v>
      </c>
      <c r="AI188">
        <v>1282</v>
      </c>
      <c r="AJ188">
        <v>1267</v>
      </c>
      <c r="AK188">
        <v>536</v>
      </c>
      <c r="AL188">
        <v>383</v>
      </c>
      <c r="AM188">
        <v>527</v>
      </c>
      <c r="AN188">
        <v>857</v>
      </c>
      <c r="AO188">
        <v>884</v>
      </c>
      <c r="AP188">
        <v>1286</v>
      </c>
      <c r="AQ188">
        <v>1286</v>
      </c>
      <c r="AR188">
        <v>1241</v>
      </c>
      <c r="AS188">
        <v>1345</v>
      </c>
      <c r="AT188">
        <v>1264</v>
      </c>
    </row>
    <row r="189" spans="2:54">
      <c r="B189" t="s">
        <v>101</v>
      </c>
      <c r="O189">
        <v>15105</v>
      </c>
      <c r="P189">
        <v>19283</v>
      </c>
      <c r="Q189">
        <v>14604</v>
      </c>
      <c r="R189">
        <v>21784</v>
      </c>
      <c r="S189">
        <v>8275</v>
      </c>
      <c r="T189">
        <v>11207</v>
      </c>
      <c r="U189">
        <v>48398</v>
      </c>
      <c r="V189">
        <v>79177</v>
      </c>
      <c r="W189">
        <v>11665</v>
      </c>
      <c r="X189">
        <v>83019</v>
      </c>
      <c r="Y189">
        <v>96027</v>
      </c>
      <c r="Z189">
        <v>184299</v>
      </c>
      <c r="AA189">
        <v>1279</v>
      </c>
      <c r="AB189">
        <v>556</v>
      </c>
      <c r="AC189">
        <v>602</v>
      </c>
      <c r="AD189">
        <v>682</v>
      </c>
      <c r="AE189">
        <v>799</v>
      </c>
      <c r="AF189">
        <v>1414</v>
      </c>
      <c r="AG189">
        <v>1076</v>
      </c>
      <c r="AH189">
        <v>651</v>
      </c>
      <c r="AI189">
        <v>707</v>
      </c>
      <c r="AJ189">
        <v>346</v>
      </c>
      <c r="AK189">
        <v>334</v>
      </c>
      <c r="AL189">
        <v>429</v>
      </c>
      <c r="AM189">
        <v>890</v>
      </c>
      <c r="AN189">
        <v>763</v>
      </c>
      <c r="AO189">
        <v>496</v>
      </c>
      <c r="AP189">
        <v>165</v>
      </c>
      <c r="AQ189">
        <v>1100</v>
      </c>
      <c r="AR189">
        <v>547</v>
      </c>
      <c r="AS189">
        <v>111</v>
      </c>
      <c r="AT189">
        <v>208</v>
      </c>
      <c r="AX189">
        <v>422</v>
      </c>
      <c r="AY189">
        <v>851</v>
      </c>
      <c r="AZ189">
        <v>2084</v>
      </c>
      <c r="BA189">
        <v>1269</v>
      </c>
      <c r="BB189">
        <v>972</v>
      </c>
    </row>
    <row r="190" spans="2:54">
      <c r="B190" t="s">
        <v>102</v>
      </c>
      <c r="O190">
        <v>1321634</v>
      </c>
      <c r="P190">
        <v>2348867</v>
      </c>
      <c r="Q190">
        <v>1421146</v>
      </c>
      <c r="R190">
        <v>2167941</v>
      </c>
      <c r="S190">
        <v>2063633</v>
      </c>
      <c r="T190">
        <v>5090633</v>
      </c>
      <c r="U190">
        <v>14690282</v>
      </c>
      <c r="V190">
        <v>2965688</v>
      </c>
      <c r="W190">
        <v>6616987</v>
      </c>
      <c r="X190">
        <v>15075775</v>
      </c>
      <c r="Y190">
        <v>38121645</v>
      </c>
      <c r="Z190">
        <v>13704244</v>
      </c>
      <c r="AA190">
        <v>7967</v>
      </c>
      <c r="AB190">
        <v>6174</v>
      </c>
      <c r="AC190">
        <v>5866</v>
      </c>
      <c r="AD190">
        <v>7394</v>
      </c>
      <c r="AE190">
        <v>10249</v>
      </c>
      <c r="AF190">
        <v>11182</v>
      </c>
      <c r="AG190">
        <v>11059</v>
      </c>
      <c r="AH190">
        <v>14026</v>
      </c>
      <c r="AI190">
        <v>8904</v>
      </c>
      <c r="AJ190">
        <v>5269</v>
      </c>
      <c r="AK190">
        <v>2707</v>
      </c>
      <c r="AL190">
        <v>3817</v>
      </c>
      <c r="AM190">
        <v>6867</v>
      </c>
      <c r="AN190">
        <v>10474</v>
      </c>
      <c r="AO190">
        <v>10035</v>
      </c>
      <c r="AP190">
        <v>13712</v>
      </c>
      <c r="AQ190">
        <v>13317</v>
      </c>
      <c r="AR190">
        <v>13853</v>
      </c>
      <c r="AS190">
        <v>20568</v>
      </c>
      <c r="AT190">
        <v>249841</v>
      </c>
      <c r="AU190">
        <v>583926</v>
      </c>
      <c r="AV190">
        <v>890830</v>
      </c>
      <c r="AW190">
        <v>491044</v>
      </c>
      <c r="AX190">
        <v>164794</v>
      </c>
      <c r="AY190">
        <v>35274</v>
      </c>
      <c r="AZ190">
        <v>60114</v>
      </c>
      <c r="BA190">
        <v>36352</v>
      </c>
      <c r="BB190">
        <v>52881</v>
      </c>
    </row>
    <row r="191" spans="2:54">
      <c r="B191" t="s">
        <v>186</v>
      </c>
      <c r="AU191">
        <v>8314</v>
      </c>
      <c r="AV191">
        <v>8781</v>
      </c>
      <c r="AW191">
        <v>1656</v>
      </c>
      <c r="AX191">
        <v>1210</v>
      </c>
      <c r="AY191">
        <v>730</v>
      </c>
      <c r="AZ191">
        <v>2931</v>
      </c>
      <c r="BA191">
        <v>1318</v>
      </c>
      <c r="BB191">
        <v>1561</v>
      </c>
    </row>
    <row r="192" spans="2:54">
      <c r="B192" t="s">
        <v>103</v>
      </c>
    </row>
    <row r="194" spans="2:55">
      <c r="B194" t="s">
        <v>250</v>
      </c>
      <c r="N194">
        <f>SUM(N4:N192)</f>
        <v>1691375815</v>
      </c>
      <c r="O194">
        <f t="shared" ref="O194:BC194" si="0">SUM(O4:O192)</f>
        <v>1866168904</v>
      </c>
      <c r="P194">
        <f t="shared" si="0"/>
        <v>2092526746</v>
      </c>
      <c r="Q194">
        <f t="shared" si="0"/>
        <v>2399217993</v>
      </c>
      <c r="R194">
        <f t="shared" si="0"/>
        <v>2484018292</v>
      </c>
      <c r="S194">
        <f t="shared" si="0"/>
        <v>2113624050</v>
      </c>
      <c r="T194">
        <f t="shared" si="0"/>
        <v>3554670877</v>
      </c>
      <c r="U194">
        <f t="shared" si="0"/>
        <v>5482641101</v>
      </c>
      <c r="V194">
        <f t="shared" si="0"/>
        <v>6233512597</v>
      </c>
      <c r="W194">
        <f t="shared" si="0"/>
        <v>6149087545</v>
      </c>
      <c r="X194">
        <f t="shared" si="0"/>
        <v>7920425990</v>
      </c>
      <c r="Y194">
        <f t="shared" si="0"/>
        <v>8228016307</v>
      </c>
      <c r="Z194">
        <f t="shared" si="0"/>
        <v>4485031356</v>
      </c>
      <c r="AA194">
        <f t="shared" si="0"/>
        <v>3831771</v>
      </c>
      <c r="AB194">
        <f t="shared" si="0"/>
        <v>4167498</v>
      </c>
      <c r="AC194">
        <f t="shared" si="0"/>
        <v>4590983</v>
      </c>
      <c r="AD194">
        <f t="shared" si="0"/>
        <v>4909853</v>
      </c>
      <c r="AE194">
        <f t="shared" si="0"/>
        <v>4808659</v>
      </c>
      <c r="AF194">
        <f t="shared" si="0"/>
        <v>4865371</v>
      </c>
      <c r="AG194">
        <f t="shared" si="0"/>
        <v>5128357</v>
      </c>
      <c r="AH194">
        <f t="shared" si="0"/>
        <v>5240982</v>
      </c>
      <c r="AI194">
        <f t="shared" si="0"/>
        <v>3843172</v>
      </c>
      <c r="AJ194">
        <f t="shared" si="0"/>
        <v>2424289</v>
      </c>
      <c r="AK194">
        <f t="shared" si="0"/>
        <v>1611019</v>
      </c>
      <c r="AL194">
        <f t="shared" si="0"/>
        <v>1674993</v>
      </c>
      <c r="AM194">
        <f t="shared" si="0"/>
        <v>2132800</v>
      </c>
      <c r="AN194">
        <f t="shared" si="0"/>
        <v>2282878</v>
      </c>
      <c r="AO194">
        <f t="shared" si="0"/>
        <v>2455976</v>
      </c>
      <c r="AP194">
        <f t="shared" si="0"/>
        <v>3349174</v>
      </c>
      <c r="AQ194">
        <f t="shared" si="0"/>
        <v>3094436</v>
      </c>
      <c r="AR194">
        <f t="shared" si="0"/>
        <v>3177177</v>
      </c>
      <c r="AS194">
        <f t="shared" si="0"/>
        <v>4021151</v>
      </c>
      <c r="AT194">
        <f t="shared" si="0"/>
        <v>5147153</v>
      </c>
      <c r="AU194">
        <f t="shared" si="0"/>
        <v>8078988</v>
      </c>
      <c r="AV194">
        <f t="shared" si="0"/>
        <v>12964898</v>
      </c>
      <c r="AW194">
        <f t="shared" si="0"/>
        <v>14258703</v>
      </c>
      <c r="AX194">
        <f t="shared" si="0"/>
        <v>9805622</v>
      </c>
      <c r="AY194">
        <f t="shared" si="0"/>
        <v>9738322</v>
      </c>
      <c r="AZ194">
        <f t="shared" si="0"/>
        <v>14429748</v>
      </c>
      <c r="BA194">
        <f t="shared" si="0"/>
        <v>12653063</v>
      </c>
      <c r="BB194">
        <f t="shared" si="0"/>
        <v>12000201</v>
      </c>
      <c r="BC194">
        <f t="shared" si="0"/>
        <v>0</v>
      </c>
    </row>
    <row r="196" spans="2:55">
      <c r="Q196">
        <f>2204322409-Q194</f>
        <v>-194895584</v>
      </c>
      <c r="R196">
        <f>2465884149-R194</f>
        <v>-18134143</v>
      </c>
      <c r="S196">
        <f>2364579148-S194</f>
        <v>250955098</v>
      </c>
      <c r="T196">
        <f>2768589340-T194</f>
        <v>-786081537</v>
      </c>
      <c r="U196">
        <f>4333482885-U194</f>
        <v>-1149158216</v>
      </c>
      <c r="V196">
        <f>V200+V201-V194</f>
        <v>0</v>
      </c>
      <c r="W196">
        <f>W200+W201-W194</f>
        <v>0</v>
      </c>
      <c r="X196">
        <f>7920425990-X194</f>
        <v>0</v>
      </c>
      <c r="Y196">
        <f>8228016307-Y194</f>
        <v>0</v>
      </c>
      <c r="Z196">
        <f>4485031356-Z194</f>
        <v>0</v>
      </c>
      <c r="AA196">
        <f>3831777-AA194</f>
        <v>6</v>
      </c>
      <c r="AB196">
        <f>4167493-AB194</f>
        <v>-5</v>
      </c>
      <c r="AC196">
        <f>4590984-AC194</f>
        <v>1</v>
      </c>
      <c r="AD196">
        <f>4909848-AD194</f>
        <v>-5</v>
      </c>
      <c r="AE196">
        <f>4808660-AE194</f>
        <v>1</v>
      </c>
      <c r="AF196">
        <f>4865375-AF194</f>
        <v>4</v>
      </c>
      <c r="AG196">
        <f>5128357-AG194</f>
        <v>0</v>
      </c>
      <c r="AH196">
        <f>5240995-AH194</f>
        <v>13</v>
      </c>
      <c r="AI196">
        <f>3843181-AI194</f>
        <v>9</v>
      </c>
      <c r="AJ196">
        <f>2424289-AJ194</f>
        <v>0</v>
      </c>
      <c r="AK196">
        <f>1611016-AK194</f>
        <v>-3</v>
      </c>
      <c r="AL196">
        <f>1674994-AL194</f>
        <v>1</v>
      </c>
      <c r="AM196">
        <f>2132800-AM194</f>
        <v>0</v>
      </c>
      <c r="AN196">
        <f>2282874-AN194</f>
        <v>-4</v>
      </c>
      <c r="AO196">
        <f>2455978-AO194</f>
        <v>2</v>
      </c>
      <c r="AP196">
        <f>3349167-AP194</f>
        <v>-7</v>
      </c>
      <c r="AQ196">
        <f>3094440-AQ194</f>
        <v>4</v>
      </c>
      <c r="AR196">
        <f>3177176-AR194</f>
        <v>-1</v>
      </c>
      <c r="AS196">
        <f>4021146-AS194</f>
        <v>-5</v>
      </c>
      <c r="AT196">
        <f>5147154-AT194</f>
        <v>1</v>
      </c>
      <c r="AU196">
        <f>8078989-AU194</f>
        <v>1</v>
      </c>
      <c r="AV196">
        <f>12964906-AV194</f>
        <v>8</v>
      </c>
      <c r="AW196">
        <f>14258702-AW194</f>
        <v>-1</v>
      </c>
      <c r="AX196">
        <f>9805625-AX194</f>
        <v>3</v>
      </c>
      <c r="AY196">
        <f>9738321-AY194</f>
        <v>-1</v>
      </c>
      <c r="AZ196">
        <f>14429747-AZ194</f>
        <v>-1</v>
      </c>
      <c r="BA196">
        <f>12653058-BA194</f>
        <v>-5</v>
      </c>
      <c r="BB196">
        <f>12000202-BB194</f>
        <v>1</v>
      </c>
    </row>
    <row r="198" spans="2:55">
      <c r="N198" t="s">
        <v>108</v>
      </c>
      <c r="O198" t="s">
        <v>109</v>
      </c>
    </row>
    <row r="200" spans="2:55">
      <c r="V200">
        <v>6169617225</v>
      </c>
      <c r="W200">
        <v>6047874437</v>
      </c>
    </row>
    <row r="201" spans="2:55">
      <c r="V201">
        <v>63895372</v>
      </c>
      <c r="W201">
        <v>101213108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03"/>
  <sheetViews>
    <sheetView zoomScale="55" zoomScaleNormal="55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O4" sqref="O4"/>
    </sheetView>
  </sheetViews>
  <sheetFormatPr defaultRowHeight="15"/>
  <cols>
    <col min="1" max="1" width="3.85546875" customWidth="1"/>
    <col min="2" max="2" width="18" customWidth="1"/>
    <col min="3" max="3" width="5" customWidth="1"/>
    <col min="14" max="14" width="12.140625" customWidth="1"/>
    <col min="15" max="16" width="11.42578125" customWidth="1"/>
    <col min="17" max="22" width="11.28515625" bestFit="1" customWidth="1"/>
    <col min="23" max="24" width="14.7109375" bestFit="1" customWidth="1"/>
    <col min="25" max="25" width="11.28515625" bestFit="1" customWidth="1"/>
    <col min="26" max="26" width="11.85546875" customWidth="1"/>
    <col min="27" max="27" width="10.28515625" bestFit="1" customWidth="1"/>
    <col min="30" max="31" width="13" customWidth="1"/>
    <col min="32" max="32" width="12.85546875" customWidth="1"/>
    <col min="33" max="33" width="11.7109375" customWidth="1"/>
    <col min="34" max="34" width="12" customWidth="1"/>
    <col min="35" max="35" width="10.85546875" bestFit="1" customWidth="1"/>
    <col min="36" max="36" width="10.7109375" customWidth="1"/>
    <col min="37" max="37" width="10.85546875" bestFit="1" customWidth="1"/>
    <col min="38" max="38" width="10.7109375" customWidth="1"/>
    <col min="39" max="39" width="11.140625" customWidth="1"/>
    <col min="40" max="40" width="11.28515625" customWidth="1"/>
    <col min="41" max="43" width="10.85546875" bestFit="1" customWidth="1"/>
    <col min="44" max="44" width="11.5703125" style="2" customWidth="1"/>
    <col min="45" max="45" width="12.140625" style="2" customWidth="1"/>
    <col min="46" max="46" width="11.85546875" style="2" customWidth="1"/>
    <col min="47" max="47" width="10.85546875" style="2" bestFit="1" customWidth="1"/>
    <col min="48" max="50" width="10.85546875" bestFit="1" customWidth="1"/>
    <col min="51" max="51" width="14.85546875" customWidth="1"/>
    <col min="52" max="53" width="10.85546875" bestFit="1" customWidth="1"/>
    <col min="54" max="54" width="13.140625" customWidth="1"/>
    <col min="55" max="55" width="13.28515625" customWidth="1"/>
    <col min="56" max="56" width="10.85546875" bestFit="1" customWidth="1"/>
    <col min="57" max="57" width="12" customWidth="1"/>
    <col min="58" max="58" width="11.7109375" customWidth="1"/>
    <col min="59" max="59" width="11.28515625" customWidth="1"/>
    <col min="60" max="60" width="10.710937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 s="1">
        <v>1939</v>
      </c>
      <c r="AS1" s="1">
        <v>1940</v>
      </c>
      <c r="AT1" s="1">
        <v>1941</v>
      </c>
      <c r="AU1" s="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B2" t="s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1000</v>
      </c>
      <c r="AB2">
        <v>1000</v>
      </c>
      <c r="AC2">
        <v>1000</v>
      </c>
      <c r="AD2">
        <v>1000</v>
      </c>
      <c r="AE2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 s="1">
        <v>1000</v>
      </c>
      <c r="AS2" s="1">
        <v>1000</v>
      </c>
      <c r="AT2" s="1">
        <v>1000</v>
      </c>
      <c r="AU2" s="1">
        <v>1000</v>
      </c>
      <c r="AV2">
        <v>1000</v>
      </c>
      <c r="AW2">
        <v>1000</v>
      </c>
      <c r="AX2">
        <v>1000</v>
      </c>
      <c r="AY2">
        <v>1000</v>
      </c>
      <c r="AZ2">
        <v>1000</v>
      </c>
      <c r="BA2">
        <v>1000</v>
      </c>
      <c r="BB2">
        <v>1000</v>
      </c>
      <c r="BC2">
        <v>1000</v>
      </c>
    </row>
    <row r="3" spans="1:55">
      <c r="N3" t="s">
        <v>248</v>
      </c>
      <c r="O3" t="s">
        <v>248</v>
      </c>
      <c r="P3" t="s">
        <v>248</v>
      </c>
      <c r="Q3" t="s">
        <v>248</v>
      </c>
      <c r="R3" t="s">
        <v>248</v>
      </c>
      <c r="S3" t="s">
        <v>248</v>
      </c>
      <c r="T3" t="s">
        <v>248</v>
      </c>
      <c r="U3" t="s">
        <v>248</v>
      </c>
      <c r="V3" t="s">
        <v>248</v>
      </c>
      <c r="W3" t="s">
        <v>248</v>
      </c>
      <c r="X3" t="s">
        <v>248</v>
      </c>
      <c r="Y3" t="s">
        <v>248</v>
      </c>
      <c r="Z3" t="s">
        <v>248</v>
      </c>
      <c r="AA3" t="s">
        <v>248</v>
      </c>
      <c r="AB3" t="s">
        <v>248</v>
      </c>
      <c r="AC3" t="s">
        <v>248</v>
      </c>
      <c r="AD3" t="s">
        <v>248</v>
      </c>
      <c r="AE3" t="s">
        <v>248</v>
      </c>
      <c r="AF3" t="s">
        <v>248</v>
      </c>
      <c r="AG3" t="s">
        <v>248</v>
      </c>
      <c r="AH3" t="s">
        <v>248</v>
      </c>
      <c r="AI3" t="s">
        <v>248</v>
      </c>
      <c r="AJ3" t="s">
        <v>248</v>
      </c>
      <c r="AK3" t="s">
        <v>248</v>
      </c>
      <c r="AL3" t="s">
        <v>248</v>
      </c>
      <c r="AM3" t="s">
        <v>248</v>
      </c>
      <c r="AN3" t="s">
        <v>248</v>
      </c>
      <c r="AO3" t="s">
        <v>248</v>
      </c>
      <c r="AP3" t="s">
        <v>248</v>
      </c>
      <c r="AQ3" t="s">
        <v>248</v>
      </c>
      <c r="AR3" s="1" t="s">
        <v>248</v>
      </c>
      <c r="AS3" s="1" t="s">
        <v>248</v>
      </c>
      <c r="AT3" s="1" t="s">
        <v>248</v>
      </c>
      <c r="AU3" s="1" t="s">
        <v>248</v>
      </c>
      <c r="AV3" t="s">
        <v>248</v>
      </c>
      <c r="AW3" t="s">
        <v>248</v>
      </c>
      <c r="AX3" t="s">
        <v>248</v>
      </c>
      <c r="AY3" t="s">
        <v>248</v>
      </c>
      <c r="AZ3" t="s">
        <v>248</v>
      </c>
      <c r="BA3" t="s">
        <v>248</v>
      </c>
      <c r="BB3" t="s">
        <v>248</v>
      </c>
      <c r="BC3" t="s">
        <v>248</v>
      </c>
    </row>
    <row r="4" spans="1:55">
      <c r="A4" t="s">
        <v>2</v>
      </c>
      <c r="B4" t="s">
        <v>3</v>
      </c>
      <c r="N4">
        <v>17364703</v>
      </c>
      <c r="O4">
        <v>18022396</v>
      </c>
      <c r="P4">
        <v>16202300</v>
      </c>
      <c r="Q4">
        <v>18212467</v>
      </c>
      <c r="R4">
        <v>19083392</v>
      </c>
      <c r="S4">
        <v>15683880</v>
      </c>
      <c r="T4">
        <v>5324750</v>
      </c>
      <c r="U4">
        <v>631251</v>
      </c>
      <c r="V4">
        <v>64937</v>
      </c>
      <c r="W4">
        <v>97323</v>
      </c>
      <c r="X4">
        <v>2417850</v>
      </c>
    </row>
    <row r="5" spans="1:55">
      <c r="B5" t="s">
        <v>126</v>
      </c>
      <c r="Y5">
        <v>1792418</v>
      </c>
      <c r="Z5">
        <v>2014063</v>
      </c>
      <c r="AA5">
        <v>2951</v>
      </c>
      <c r="AB5">
        <v>4697</v>
      </c>
      <c r="AC5">
        <v>4967</v>
      </c>
      <c r="AD5">
        <v>5858</v>
      </c>
      <c r="AE5">
        <v>9419</v>
      </c>
      <c r="AF5">
        <v>10611</v>
      </c>
      <c r="AG5">
        <v>12121</v>
      </c>
      <c r="AH5">
        <v>12235</v>
      </c>
      <c r="AI5">
        <v>7780</v>
      </c>
      <c r="AJ5">
        <v>4108</v>
      </c>
      <c r="AK5">
        <v>2611</v>
      </c>
      <c r="AL5">
        <v>2591</v>
      </c>
      <c r="AM5">
        <v>2586</v>
      </c>
      <c r="AN5">
        <v>2869</v>
      </c>
      <c r="AO5">
        <v>4109</v>
      </c>
      <c r="AP5">
        <v>5757</v>
      </c>
      <c r="AQ5">
        <v>1271</v>
      </c>
      <c r="AX5">
        <v>30</v>
      </c>
      <c r="AY5">
        <v>1494</v>
      </c>
      <c r="AZ5">
        <v>4380</v>
      </c>
      <c r="BA5">
        <v>8970</v>
      </c>
      <c r="BB5">
        <v>9636</v>
      </c>
      <c r="BC5">
        <v>16386</v>
      </c>
    </row>
    <row r="6" spans="1:55">
      <c r="B6" t="s">
        <v>4</v>
      </c>
      <c r="N6">
        <v>48132</v>
      </c>
      <c r="O6">
        <v>150875</v>
      </c>
      <c r="P6">
        <v>206802</v>
      </c>
      <c r="Q6">
        <v>232521</v>
      </c>
      <c r="R6">
        <v>484493</v>
      </c>
      <c r="S6">
        <v>587748</v>
      </c>
      <c r="T6">
        <v>499187</v>
      </c>
      <c r="U6">
        <v>1112815</v>
      </c>
      <c r="V6">
        <v>1603549</v>
      </c>
      <c r="W6">
        <v>1588611</v>
      </c>
      <c r="X6">
        <v>1670322</v>
      </c>
      <c r="Y6">
        <v>2615094</v>
      </c>
      <c r="Z6">
        <v>2881765</v>
      </c>
      <c r="AA6">
        <v>2553</v>
      </c>
      <c r="AB6">
        <v>2335</v>
      </c>
      <c r="AC6">
        <v>2964</v>
      </c>
      <c r="AD6">
        <v>1743</v>
      </c>
      <c r="AE6">
        <v>1595</v>
      </c>
      <c r="AF6">
        <v>1814</v>
      </c>
      <c r="AG6">
        <v>1615</v>
      </c>
      <c r="AH6">
        <v>1445</v>
      </c>
      <c r="AI6">
        <v>1465</v>
      </c>
      <c r="AJ6">
        <v>837</v>
      </c>
      <c r="AK6">
        <v>800</v>
      </c>
      <c r="AL6">
        <v>789</v>
      </c>
      <c r="AM6">
        <v>696</v>
      </c>
      <c r="AN6">
        <v>673</v>
      </c>
      <c r="AO6">
        <v>648</v>
      </c>
      <c r="AP6">
        <v>720</v>
      </c>
      <c r="AQ6">
        <v>459</v>
      </c>
      <c r="AR6" s="1">
        <v>579</v>
      </c>
      <c r="AS6" s="1">
        <v>872</v>
      </c>
      <c r="AT6" s="1">
        <v>1073</v>
      </c>
      <c r="AU6" s="1"/>
    </row>
    <row r="7" spans="1:55">
      <c r="B7" t="s">
        <v>176</v>
      </c>
      <c r="AR7" s="1"/>
      <c r="AS7" s="1"/>
      <c r="AT7" s="1"/>
      <c r="AU7" s="1">
        <v>179</v>
      </c>
      <c r="AV7">
        <v>198</v>
      </c>
      <c r="AW7">
        <v>323</v>
      </c>
      <c r="AX7">
        <v>324</v>
      </c>
      <c r="AY7">
        <v>887</v>
      </c>
      <c r="AZ7">
        <v>909</v>
      </c>
      <c r="BA7">
        <v>511</v>
      </c>
      <c r="BB7">
        <v>474</v>
      </c>
      <c r="BC7">
        <v>625</v>
      </c>
    </row>
    <row r="8" spans="1:55">
      <c r="B8" t="s">
        <v>5</v>
      </c>
      <c r="N8">
        <v>36236568</v>
      </c>
      <c r="O8">
        <v>37559056</v>
      </c>
      <c r="P8">
        <v>37326398</v>
      </c>
      <c r="Q8">
        <v>42648251</v>
      </c>
      <c r="R8">
        <v>41458376</v>
      </c>
      <c r="S8">
        <v>30362019</v>
      </c>
      <c r="T8">
        <v>2626440</v>
      </c>
      <c r="U8">
        <v>1479342</v>
      </c>
      <c r="V8">
        <v>158022</v>
      </c>
      <c r="W8">
        <v>13964</v>
      </c>
      <c r="X8">
        <v>7700100</v>
      </c>
      <c r="Y8">
        <v>47443156</v>
      </c>
      <c r="Z8">
        <v>35242501</v>
      </c>
      <c r="AA8">
        <v>53848</v>
      </c>
      <c r="AB8">
        <v>68005</v>
      </c>
      <c r="AC8">
        <v>65559</v>
      </c>
      <c r="AD8">
        <v>69019</v>
      </c>
      <c r="AE8">
        <v>77793</v>
      </c>
      <c r="AF8">
        <v>72234</v>
      </c>
      <c r="AG8">
        <v>75074</v>
      </c>
      <c r="AH8">
        <v>74048</v>
      </c>
      <c r="AI8">
        <v>51536</v>
      </c>
      <c r="AJ8">
        <v>34241</v>
      </c>
      <c r="AK8">
        <v>21927</v>
      </c>
      <c r="AL8">
        <v>23163</v>
      </c>
      <c r="AM8">
        <v>26174</v>
      </c>
      <c r="AN8">
        <v>39805</v>
      </c>
      <c r="AO8">
        <v>58884</v>
      </c>
      <c r="AP8">
        <v>75081</v>
      </c>
      <c r="AQ8">
        <v>41694</v>
      </c>
      <c r="AR8" s="1">
        <v>63290</v>
      </c>
      <c r="AS8" s="1">
        <v>29239</v>
      </c>
      <c r="AT8" s="1">
        <v>9469</v>
      </c>
      <c r="AU8" s="1">
        <v>2213</v>
      </c>
      <c r="AV8">
        <v>876</v>
      </c>
      <c r="AW8">
        <v>158</v>
      </c>
      <c r="AX8">
        <v>15503</v>
      </c>
      <c r="AY8">
        <v>77306</v>
      </c>
      <c r="AZ8">
        <v>58619</v>
      </c>
      <c r="BA8">
        <v>103555</v>
      </c>
      <c r="BB8">
        <v>94186</v>
      </c>
      <c r="BC8">
        <v>139773</v>
      </c>
    </row>
    <row r="9" spans="1:55">
      <c r="B9" t="s">
        <v>6</v>
      </c>
      <c r="N9">
        <v>264128</v>
      </c>
      <c r="O9">
        <v>365281</v>
      </c>
      <c r="P9">
        <v>312642</v>
      </c>
      <c r="Q9">
        <v>578198</v>
      </c>
      <c r="R9">
        <v>381778</v>
      </c>
      <c r="S9">
        <v>104869</v>
      </c>
      <c r="T9">
        <v>318179</v>
      </c>
      <c r="U9">
        <v>13051</v>
      </c>
      <c r="V9">
        <v>8569</v>
      </c>
      <c r="X9">
        <v>2097928</v>
      </c>
      <c r="Y9">
        <v>5899383</v>
      </c>
      <c r="Z9">
        <v>402686</v>
      </c>
      <c r="AA9">
        <v>1334</v>
      </c>
      <c r="AB9">
        <v>894</v>
      </c>
      <c r="AC9">
        <v>1544</v>
      </c>
      <c r="AD9">
        <v>968</v>
      </c>
      <c r="AE9">
        <v>1295</v>
      </c>
      <c r="AF9">
        <v>892</v>
      </c>
      <c r="AG9">
        <v>707</v>
      </c>
      <c r="AH9">
        <v>881</v>
      </c>
      <c r="AI9">
        <v>514</v>
      </c>
      <c r="AJ9">
        <v>414</v>
      </c>
      <c r="AK9">
        <v>202</v>
      </c>
      <c r="AL9">
        <v>315</v>
      </c>
      <c r="AM9">
        <v>198</v>
      </c>
      <c r="AN9">
        <v>443</v>
      </c>
      <c r="AO9">
        <v>643</v>
      </c>
      <c r="AP9">
        <v>1862</v>
      </c>
      <c r="AQ9">
        <v>2214</v>
      </c>
      <c r="AR9" s="1">
        <v>2815</v>
      </c>
      <c r="AS9" s="1">
        <v>1548</v>
      </c>
      <c r="AT9" s="1">
        <v>1548</v>
      </c>
      <c r="AU9" s="1">
        <v>9</v>
      </c>
      <c r="AX9">
        <v>3010</v>
      </c>
      <c r="AY9">
        <v>7588</v>
      </c>
      <c r="AZ9">
        <v>4651</v>
      </c>
      <c r="BA9">
        <v>831</v>
      </c>
      <c r="BB9">
        <v>1664</v>
      </c>
      <c r="BC9">
        <v>2348</v>
      </c>
    </row>
    <row r="10" spans="1:55">
      <c r="B10" t="s">
        <v>110</v>
      </c>
      <c r="C10" t="s">
        <v>111</v>
      </c>
      <c r="Y10">
        <v>10159776</v>
      </c>
      <c r="Z10">
        <v>8318596</v>
      </c>
      <c r="AA10">
        <v>16606</v>
      </c>
      <c r="AB10">
        <v>16673</v>
      </c>
      <c r="AC10">
        <v>22423</v>
      </c>
      <c r="AD10">
        <v>22838</v>
      </c>
      <c r="AE10">
        <v>28302</v>
      </c>
      <c r="AF10">
        <v>31726</v>
      </c>
      <c r="AG10">
        <v>36783</v>
      </c>
      <c r="AH10">
        <v>46129</v>
      </c>
      <c r="AI10">
        <v>29584</v>
      </c>
      <c r="AJ10">
        <v>23162</v>
      </c>
      <c r="AK10">
        <v>13021</v>
      </c>
      <c r="AL10">
        <v>14650</v>
      </c>
      <c r="AM10">
        <v>17552</v>
      </c>
      <c r="AN10">
        <v>21410</v>
      </c>
      <c r="AO10">
        <v>23513</v>
      </c>
      <c r="AP10">
        <v>37183</v>
      </c>
      <c r="AQ10">
        <v>26174</v>
      </c>
      <c r="AR10" s="1">
        <v>4033</v>
      </c>
      <c r="AS10" s="1">
        <v>25</v>
      </c>
      <c r="AT10" s="1">
        <v>16</v>
      </c>
      <c r="AU10" s="1">
        <v>1</v>
      </c>
      <c r="AV10">
        <v>7</v>
      </c>
      <c r="AW10">
        <v>3</v>
      </c>
      <c r="AX10">
        <v>499</v>
      </c>
      <c r="AY10">
        <v>19160</v>
      </c>
      <c r="AZ10">
        <v>23210</v>
      </c>
      <c r="BA10">
        <v>22125</v>
      </c>
      <c r="BB10">
        <v>20875</v>
      </c>
      <c r="BC10">
        <v>26606</v>
      </c>
    </row>
    <row r="11" spans="1:55">
      <c r="B11" t="s">
        <v>7</v>
      </c>
      <c r="N11">
        <v>2310276</v>
      </c>
      <c r="O11">
        <v>1662063</v>
      </c>
      <c r="P11">
        <v>2224245</v>
      </c>
      <c r="Q11">
        <v>3467351</v>
      </c>
      <c r="R11">
        <v>2466910</v>
      </c>
      <c r="S11">
        <v>3844827</v>
      </c>
      <c r="T11">
        <v>2743603</v>
      </c>
      <c r="U11">
        <v>3040396</v>
      </c>
      <c r="V11">
        <v>977453</v>
      </c>
      <c r="W11">
        <v>796418</v>
      </c>
      <c r="X11">
        <v>6201750</v>
      </c>
      <c r="Y11">
        <v>20575146</v>
      </c>
      <c r="Z11">
        <v>8854986</v>
      </c>
      <c r="AA11">
        <v>4164</v>
      </c>
      <c r="AB11">
        <v>6630</v>
      </c>
      <c r="AC11">
        <v>6168</v>
      </c>
      <c r="AD11">
        <v>4328</v>
      </c>
      <c r="AE11">
        <v>5508</v>
      </c>
      <c r="AF11">
        <v>4145</v>
      </c>
      <c r="AG11">
        <v>3938</v>
      </c>
      <c r="AH11">
        <v>4561</v>
      </c>
      <c r="AI11">
        <v>3181</v>
      </c>
      <c r="AJ11">
        <v>1881</v>
      </c>
      <c r="AK11">
        <v>1328</v>
      </c>
      <c r="AL11">
        <v>1786</v>
      </c>
      <c r="AM11">
        <v>1898</v>
      </c>
      <c r="AN11">
        <v>3337</v>
      </c>
      <c r="AO11">
        <v>3050</v>
      </c>
      <c r="AP11">
        <v>6835</v>
      </c>
      <c r="AQ11">
        <v>3324</v>
      </c>
      <c r="AR11" s="1">
        <v>3794</v>
      </c>
      <c r="AS11" s="1">
        <v>921</v>
      </c>
      <c r="AT11" s="1">
        <v>106</v>
      </c>
      <c r="AU11" s="1">
        <v>18</v>
      </c>
      <c r="AW11">
        <v>5</v>
      </c>
      <c r="AX11">
        <v>250</v>
      </c>
      <c r="AY11">
        <v>4276</v>
      </c>
      <c r="AZ11">
        <v>5133</v>
      </c>
      <c r="BA11">
        <v>5951</v>
      </c>
      <c r="BB11">
        <v>6584</v>
      </c>
      <c r="BC11">
        <v>12159</v>
      </c>
    </row>
    <row r="12" spans="1:55">
      <c r="B12" t="s">
        <v>127</v>
      </c>
      <c r="Z12">
        <v>80053</v>
      </c>
      <c r="AA12">
        <v>767</v>
      </c>
      <c r="AB12">
        <v>492</v>
      </c>
      <c r="AC12">
        <v>339</v>
      </c>
      <c r="AD12">
        <v>320</v>
      </c>
      <c r="AE12">
        <v>1235</v>
      </c>
      <c r="AF12">
        <v>432</v>
      </c>
      <c r="AG12">
        <v>1064</v>
      </c>
      <c r="AH12">
        <v>875</v>
      </c>
      <c r="AI12">
        <v>544</v>
      </c>
      <c r="AJ12">
        <v>457</v>
      </c>
      <c r="AK12">
        <v>419</v>
      </c>
      <c r="AL12">
        <v>549</v>
      </c>
      <c r="AM12">
        <v>485</v>
      </c>
      <c r="AN12">
        <v>682</v>
      </c>
      <c r="AO12">
        <v>730</v>
      </c>
      <c r="AP12">
        <v>937</v>
      </c>
      <c r="AQ12">
        <v>1244</v>
      </c>
      <c r="AR12" s="1">
        <v>1544</v>
      </c>
      <c r="AS12" s="1">
        <v>159</v>
      </c>
      <c r="AT12" s="1"/>
      <c r="AU12" s="1"/>
      <c r="AY12">
        <v>4</v>
      </c>
    </row>
    <row r="13" spans="1:55">
      <c r="B13" t="s">
        <v>8</v>
      </c>
      <c r="O13">
        <v>101195</v>
      </c>
      <c r="P13">
        <v>169096</v>
      </c>
      <c r="Q13">
        <v>161990</v>
      </c>
      <c r="R13">
        <v>123083</v>
      </c>
      <c r="S13">
        <v>104852</v>
      </c>
      <c r="T13">
        <v>103253</v>
      </c>
      <c r="U13">
        <v>35289</v>
      </c>
      <c r="V13">
        <v>5075</v>
      </c>
      <c r="X13">
        <v>1215361</v>
      </c>
      <c r="Y13">
        <v>5189887</v>
      </c>
      <c r="Z13">
        <v>6157191</v>
      </c>
      <c r="AA13">
        <v>5927</v>
      </c>
      <c r="AB13">
        <v>10253</v>
      </c>
      <c r="AC13">
        <v>8251</v>
      </c>
      <c r="AD13">
        <v>7159</v>
      </c>
      <c r="AE13">
        <v>9108</v>
      </c>
      <c r="AF13">
        <v>8670</v>
      </c>
      <c r="AG13">
        <v>9872</v>
      </c>
      <c r="AH13">
        <v>11225</v>
      </c>
      <c r="AI13">
        <v>10454</v>
      </c>
      <c r="AJ13">
        <v>9932</v>
      </c>
      <c r="AK13">
        <v>8179</v>
      </c>
      <c r="AL13">
        <v>8915</v>
      </c>
      <c r="AM13">
        <v>8995</v>
      </c>
      <c r="AN13">
        <v>12158</v>
      </c>
      <c r="AO13">
        <v>15410</v>
      </c>
      <c r="AP13">
        <v>17578</v>
      </c>
      <c r="AQ13">
        <v>18074</v>
      </c>
      <c r="AR13" s="1">
        <v>20696</v>
      </c>
      <c r="AS13" s="1">
        <v>5408</v>
      </c>
      <c r="AT13" s="1">
        <v>1254</v>
      </c>
      <c r="AU13" s="1">
        <v>1</v>
      </c>
      <c r="AW13">
        <v>2</v>
      </c>
      <c r="AX13">
        <v>4</v>
      </c>
      <c r="AY13">
        <v>12163</v>
      </c>
      <c r="AZ13">
        <v>39808</v>
      </c>
      <c r="BA13">
        <v>38973</v>
      </c>
      <c r="BB13">
        <v>27409</v>
      </c>
      <c r="BC13">
        <v>34905</v>
      </c>
    </row>
    <row r="14" spans="1:55">
      <c r="B14" t="s">
        <v>9</v>
      </c>
      <c r="N14">
        <v>131982748</v>
      </c>
      <c r="O14">
        <v>121797225</v>
      </c>
      <c r="P14">
        <v>121765074</v>
      </c>
      <c r="Q14">
        <v>133933485</v>
      </c>
      <c r="R14">
        <v>138933883</v>
      </c>
      <c r="S14">
        <v>104215131</v>
      </c>
      <c r="T14">
        <v>77918758</v>
      </c>
      <c r="U14">
        <v>108893119</v>
      </c>
      <c r="V14">
        <v>98639653</v>
      </c>
      <c r="W14">
        <v>59509854</v>
      </c>
      <c r="X14">
        <v>123819225</v>
      </c>
      <c r="Y14">
        <v>165654703</v>
      </c>
      <c r="Z14">
        <v>141885117</v>
      </c>
      <c r="AA14">
        <v>142809</v>
      </c>
      <c r="AB14">
        <v>149613</v>
      </c>
      <c r="AC14">
        <v>147636</v>
      </c>
      <c r="AD14">
        <v>157433</v>
      </c>
      <c r="AE14">
        <v>152020</v>
      </c>
      <c r="AF14">
        <v>167800</v>
      </c>
      <c r="AG14">
        <v>158748</v>
      </c>
      <c r="AH14">
        <v>171485</v>
      </c>
      <c r="AI14">
        <v>113775</v>
      </c>
      <c r="AJ14">
        <v>79174</v>
      </c>
      <c r="AK14">
        <v>44738</v>
      </c>
      <c r="AL14">
        <v>49702</v>
      </c>
      <c r="AM14">
        <v>61037</v>
      </c>
      <c r="AN14">
        <v>58107</v>
      </c>
      <c r="AO14">
        <v>65288</v>
      </c>
      <c r="AP14">
        <v>75609</v>
      </c>
      <c r="AQ14">
        <v>54009</v>
      </c>
      <c r="AR14" s="1">
        <v>62358</v>
      </c>
      <c r="AS14" s="1">
        <v>36566</v>
      </c>
      <c r="AT14" s="1">
        <v>5104</v>
      </c>
      <c r="AU14" s="1">
        <v>780</v>
      </c>
      <c r="AV14">
        <v>494</v>
      </c>
      <c r="AW14">
        <v>406</v>
      </c>
      <c r="AX14">
        <v>13289</v>
      </c>
      <c r="AY14">
        <v>62807</v>
      </c>
      <c r="AZ14">
        <v>47013</v>
      </c>
      <c r="BA14">
        <v>73093</v>
      </c>
      <c r="BB14">
        <v>61484</v>
      </c>
      <c r="BC14">
        <v>131678</v>
      </c>
    </row>
    <row r="15" spans="1:55">
      <c r="B15" t="s">
        <v>10</v>
      </c>
      <c r="N15">
        <v>161951687</v>
      </c>
      <c r="O15">
        <v>166536719</v>
      </c>
      <c r="P15">
        <v>165636669</v>
      </c>
      <c r="Q15">
        <v>186042644</v>
      </c>
      <c r="R15">
        <v>184211352</v>
      </c>
      <c r="S15">
        <v>149389366</v>
      </c>
      <c r="T15">
        <v>44953285</v>
      </c>
      <c r="U15">
        <v>5819472</v>
      </c>
      <c r="V15">
        <v>159352</v>
      </c>
      <c r="W15">
        <v>317706</v>
      </c>
      <c r="X15">
        <v>10608141</v>
      </c>
      <c r="Y15">
        <v>88836280</v>
      </c>
      <c r="Z15">
        <v>80279943</v>
      </c>
      <c r="AA15">
        <v>117498</v>
      </c>
      <c r="AB15">
        <v>161193</v>
      </c>
      <c r="AC15">
        <v>139258</v>
      </c>
      <c r="AD15">
        <v>164251</v>
      </c>
      <c r="AE15">
        <v>198495</v>
      </c>
      <c r="AF15">
        <v>200554</v>
      </c>
      <c r="AG15">
        <v>222130</v>
      </c>
      <c r="AH15">
        <v>254688</v>
      </c>
      <c r="AI15">
        <v>176981</v>
      </c>
      <c r="AJ15">
        <v>127039</v>
      </c>
      <c r="AK15">
        <v>73572</v>
      </c>
      <c r="AL15">
        <v>78185</v>
      </c>
      <c r="AM15">
        <v>68805</v>
      </c>
      <c r="AN15">
        <v>77792</v>
      </c>
      <c r="AO15">
        <v>79679</v>
      </c>
      <c r="AP15">
        <v>92468</v>
      </c>
      <c r="AQ15">
        <v>64550</v>
      </c>
      <c r="AR15" s="1">
        <v>52448</v>
      </c>
      <c r="AS15" s="1">
        <v>5414</v>
      </c>
      <c r="AT15" s="1">
        <v>3471</v>
      </c>
      <c r="AU15" s="1">
        <v>470</v>
      </c>
      <c r="AV15">
        <v>244</v>
      </c>
      <c r="AW15">
        <v>70</v>
      </c>
      <c r="AX15">
        <v>1104</v>
      </c>
      <c r="AY15">
        <v>3158</v>
      </c>
      <c r="AZ15">
        <v>6254</v>
      </c>
      <c r="BA15">
        <v>31725</v>
      </c>
      <c r="BB15">
        <v>45464</v>
      </c>
      <c r="BC15">
        <v>104179</v>
      </c>
    </row>
    <row r="16" spans="1:55">
      <c r="B16" t="s">
        <v>11</v>
      </c>
      <c r="N16">
        <v>14969</v>
      </c>
      <c r="O16">
        <v>10973</v>
      </c>
      <c r="P16">
        <v>18693</v>
      </c>
      <c r="Q16">
        <v>6137</v>
      </c>
      <c r="R16">
        <v>11133</v>
      </c>
      <c r="S16">
        <v>9893</v>
      </c>
      <c r="T16">
        <v>1849</v>
      </c>
      <c r="U16">
        <v>7339</v>
      </c>
      <c r="V16">
        <v>61837</v>
      </c>
      <c r="W16">
        <v>4117</v>
      </c>
      <c r="X16">
        <v>37178</v>
      </c>
      <c r="Y16">
        <v>410803</v>
      </c>
      <c r="Z16">
        <v>12387</v>
      </c>
      <c r="AA16">
        <v>9</v>
      </c>
      <c r="AB16">
        <v>16</v>
      </c>
      <c r="AC16">
        <v>10</v>
      </c>
      <c r="AD16">
        <v>34</v>
      </c>
      <c r="AE16">
        <v>31</v>
      </c>
      <c r="AF16">
        <v>53</v>
      </c>
      <c r="AG16">
        <v>30</v>
      </c>
      <c r="AH16">
        <v>15</v>
      </c>
      <c r="AI16">
        <v>8</v>
      </c>
      <c r="AJ16">
        <v>4</v>
      </c>
      <c r="AK16">
        <v>5</v>
      </c>
      <c r="AL16">
        <v>42</v>
      </c>
      <c r="AM16">
        <v>13</v>
      </c>
      <c r="AN16">
        <v>3</v>
      </c>
      <c r="AO16">
        <v>7</v>
      </c>
      <c r="AP16">
        <v>2</v>
      </c>
      <c r="AQ16">
        <v>2</v>
      </c>
      <c r="AR16" s="1">
        <v>3</v>
      </c>
      <c r="AS16" s="1">
        <v>8</v>
      </c>
      <c r="AT16" s="1"/>
      <c r="AU16" s="1">
        <v>2</v>
      </c>
      <c r="AV16">
        <v>8</v>
      </c>
      <c r="AW16">
        <v>6</v>
      </c>
      <c r="AX16">
        <v>1</v>
      </c>
      <c r="AY16">
        <v>20</v>
      </c>
      <c r="AZ16">
        <v>28</v>
      </c>
      <c r="BA16">
        <v>77</v>
      </c>
      <c r="BB16">
        <v>7</v>
      </c>
      <c r="BC16">
        <v>15</v>
      </c>
    </row>
    <row r="17" spans="2:55">
      <c r="B17" t="s">
        <v>12</v>
      </c>
      <c r="N17">
        <v>2424371</v>
      </c>
      <c r="O17">
        <v>3157448</v>
      </c>
      <c r="P17">
        <v>3412135</v>
      </c>
      <c r="Q17">
        <v>3739559</v>
      </c>
      <c r="R17">
        <v>3256038</v>
      </c>
      <c r="S17">
        <v>4054919</v>
      </c>
      <c r="T17">
        <v>5410807</v>
      </c>
      <c r="U17">
        <v>10595476</v>
      </c>
      <c r="V17">
        <v>7956326</v>
      </c>
      <c r="W17">
        <v>19136832</v>
      </c>
      <c r="X17">
        <v>28599669</v>
      </c>
      <c r="Y17">
        <v>20144612</v>
      </c>
      <c r="Z17">
        <v>21737200</v>
      </c>
      <c r="AA17">
        <v>21232</v>
      </c>
      <c r="AB17">
        <v>14388</v>
      </c>
      <c r="AC17">
        <v>27729</v>
      </c>
      <c r="AD17">
        <v>26187</v>
      </c>
      <c r="AE17">
        <v>16908</v>
      </c>
      <c r="AF17">
        <v>29646</v>
      </c>
      <c r="AG17">
        <v>14610</v>
      </c>
      <c r="AH17">
        <v>17757</v>
      </c>
      <c r="AI17">
        <v>11793</v>
      </c>
      <c r="AJ17">
        <v>10982</v>
      </c>
      <c r="AK17">
        <v>7550</v>
      </c>
      <c r="AL17">
        <v>5987</v>
      </c>
      <c r="AM17">
        <v>8299</v>
      </c>
      <c r="AN17">
        <v>9983</v>
      </c>
      <c r="AO17">
        <v>10700</v>
      </c>
      <c r="AP17">
        <v>17234</v>
      </c>
      <c r="AQ17">
        <v>14873</v>
      </c>
      <c r="AR17" s="1">
        <v>22358</v>
      </c>
      <c r="AS17" s="1">
        <v>12930</v>
      </c>
      <c r="AT17" s="1">
        <v>9519</v>
      </c>
      <c r="AU17" s="1">
        <v>228</v>
      </c>
      <c r="AV17">
        <v>31</v>
      </c>
      <c r="AW17">
        <v>6</v>
      </c>
      <c r="AX17">
        <v>346</v>
      </c>
      <c r="AY17">
        <v>23659</v>
      </c>
      <c r="AZ17">
        <v>16631</v>
      </c>
      <c r="BA17">
        <v>19480</v>
      </c>
      <c r="BB17">
        <v>15729</v>
      </c>
      <c r="BC17">
        <v>17113</v>
      </c>
    </row>
    <row r="18" spans="2:55">
      <c r="B18" t="s">
        <v>112</v>
      </c>
      <c r="Y18">
        <v>185504</v>
      </c>
      <c r="Z18">
        <v>129236</v>
      </c>
      <c r="AA18">
        <v>264</v>
      </c>
      <c r="AB18">
        <v>1313</v>
      </c>
      <c r="AC18">
        <v>588</v>
      </c>
      <c r="AD18">
        <v>719</v>
      </c>
      <c r="AE18">
        <v>873</v>
      </c>
      <c r="AF18">
        <v>941</v>
      </c>
      <c r="AG18">
        <v>1215</v>
      </c>
      <c r="AH18">
        <v>1839</v>
      </c>
      <c r="AI18">
        <v>936</v>
      </c>
      <c r="AJ18">
        <v>720</v>
      </c>
      <c r="AK18">
        <v>411</v>
      </c>
      <c r="AL18">
        <v>1185</v>
      </c>
      <c r="AM18">
        <v>1501</v>
      </c>
      <c r="AN18">
        <v>3165</v>
      </c>
      <c r="AO18">
        <v>3631</v>
      </c>
      <c r="AP18">
        <v>5512</v>
      </c>
      <c r="AQ18">
        <v>3544</v>
      </c>
      <c r="AR18" s="1">
        <v>4224</v>
      </c>
      <c r="AS18" s="1">
        <v>1702</v>
      </c>
      <c r="AT18" s="1">
        <v>127</v>
      </c>
      <c r="AU18" s="1">
        <v>29</v>
      </c>
      <c r="AV18">
        <v>1</v>
      </c>
      <c r="AX18">
        <v>19</v>
      </c>
      <c r="AY18">
        <v>328</v>
      </c>
      <c r="AZ18">
        <v>1501</v>
      </c>
      <c r="BA18">
        <v>1613</v>
      </c>
      <c r="BB18">
        <v>1756</v>
      </c>
      <c r="BC18">
        <v>1865</v>
      </c>
    </row>
    <row r="19" spans="2:55">
      <c r="B19" t="s">
        <v>13</v>
      </c>
      <c r="N19">
        <v>121618</v>
      </c>
      <c r="O19">
        <v>18666</v>
      </c>
      <c r="P19">
        <v>24980</v>
      </c>
      <c r="Q19">
        <v>103203</v>
      </c>
      <c r="R19">
        <v>87787</v>
      </c>
      <c r="S19">
        <v>83381</v>
      </c>
      <c r="T19">
        <v>56153</v>
      </c>
      <c r="U19">
        <v>167303</v>
      </c>
      <c r="V19">
        <v>602837</v>
      </c>
      <c r="W19">
        <v>881305</v>
      </c>
      <c r="X19">
        <v>542752</v>
      </c>
      <c r="Y19">
        <v>946196</v>
      </c>
      <c r="Z19">
        <v>50266</v>
      </c>
      <c r="AA19">
        <v>297</v>
      </c>
      <c r="AB19">
        <v>56</v>
      </c>
      <c r="AC19">
        <v>32</v>
      </c>
      <c r="AD19">
        <v>97</v>
      </c>
      <c r="AE19">
        <v>178</v>
      </c>
      <c r="AF19">
        <v>92</v>
      </c>
      <c r="AG19">
        <v>327</v>
      </c>
      <c r="AH19">
        <v>544</v>
      </c>
      <c r="AI19">
        <v>437</v>
      </c>
      <c r="AJ19">
        <v>442</v>
      </c>
      <c r="AK19">
        <v>324</v>
      </c>
      <c r="AL19">
        <v>490</v>
      </c>
      <c r="AM19">
        <v>616</v>
      </c>
      <c r="AN19">
        <v>1024</v>
      </c>
      <c r="AO19">
        <v>1108</v>
      </c>
      <c r="AP19">
        <v>1030</v>
      </c>
      <c r="AQ19">
        <v>1206</v>
      </c>
      <c r="AV19">
        <v>5994</v>
      </c>
      <c r="AW19">
        <v>4020</v>
      </c>
      <c r="AX19">
        <v>4638</v>
      </c>
    </row>
    <row r="20" spans="2:55">
      <c r="B20" t="s">
        <v>229</v>
      </c>
      <c r="AR20" s="1">
        <v>1375</v>
      </c>
      <c r="AS20" s="1">
        <v>2673</v>
      </c>
      <c r="AT20" s="1">
        <v>3798</v>
      </c>
      <c r="AU20" s="1">
        <v>2462</v>
      </c>
      <c r="AY20">
        <v>5958</v>
      </c>
      <c r="AZ20">
        <v>3094</v>
      </c>
      <c r="BA20">
        <v>3982</v>
      </c>
      <c r="BB20">
        <v>2217</v>
      </c>
      <c r="BC20">
        <v>4397</v>
      </c>
    </row>
    <row r="21" spans="2:55">
      <c r="B21" t="s">
        <v>147</v>
      </c>
      <c r="AD21">
        <v>1269</v>
      </c>
      <c r="AE21">
        <v>1476</v>
      </c>
      <c r="AF21">
        <v>1597</v>
      </c>
      <c r="AG21">
        <v>1273</v>
      </c>
      <c r="AH21">
        <v>4260</v>
      </c>
      <c r="AI21">
        <v>5364</v>
      </c>
      <c r="AJ21">
        <v>2303</v>
      </c>
      <c r="AK21">
        <v>371</v>
      </c>
      <c r="AL21">
        <v>508</v>
      </c>
      <c r="AM21">
        <v>684</v>
      </c>
      <c r="AN21">
        <v>581</v>
      </c>
      <c r="AO21">
        <v>966</v>
      </c>
      <c r="AP21">
        <v>1864</v>
      </c>
      <c r="AQ21">
        <v>958</v>
      </c>
      <c r="AR21" s="1">
        <v>1672</v>
      </c>
      <c r="AS21" s="1">
        <v>2692</v>
      </c>
      <c r="AT21" s="1">
        <v>2670</v>
      </c>
      <c r="AU21" s="1">
        <v>2007</v>
      </c>
      <c r="AV21">
        <v>1468</v>
      </c>
      <c r="AW21">
        <v>1135</v>
      </c>
      <c r="AX21">
        <v>1420</v>
      </c>
      <c r="AY21">
        <v>2213</v>
      </c>
      <c r="AZ21">
        <v>2785</v>
      </c>
      <c r="BA21">
        <v>2664</v>
      </c>
      <c r="BB21">
        <v>1682</v>
      </c>
      <c r="BC21">
        <v>2488</v>
      </c>
    </row>
    <row r="22" spans="2:55">
      <c r="B22" t="s">
        <v>14</v>
      </c>
      <c r="N22">
        <v>50208431</v>
      </c>
      <c r="O22">
        <v>49296827</v>
      </c>
      <c r="P22">
        <v>46365923</v>
      </c>
      <c r="Q22">
        <v>51817180</v>
      </c>
      <c r="R22">
        <v>55322304</v>
      </c>
      <c r="S22">
        <v>55207274</v>
      </c>
      <c r="T22">
        <v>51559765</v>
      </c>
      <c r="U22">
        <v>60235172</v>
      </c>
      <c r="V22">
        <v>36480807</v>
      </c>
      <c r="W22">
        <v>24340022</v>
      </c>
      <c r="X22">
        <v>59060065</v>
      </c>
      <c r="Y22">
        <v>75356779</v>
      </c>
      <c r="Z22">
        <v>62289880</v>
      </c>
      <c r="AA22">
        <v>63930</v>
      </c>
      <c r="AB22">
        <v>92268</v>
      </c>
      <c r="AC22">
        <v>75011</v>
      </c>
      <c r="AD22">
        <v>102205</v>
      </c>
      <c r="AE22">
        <v>102526</v>
      </c>
      <c r="AF22">
        <v>108970</v>
      </c>
      <c r="AG22">
        <v>101681</v>
      </c>
      <c r="AH22">
        <v>117067</v>
      </c>
      <c r="AI22">
        <v>79321</v>
      </c>
      <c r="AJ22">
        <v>62659</v>
      </c>
      <c r="AK22">
        <v>42403</v>
      </c>
      <c r="AL22">
        <v>38571</v>
      </c>
      <c r="AM22">
        <v>35749</v>
      </c>
      <c r="AN22">
        <v>38674</v>
      </c>
      <c r="AO22">
        <v>40337</v>
      </c>
      <c r="AP22">
        <v>48170</v>
      </c>
      <c r="AQ22">
        <v>41241</v>
      </c>
      <c r="AR22" s="1">
        <v>39922</v>
      </c>
      <c r="AS22" s="1">
        <v>23607</v>
      </c>
      <c r="AT22" s="1">
        <v>199</v>
      </c>
      <c r="AU22" s="1">
        <v>117</v>
      </c>
      <c r="AV22">
        <v>158</v>
      </c>
      <c r="AW22">
        <v>3396</v>
      </c>
      <c r="AX22">
        <v>5203</v>
      </c>
      <c r="AY22">
        <v>68916</v>
      </c>
      <c r="AZ22">
        <v>43758</v>
      </c>
      <c r="BA22">
        <v>94024</v>
      </c>
      <c r="BB22">
        <v>70940</v>
      </c>
      <c r="BC22">
        <v>108514</v>
      </c>
    </row>
    <row r="23" spans="2:55">
      <c r="B23" t="s">
        <v>128</v>
      </c>
      <c r="Z23">
        <v>52041</v>
      </c>
      <c r="AA23">
        <v>854</v>
      </c>
      <c r="AB23">
        <v>3714</v>
      </c>
      <c r="AC23">
        <v>4563</v>
      </c>
      <c r="AD23">
        <v>3709</v>
      </c>
      <c r="AE23">
        <v>5982</v>
      </c>
      <c r="AF23">
        <v>4469</v>
      </c>
      <c r="AG23">
        <v>3836</v>
      </c>
      <c r="AH23">
        <v>4050</v>
      </c>
      <c r="AI23">
        <v>1772</v>
      </c>
      <c r="AJ23">
        <v>835</v>
      </c>
      <c r="AK23">
        <v>544</v>
      </c>
      <c r="AL23">
        <v>415</v>
      </c>
      <c r="AM23">
        <v>602</v>
      </c>
      <c r="AN23">
        <v>1361</v>
      </c>
      <c r="AO23">
        <v>1567</v>
      </c>
      <c r="AP23">
        <v>767</v>
      </c>
      <c r="AQ23">
        <v>558</v>
      </c>
      <c r="AR23" s="1">
        <v>756</v>
      </c>
      <c r="AS23" s="1">
        <v>116</v>
      </c>
      <c r="AT23" s="1">
        <v>7</v>
      </c>
      <c r="AU23" s="1"/>
      <c r="AY23">
        <v>12</v>
      </c>
      <c r="BA23">
        <v>6</v>
      </c>
    </row>
    <row r="24" spans="2:55">
      <c r="B24" t="s">
        <v>129</v>
      </c>
      <c r="Z24">
        <v>5264</v>
      </c>
      <c r="AA24">
        <v>80</v>
      </c>
      <c r="AB24">
        <v>161</v>
      </c>
      <c r="AC24">
        <v>314</v>
      </c>
      <c r="AD24">
        <v>767</v>
      </c>
      <c r="AE24">
        <v>947</v>
      </c>
      <c r="AF24">
        <v>520</v>
      </c>
      <c r="AG24">
        <v>410</v>
      </c>
      <c r="AH24">
        <v>533</v>
      </c>
      <c r="AI24">
        <v>226</v>
      </c>
      <c r="AJ24">
        <v>207</v>
      </c>
      <c r="AK24">
        <v>63</v>
      </c>
      <c r="AL24">
        <v>373</v>
      </c>
      <c r="AM24">
        <v>300</v>
      </c>
      <c r="AN24">
        <v>372</v>
      </c>
      <c r="AO24">
        <v>920</v>
      </c>
      <c r="AP24">
        <v>1172</v>
      </c>
      <c r="AQ24">
        <v>922</v>
      </c>
      <c r="AR24" s="1">
        <v>499</v>
      </c>
      <c r="AS24" s="1">
        <v>74</v>
      </c>
      <c r="AT24" s="1"/>
      <c r="AU24" s="1"/>
      <c r="AY24">
        <v>2</v>
      </c>
      <c r="BA24">
        <v>10</v>
      </c>
      <c r="BB24">
        <v>7</v>
      </c>
      <c r="BC24">
        <v>2</v>
      </c>
    </row>
    <row r="25" spans="2:55">
      <c r="B25" t="s">
        <v>177</v>
      </c>
      <c r="AR25" s="1"/>
      <c r="AS25" s="1"/>
      <c r="AT25" s="1"/>
      <c r="AU25" s="1">
        <v>4</v>
      </c>
      <c r="AV25" s="1">
        <v>21</v>
      </c>
      <c r="AW25">
        <v>48</v>
      </c>
    </row>
    <row r="26" spans="2:55">
      <c r="B26" t="s">
        <v>113</v>
      </c>
      <c r="N26">
        <v>10485</v>
      </c>
      <c r="O26">
        <v>20066</v>
      </c>
      <c r="P26">
        <v>10719</v>
      </c>
      <c r="Q26">
        <v>21699</v>
      </c>
      <c r="R26">
        <v>19282</v>
      </c>
      <c r="S26">
        <v>15828</v>
      </c>
      <c r="T26">
        <v>31181</v>
      </c>
      <c r="U26">
        <v>75797</v>
      </c>
      <c r="V26">
        <v>52017</v>
      </c>
      <c r="W26">
        <v>4470</v>
      </c>
      <c r="X26">
        <v>51602</v>
      </c>
      <c r="Y26">
        <v>83620</v>
      </c>
      <c r="Z26">
        <v>221671</v>
      </c>
      <c r="AA26">
        <v>109</v>
      </c>
      <c r="AB26">
        <v>123</v>
      </c>
      <c r="AC26">
        <v>118</v>
      </c>
      <c r="AD26">
        <v>228</v>
      </c>
      <c r="AE26">
        <v>195</v>
      </c>
      <c r="AF26">
        <v>226</v>
      </c>
      <c r="AG26">
        <v>121</v>
      </c>
      <c r="AH26">
        <v>186</v>
      </c>
      <c r="AI26">
        <v>38</v>
      </c>
      <c r="AJ26">
        <v>23</v>
      </c>
      <c r="AK26">
        <v>14</v>
      </c>
      <c r="AL26">
        <v>93</v>
      </c>
      <c r="AM26">
        <v>74</v>
      </c>
      <c r="AN26">
        <v>143</v>
      </c>
      <c r="AO26">
        <v>313</v>
      </c>
      <c r="AP26">
        <v>1678</v>
      </c>
      <c r="AQ26">
        <v>330</v>
      </c>
      <c r="AR26" s="1">
        <v>634</v>
      </c>
      <c r="AS26" s="1">
        <v>1481</v>
      </c>
      <c r="AT26" s="1">
        <v>497</v>
      </c>
      <c r="AU26" s="1"/>
      <c r="AX26">
        <v>416</v>
      </c>
      <c r="AY26">
        <v>678</v>
      </c>
      <c r="AZ26">
        <v>303</v>
      </c>
      <c r="BA26">
        <v>1477</v>
      </c>
      <c r="BB26">
        <v>3930</v>
      </c>
      <c r="BC26">
        <v>3448</v>
      </c>
    </row>
    <row r="27" spans="2:55">
      <c r="B27" t="s">
        <v>178</v>
      </c>
      <c r="AR27" s="1"/>
      <c r="AS27" s="1"/>
      <c r="AT27" s="1"/>
      <c r="AU27" s="1">
        <v>279</v>
      </c>
      <c r="AV27">
        <v>826</v>
      </c>
      <c r="AW27">
        <v>1075</v>
      </c>
    </row>
    <row r="28" spans="2:55">
      <c r="B28" t="s">
        <v>16</v>
      </c>
      <c r="N28">
        <v>30905712</v>
      </c>
      <c r="O28">
        <v>30682712</v>
      </c>
      <c r="P28">
        <v>34125347</v>
      </c>
      <c r="Q28">
        <v>37072289</v>
      </c>
      <c r="R28">
        <v>37638809</v>
      </c>
      <c r="S28">
        <v>37499623</v>
      </c>
      <c r="T28">
        <v>28493844</v>
      </c>
      <c r="U28">
        <v>43602316</v>
      </c>
      <c r="V28">
        <v>22744504</v>
      </c>
      <c r="W28">
        <v>8824419</v>
      </c>
      <c r="X28">
        <v>75506503</v>
      </c>
      <c r="Y28">
        <v>95233476</v>
      </c>
      <c r="Z28">
        <v>45226179</v>
      </c>
      <c r="AA28">
        <v>63795</v>
      </c>
      <c r="AB28">
        <v>77521</v>
      </c>
      <c r="AC28">
        <v>74044</v>
      </c>
      <c r="AD28">
        <v>92539</v>
      </c>
      <c r="AE28">
        <v>101855</v>
      </c>
      <c r="AF28">
        <v>87242</v>
      </c>
      <c r="AG28">
        <v>83604</v>
      </c>
      <c r="AH28">
        <v>83853</v>
      </c>
      <c r="AI28">
        <v>51193</v>
      </c>
      <c r="AJ28">
        <v>34952</v>
      </c>
      <c r="AK28">
        <v>22430</v>
      </c>
      <c r="AL28">
        <v>30949</v>
      </c>
      <c r="AM28">
        <v>28440</v>
      </c>
      <c r="AN28">
        <v>40608</v>
      </c>
      <c r="AO28">
        <v>49990</v>
      </c>
      <c r="AP28">
        <v>53287</v>
      </c>
      <c r="AQ28">
        <v>31448</v>
      </c>
      <c r="AR28" s="1">
        <v>28933</v>
      </c>
      <c r="AS28" s="1">
        <v>8545</v>
      </c>
      <c r="AT28" s="1">
        <v>316</v>
      </c>
      <c r="AU28" s="1">
        <v>226</v>
      </c>
      <c r="AV28">
        <v>129</v>
      </c>
      <c r="AW28">
        <v>116</v>
      </c>
      <c r="AX28">
        <v>5360</v>
      </c>
      <c r="AY28">
        <v>22942</v>
      </c>
      <c r="AZ28">
        <v>26477</v>
      </c>
      <c r="BA28">
        <v>43571</v>
      </c>
      <c r="BB28">
        <v>59281</v>
      </c>
      <c r="BC28">
        <v>84576</v>
      </c>
    </row>
    <row r="29" spans="2:55">
      <c r="B29" t="s">
        <v>17</v>
      </c>
      <c r="N29">
        <v>5680643</v>
      </c>
      <c r="O29">
        <v>7288674</v>
      </c>
      <c r="P29">
        <v>8294349</v>
      </c>
      <c r="Q29">
        <v>8381489</v>
      </c>
      <c r="R29">
        <v>8412129</v>
      </c>
      <c r="S29">
        <v>11976758</v>
      </c>
      <c r="T29">
        <v>6982149</v>
      </c>
      <c r="U29">
        <v>6430076</v>
      </c>
      <c r="V29">
        <v>6280233</v>
      </c>
      <c r="W29">
        <v>2015851</v>
      </c>
      <c r="X29">
        <v>7371249</v>
      </c>
      <c r="Y29">
        <v>21627230</v>
      </c>
      <c r="Z29">
        <v>13005048</v>
      </c>
      <c r="AA29">
        <v>14706</v>
      </c>
      <c r="AB29">
        <v>20099</v>
      </c>
      <c r="AC29">
        <v>21392</v>
      </c>
      <c r="AD29">
        <v>23289</v>
      </c>
      <c r="AE29">
        <v>25055</v>
      </c>
      <c r="AF29">
        <v>22231</v>
      </c>
      <c r="AG29">
        <v>21726</v>
      </c>
      <c r="AH29">
        <v>21235</v>
      </c>
      <c r="AI29">
        <v>18224</v>
      </c>
      <c r="AJ29">
        <v>16820</v>
      </c>
      <c r="AK29">
        <v>10439</v>
      </c>
      <c r="AL29">
        <v>13160</v>
      </c>
      <c r="AM29">
        <v>16946</v>
      </c>
      <c r="AN29">
        <v>16502</v>
      </c>
      <c r="AO29">
        <v>21578</v>
      </c>
      <c r="AP29">
        <v>25987</v>
      </c>
      <c r="AQ29">
        <v>15688</v>
      </c>
      <c r="AR29" s="1">
        <v>21687</v>
      </c>
      <c r="AS29" s="1">
        <v>7939</v>
      </c>
      <c r="AT29" s="1">
        <v>5999</v>
      </c>
      <c r="AU29" s="1">
        <v>4</v>
      </c>
      <c r="AV29">
        <v>2057</v>
      </c>
      <c r="AW29">
        <v>2129</v>
      </c>
      <c r="AX29">
        <v>1273</v>
      </c>
      <c r="AY29">
        <v>13235</v>
      </c>
      <c r="AZ29">
        <v>22109</v>
      </c>
      <c r="BA29">
        <v>33487</v>
      </c>
      <c r="BB29">
        <v>30733</v>
      </c>
      <c r="BC29">
        <v>40927</v>
      </c>
    </row>
    <row r="30" spans="2:55">
      <c r="B30" t="s">
        <v>114</v>
      </c>
      <c r="Y30">
        <v>739114</v>
      </c>
      <c r="Z30">
        <v>894064</v>
      </c>
      <c r="AA30">
        <v>1944</v>
      </c>
      <c r="AB30">
        <v>3633</v>
      </c>
      <c r="AC30">
        <v>2848</v>
      </c>
      <c r="AD30">
        <v>2527</v>
      </c>
      <c r="AE30">
        <v>4147</v>
      </c>
      <c r="AF30">
        <v>4825</v>
      </c>
      <c r="AG30">
        <v>3604</v>
      </c>
      <c r="AH30">
        <v>4853</v>
      </c>
      <c r="AI30">
        <v>2838</v>
      </c>
      <c r="AJ30">
        <v>1954</v>
      </c>
      <c r="AK30">
        <v>1256</v>
      </c>
      <c r="AL30">
        <v>2686</v>
      </c>
      <c r="AM30">
        <v>5648</v>
      </c>
      <c r="AN30">
        <v>9625</v>
      </c>
      <c r="AO30">
        <v>12138</v>
      </c>
      <c r="AP30">
        <v>19568</v>
      </c>
      <c r="AQ30">
        <v>13417</v>
      </c>
      <c r="AR30" s="1">
        <v>11495</v>
      </c>
      <c r="AS30" s="1">
        <v>111</v>
      </c>
      <c r="AT30" s="1">
        <v>132</v>
      </c>
      <c r="AU30" s="1"/>
      <c r="AV30">
        <v>8</v>
      </c>
      <c r="AW30">
        <v>4</v>
      </c>
      <c r="AX30">
        <v>1</v>
      </c>
      <c r="AY30">
        <v>258</v>
      </c>
      <c r="AZ30">
        <v>1335</v>
      </c>
      <c r="BA30">
        <v>1249</v>
      </c>
      <c r="BB30">
        <v>3335</v>
      </c>
      <c r="BC30">
        <v>11136</v>
      </c>
    </row>
    <row r="31" spans="2:55">
      <c r="B31" t="s">
        <v>18</v>
      </c>
      <c r="N31">
        <v>6282811</v>
      </c>
      <c r="O31">
        <v>7246359</v>
      </c>
      <c r="P31">
        <v>5561572</v>
      </c>
      <c r="Q31">
        <v>7377810</v>
      </c>
      <c r="R31">
        <v>6351678</v>
      </c>
      <c r="S31">
        <v>5900970</v>
      </c>
      <c r="T31">
        <v>5555143</v>
      </c>
      <c r="U31">
        <v>7326904</v>
      </c>
      <c r="V31">
        <v>8132004</v>
      </c>
      <c r="W31">
        <v>3884440</v>
      </c>
      <c r="X31">
        <v>6414961</v>
      </c>
      <c r="Y31">
        <v>9323165</v>
      </c>
      <c r="Z31">
        <v>3685012</v>
      </c>
      <c r="AA31">
        <v>5110</v>
      </c>
      <c r="AB31">
        <v>3789</v>
      </c>
      <c r="AC31">
        <v>3041</v>
      </c>
      <c r="AD31">
        <v>3651</v>
      </c>
      <c r="AE31">
        <v>5560</v>
      </c>
      <c r="AF31">
        <v>4565</v>
      </c>
      <c r="AG31">
        <v>5329</v>
      </c>
      <c r="AH31">
        <v>7326</v>
      </c>
      <c r="AI31">
        <v>4927</v>
      </c>
      <c r="AJ31">
        <v>3533</v>
      </c>
      <c r="AK31">
        <v>2798</v>
      </c>
      <c r="AL31">
        <v>3368</v>
      </c>
      <c r="AM31">
        <v>4137</v>
      </c>
      <c r="AN31">
        <v>3644</v>
      </c>
      <c r="AO31">
        <v>6884</v>
      </c>
      <c r="AP31">
        <v>8848</v>
      </c>
      <c r="AQ31">
        <v>3982</v>
      </c>
      <c r="AR31" s="1">
        <v>6454</v>
      </c>
      <c r="AS31" s="1">
        <v>11084</v>
      </c>
      <c r="AT31" s="1">
        <v>18973</v>
      </c>
      <c r="AU31" s="1">
        <v>10304</v>
      </c>
      <c r="AV31">
        <v>22905</v>
      </c>
      <c r="AW31">
        <v>35885</v>
      </c>
      <c r="AX31">
        <v>21182</v>
      </c>
      <c r="AY31">
        <v>23266</v>
      </c>
      <c r="AZ31">
        <v>20971</v>
      </c>
      <c r="BA31">
        <v>19979</v>
      </c>
      <c r="BB31">
        <v>13623</v>
      </c>
      <c r="BC31">
        <v>20829</v>
      </c>
    </row>
    <row r="32" spans="2:55">
      <c r="B32" t="s">
        <v>19</v>
      </c>
      <c r="N32">
        <v>36445</v>
      </c>
      <c r="O32">
        <v>91407</v>
      </c>
      <c r="P32">
        <v>251476</v>
      </c>
      <c r="Q32">
        <v>338921</v>
      </c>
      <c r="R32">
        <v>146387</v>
      </c>
      <c r="S32">
        <v>475613</v>
      </c>
      <c r="T32">
        <v>20204</v>
      </c>
      <c r="V32">
        <v>1285</v>
      </c>
      <c r="Y32">
        <v>22311</v>
      </c>
      <c r="Z32">
        <v>94031</v>
      </c>
      <c r="AA32">
        <v>500</v>
      </c>
      <c r="AB32">
        <v>336</v>
      </c>
      <c r="AC32">
        <v>99</v>
      </c>
      <c r="AD32">
        <v>302</v>
      </c>
      <c r="AE32">
        <v>1098</v>
      </c>
      <c r="AF32">
        <v>649</v>
      </c>
      <c r="AG32">
        <v>677</v>
      </c>
      <c r="AH32">
        <v>559</v>
      </c>
      <c r="AI32">
        <v>314</v>
      </c>
      <c r="AJ32">
        <v>564</v>
      </c>
      <c r="AK32">
        <v>921</v>
      </c>
      <c r="AL32">
        <v>403</v>
      </c>
      <c r="AM32">
        <v>182</v>
      </c>
      <c r="AN32">
        <v>1098</v>
      </c>
      <c r="AO32">
        <v>2522</v>
      </c>
      <c r="AP32">
        <v>4978</v>
      </c>
      <c r="AQ32">
        <v>2474</v>
      </c>
      <c r="AR32" s="1">
        <v>2378</v>
      </c>
      <c r="AS32" s="1">
        <v>1002</v>
      </c>
      <c r="AT32" s="1">
        <v>52</v>
      </c>
      <c r="AU32" s="1"/>
      <c r="AW32">
        <v>3</v>
      </c>
      <c r="AX32">
        <v>6</v>
      </c>
      <c r="AY32">
        <v>56</v>
      </c>
      <c r="AZ32">
        <v>435</v>
      </c>
      <c r="BA32">
        <v>480</v>
      </c>
      <c r="BB32">
        <v>584</v>
      </c>
      <c r="BC32">
        <v>287</v>
      </c>
    </row>
    <row r="33" spans="2:55">
      <c r="B33" t="s">
        <v>20</v>
      </c>
      <c r="C33" t="s">
        <v>138</v>
      </c>
      <c r="N33">
        <v>15082602</v>
      </c>
      <c r="O33">
        <v>12687797</v>
      </c>
      <c r="P33">
        <v>14726509</v>
      </c>
      <c r="Q33">
        <v>26279295</v>
      </c>
      <c r="R33">
        <v>22322957</v>
      </c>
      <c r="S33">
        <v>12306334</v>
      </c>
      <c r="T33">
        <v>2433222</v>
      </c>
      <c r="U33">
        <v>4478990</v>
      </c>
      <c r="V33">
        <v>12350179</v>
      </c>
      <c r="W33">
        <v>6784603</v>
      </c>
      <c r="X33">
        <v>2953480</v>
      </c>
      <c r="Y33">
        <v>1825390</v>
      </c>
      <c r="Z33">
        <v>138648</v>
      </c>
      <c r="AA33">
        <v>335</v>
      </c>
      <c r="AB33">
        <v>1347</v>
      </c>
      <c r="AC33">
        <v>8144</v>
      </c>
      <c r="AD33">
        <v>12905</v>
      </c>
      <c r="AE33">
        <v>13503</v>
      </c>
      <c r="AF33">
        <v>12139</v>
      </c>
      <c r="AG33">
        <v>13949</v>
      </c>
      <c r="AH33">
        <v>21520</v>
      </c>
      <c r="AI33">
        <v>21963</v>
      </c>
      <c r="AJ33">
        <v>12611</v>
      </c>
      <c r="AK33">
        <v>9129</v>
      </c>
      <c r="AL33">
        <v>11348</v>
      </c>
      <c r="AM33">
        <v>11915</v>
      </c>
      <c r="AN33">
        <v>17809</v>
      </c>
      <c r="AO33">
        <v>20517</v>
      </c>
      <c r="AP33">
        <v>30768</v>
      </c>
      <c r="AQ33">
        <v>24034</v>
      </c>
      <c r="AR33" s="1">
        <v>25023</v>
      </c>
      <c r="AS33" s="1">
        <v>20773</v>
      </c>
      <c r="AT33" s="1">
        <v>30095</v>
      </c>
      <c r="AU33" s="1">
        <v>24656</v>
      </c>
      <c r="AV33">
        <v>29875</v>
      </c>
      <c r="AW33">
        <v>49649</v>
      </c>
      <c r="AX33">
        <v>58716</v>
      </c>
      <c r="AY33">
        <v>100548</v>
      </c>
      <c r="AZ33">
        <v>77102</v>
      </c>
      <c r="BA33">
        <v>86825</v>
      </c>
      <c r="BB33">
        <v>39193</v>
      </c>
      <c r="BC33">
        <v>38296</v>
      </c>
    </row>
    <row r="34" spans="2:55">
      <c r="B34" t="s">
        <v>21</v>
      </c>
      <c r="C34" t="s">
        <v>115</v>
      </c>
      <c r="N34">
        <v>807848</v>
      </c>
      <c r="O34">
        <v>852504</v>
      </c>
      <c r="P34">
        <v>427231</v>
      </c>
      <c r="Q34">
        <v>1123635</v>
      </c>
      <c r="R34">
        <v>1331248</v>
      </c>
      <c r="S34">
        <v>1084939</v>
      </c>
      <c r="U34">
        <v>50</v>
      </c>
    </row>
    <row r="35" spans="2:55">
      <c r="B35" t="s">
        <v>22</v>
      </c>
      <c r="N35">
        <v>15578072</v>
      </c>
      <c r="O35">
        <v>20345333</v>
      </c>
      <c r="P35">
        <v>21009070</v>
      </c>
      <c r="Q35">
        <v>22221201</v>
      </c>
      <c r="R35">
        <v>24411953</v>
      </c>
      <c r="S35">
        <v>22041006</v>
      </c>
      <c r="T35">
        <v>18692122</v>
      </c>
      <c r="U35">
        <v>32577377</v>
      </c>
      <c r="V35">
        <v>36881630</v>
      </c>
      <c r="W35">
        <v>18488289</v>
      </c>
      <c r="X35">
        <v>49494954</v>
      </c>
      <c r="Y35">
        <v>42513051</v>
      </c>
      <c r="Z35">
        <v>26159927</v>
      </c>
      <c r="AA35">
        <v>28669</v>
      </c>
      <c r="AB35">
        <v>31461</v>
      </c>
      <c r="AC35">
        <v>28992</v>
      </c>
      <c r="AD35">
        <v>32798</v>
      </c>
      <c r="AE35">
        <v>41369</v>
      </c>
      <c r="AF35">
        <v>34351</v>
      </c>
      <c r="AG35">
        <v>35018</v>
      </c>
      <c r="AH35">
        <v>36059</v>
      </c>
      <c r="AI35">
        <v>25362</v>
      </c>
      <c r="AJ35">
        <v>16621</v>
      </c>
      <c r="AK35">
        <v>11406</v>
      </c>
      <c r="AL35">
        <v>13701</v>
      </c>
      <c r="AM35">
        <v>18903</v>
      </c>
      <c r="AN35">
        <v>20021</v>
      </c>
      <c r="AO35">
        <v>18537</v>
      </c>
      <c r="AP35">
        <v>13806</v>
      </c>
      <c r="AQ35">
        <v>9157</v>
      </c>
      <c r="AR35" s="1">
        <v>10207</v>
      </c>
      <c r="AS35" s="1">
        <v>14550</v>
      </c>
      <c r="AT35" s="1">
        <v>14487</v>
      </c>
      <c r="AU35" s="1">
        <v>8080</v>
      </c>
      <c r="AV35">
        <v>18618</v>
      </c>
      <c r="AW35">
        <v>49615</v>
      </c>
      <c r="AX35">
        <v>57417</v>
      </c>
      <c r="AY35">
        <v>48327</v>
      </c>
      <c r="AZ35">
        <v>26857</v>
      </c>
      <c r="BA35">
        <v>34833</v>
      </c>
      <c r="BB35">
        <v>24316</v>
      </c>
      <c r="BC35">
        <v>50256</v>
      </c>
    </row>
    <row r="36" spans="2:55">
      <c r="B36" t="s">
        <v>23</v>
      </c>
      <c r="N36">
        <v>5652197</v>
      </c>
      <c r="O36">
        <v>8257926</v>
      </c>
      <c r="P36">
        <v>8549734</v>
      </c>
      <c r="Q36">
        <v>10452650</v>
      </c>
      <c r="R36">
        <v>11875403</v>
      </c>
      <c r="S36">
        <v>11715316</v>
      </c>
      <c r="T36">
        <v>11373679</v>
      </c>
      <c r="U36">
        <v>18856638</v>
      </c>
      <c r="V36">
        <v>18069487</v>
      </c>
      <c r="W36">
        <v>5935490</v>
      </c>
      <c r="X36">
        <v>13722931</v>
      </c>
      <c r="Y36">
        <v>31612153</v>
      </c>
      <c r="Z36">
        <v>19765767</v>
      </c>
      <c r="AA36">
        <v>33350</v>
      </c>
      <c r="AB36">
        <v>36184</v>
      </c>
      <c r="AC36">
        <v>40031</v>
      </c>
      <c r="AD36">
        <v>41033</v>
      </c>
      <c r="AE36">
        <v>44018</v>
      </c>
      <c r="AF36">
        <v>47896</v>
      </c>
      <c r="AG36">
        <v>46086</v>
      </c>
      <c r="AH36">
        <v>52986</v>
      </c>
      <c r="AI36">
        <v>45525</v>
      </c>
      <c r="AJ36">
        <v>34271</v>
      </c>
      <c r="AK36">
        <v>24480</v>
      </c>
      <c r="AL36">
        <v>30972</v>
      </c>
      <c r="AM36">
        <v>33949</v>
      </c>
      <c r="AN36">
        <v>41247</v>
      </c>
      <c r="AO36">
        <v>48178</v>
      </c>
      <c r="AP36">
        <v>58655</v>
      </c>
      <c r="AQ36">
        <v>45105</v>
      </c>
      <c r="AR36" s="1">
        <v>42314</v>
      </c>
      <c r="AS36" s="1">
        <v>17317</v>
      </c>
      <c r="AT36" s="1">
        <v>4420</v>
      </c>
      <c r="AU36" s="1">
        <v>401</v>
      </c>
      <c r="AV36">
        <v>384</v>
      </c>
      <c r="AW36">
        <v>673</v>
      </c>
      <c r="AX36">
        <v>46210</v>
      </c>
      <c r="AY36">
        <v>47101</v>
      </c>
      <c r="AZ36">
        <v>92622</v>
      </c>
      <c r="BA36">
        <v>91300</v>
      </c>
      <c r="BB36">
        <v>54369</v>
      </c>
      <c r="BC36">
        <v>71270</v>
      </c>
    </row>
    <row r="37" spans="2:55">
      <c r="B37" t="s">
        <v>24</v>
      </c>
      <c r="N37">
        <v>25814662</v>
      </c>
      <c r="O37">
        <v>25512309</v>
      </c>
      <c r="P37">
        <v>24832952</v>
      </c>
      <c r="Q37">
        <v>23305201</v>
      </c>
      <c r="R37">
        <v>24361740</v>
      </c>
      <c r="S37">
        <v>21513025</v>
      </c>
      <c r="T37">
        <v>19900191</v>
      </c>
      <c r="U37">
        <v>22414383</v>
      </c>
      <c r="V37">
        <v>19834668</v>
      </c>
      <c r="W37">
        <v>16882742</v>
      </c>
      <c r="X37">
        <v>27687818</v>
      </c>
      <c r="Y37">
        <v>54556098</v>
      </c>
      <c r="Z37">
        <v>41315877</v>
      </c>
      <c r="AA37">
        <v>38924</v>
      </c>
      <c r="AB37">
        <v>38124</v>
      </c>
      <c r="AC37">
        <v>35582</v>
      </c>
      <c r="AD37">
        <v>40267</v>
      </c>
      <c r="AE37">
        <v>42038</v>
      </c>
      <c r="AF37">
        <v>45866</v>
      </c>
      <c r="AG37">
        <v>42895</v>
      </c>
      <c r="AH37">
        <v>48350</v>
      </c>
      <c r="AI37">
        <v>31265</v>
      </c>
      <c r="AJ37">
        <v>23099</v>
      </c>
      <c r="AK37">
        <v>12493</v>
      </c>
      <c r="AL37">
        <v>14551</v>
      </c>
      <c r="AM37">
        <v>15209</v>
      </c>
      <c r="AN37">
        <v>16272</v>
      </c>
      <c r="AO37">
        <v>20669</v>
      </c>
      <c r="AP37">
        <v>26897</v>
      </c>
      <c r="AQ37">
        <v>23037</v>
      </c>
      <c r="AR37" s="1">
        <v>30615</v>
      </c>
      <c r="AS37" s="1">
        <v>27200</v>
      </c>
      <c r="AT37" s="1">
        <v>30262</v>
      </c>
      <c r="AU37" s="1">
        <v>33229</v>
      </c>
      <c r="AV37">
        <v>49530</v>
      </c>
      <c r="AW37">
        <v>56089</v>
      </c>
      <c r="AX37">
        <v>83494</v>
      </c>
      <c r="AY37">
        <v>98597</v>
      </c>
      <c r="AZ37">
        <v>83380</v>
      </c>
      <c r="BA37">
        <v>105781</v>
      </c>
      <c r="BB37">
        <v>93092</v>
      </c>
      <c r="BC37">
        <v>109743</v>
      </c>
    </row>
    <row r="38" spans="2:55">
      <c r="B38" t="s">
        <v>218</v>
      </c>
      <c r="BA38">
        <v>5</v>
      </c>
      <c r="BB38">
        <v>17</v>
      </c>
      <c r="BC38">
        <v>68</v>
      </c>
    </row>
    <row r="39" spans="2:55">
      <c r="B39" t="s">
        <v>219</v>
      </c>
    </row>
    <row r="40" spans="2:55">
      <c r="B40" t="s">
        <v>25</v>
      </c>
      <c r="C40" t="s">
        <v>116</v>
      </c>
      <c r="N40">
        <v>7373303</v>
      </c>
      <c r="O40">
        <v>7580474</v>
      </c>
      <c r="P40">
        <v>8817145</v>
      </c>
      <c r="Q40">
        <v>9504163</v>
      </c>
      <c r="R40">
        <v>10019001</v>
      </c>
      <c r="S40">
        <v>7948495</v>
      </c>
      <c r="T40">
        <v>3058950</v>
      </c>
      <c r="U40">
        <v>37378</v>
      </c>
      <c r="X40">
        <v>14165285</v>
      </c>
      <c r="Y40">
        <v>11176999</v>
      </c>
      <c r="Z40">
        <v>5170897</v>
      </c>
      <c r="AA40">
        <v>11571</v>
      </c>
      <c r="AB40">
        <v>7473</v>
      </c>
      <c r="AC40">
        <v>7288</v>
      </c>
      <c r="AD40">
        <v>5602</v>
      </c>
      <c r="AE40">
        <v>8981</v>
      </c>
      <c r="AF40">
        <v>12394</v>
      </c>
    </row>
    <row r="41" spans="2:55">
      <c r="B41" t="s">
        <v>130</v>
      </c>
      <c r="Z41">
        <v>30121</v>
      </c>
    </row>
    <row r="42" spans="2:55">
      <c r="B42" t="s">
        <v>26</v>
      </c>
      <c r="N42">
        <v>247465112</v>
      </c>
      <c r="O42">
        <v>270890309</v>
      </c>
      <c r="P42">
        <v>250122175</v>
      </c>
      <c r="Q42">
        <v>312982605</v>
      </c>
      <c r="R42">
        <v>271954987</v>
      </c>
      <c r="S42">
        <v>287391443</v>
      </c>
      <c r="T42">
        <v>258295853</v>
      </c>
      <c r="U42">
        <v>305486952</v>
      </c>
      <c r="V42">
        <v>280080176</v>
      </c>
      <c r="W42">
        <v>148614815</v>
      </c>
      <c r="X42">
        <v>309189265</v>
      </c>
      <c r="Y42">
        <v>513846804</v>
      </c>
      <c r="Z42">
        <v>238796638</v>
      </c>
      <c r="AA42">
        <v>356867</v>
      </c>
      <c r="AB42">
        <v>404072</v>
      </c>
      <c r="AC42">
        <v>366466</v>
      </c>
      <c r="AD42">
        <v>412705</v>
      </c>
      <c r="AE42">
        <v>383198</v>
      </c>
      <c r="AF42">
        <v>357931</v>
      </c>
      <c r="AG42">
        <v>348540</v>
      </c>
      <c r="AH42">
        <v>329755</v>
      </c>
      <c r="AI42">
        <v>209994</v>
      </c>
      <c r="AJ42">
        <v>135452</v>
      </c>
      <c r="AK42">
        <v>74631</v>
      </c>
      <c r="AL42">
        <v>111218</v>
      </c>
      <c r="AM42">
        <v>115358</v>
      </c>
      <c r="AN42">
        <v>155282</v>
      </c>
      <c r="AO42">
        <v>200385</v>
      </c>
      <c r="AP42">
        <v>202691</v>
      </c>
      <c r="AQ42">
        <v>118240</v>
      </c>
      <c r="AR42" s="1">
        <v>149411</v>
      </c>
      <c r="AS42" s="1">
        <v>155051</v>
      </c>
      <c r="AT42" s="1">
        <v>136462</v>
      </c>
      <c r="AU42" s="1">
        <v>134230</v>
      </c>
      <c r="AV42">
        <v>105438</v>
      </c>
      <c r="AW42">
        <v>84480</v>
      </c>
      <c r="AX42">
        <v>89544</v>
      </c>
      <c r="AY42">
        <v>158140</v>
      </c>
      <c r="AZ42">
        <v>204903</v>
      </c>
      <c r="BA42">
        <v>289520</v>
      </c>
      <c r="BB42">
        <v>227613</v>
      </c>
      <c r="BC42">
        <v>334793</v>
      </c>
    </row>
    <row r="43" spans="2:55">
      <c r="B43" t="s">
        <v>158</v>
      </c>
      <c r="AK43">
        <v>61</v>
      </c>
      <c r="AL43">
        <v>29</v>
      </c>
      <c r="AM43">
        <v>56</v>
      </c>
      <c r="AN43">
        <v>55</v>
      </c>
      <c r="AO43">
        <v>125</v>
      </c>
      <c r="AP43">
        <v>137</v>
      </c>
      <c r="AQ43">
        <v>150</v>
      </c>
      <c r="AR43" s="1">
        <v>149</v>
      </c>
      <c r="AS43" s="1">
        <v>102</v>
      </c>
      <c r="AT43" s="1"/>
      <c r="AU43" s="1"/>
      <c r="AY43">
        <v>5</v>
      </c>
      <c r="AZ43">
        <v>8</v>
      </c>
      <c r="BC43">
        <v>43</v>
      </c>
    </row>
    <row r="44" spans="2:55">
      <c r="B44" t="s">
        <v>159</v>
      </c>
      <c r="AK44">
        <v>438</v>
      </c>
      <c r="AL44">
        <v>1495</v>
      </c>
      <c r="AM44">
        <v>2204</v>
      </c>
      <c r="AN44">
        <v>3971</v>
      </c>
      <c r="AO44">
        <v>4517</v>
      </c>
      <c r="AP44">
        <v>6248</v>
      </c>
      <c r="AQ44">
        <v>3850</v>
      </c>
      <c r="AR44" s="1">
        <v>5500</v>
      </c>
      <c r="AS44" s="1">
        <v>1056</v>
      </c>
      <c r="AT44" s="1">
        <v>715</v>
      </c>
      <c r="AU44" s="1">
        <v>179</v>
      </c>
      <c r="AV44">
        <v>205</v>
      </c>
      <c r="AX44">
        <v>192</v>
      </c>
      <c r="AY44">
        <v>1225</v>
      </c>
      <c r="AZ44">
        <v>5760</v>
      </c>
      <c r="BA44">
        <v>5025</v>
      </c>
      <c r="BB44">
        <v>14851</v>
      </c>
      <c r="BC44">
        <v>18718</v>
      </c>
    </row>
    <row r="45" spans="2:55">
      <c r="B45" t="s">
        <v>117</v>
      </c>
      <c r="Y45">
        <v>73597</v>
      </c>
      <c r="Z45">
        <v>44948</v>
      </c>
      <c r="AA45">
        <v>202</v>
      </c>
      <c r="AB45">
        <v>193</v>
      </c>
      <c r="AC45">
        <v>686</v>
      </c>
      <c r="AD45">
        <v>1431</v>
      </c>
      <c r="AE45">
        <v>1155</v>
      </c>
      <c r="AF45">
        <v>985</v>
      </c>
      <c r="AG45">
        <v>1766</v>
      </c>
      <c r="AH45">
        <v>2311</v>
      </c>
      <c r="AI45">
        <v>1532</v>
      </c>
      <c r="AJ45">
        <v>798</v>
      </c>
    </row>
    <row r="46" spans="2:55">
      <c r="B46" t="s">
        <v>27</v>
      </c>
      <c r="N46">
        <v>523493</v>
      </c>
      <c r="O46">
        <v>580342</v>
      </c>
      <c r="P46">
        <v>581568</v>
      </c>
      <c r="Q46" s="1">
        <v>635519</v>
      </c>
      <c r="R46" s="1">
        <v>459159</v>
      </c>
      <c r="S46" s="1">
        <v>687985</v>
      </c>
      <c r="T46" s="1">
        <v>515459</v>
      </c>
      <c r="U46" s="1">
        <v>736585</v>
      </c>
      <c r="V46" s="1">
        <v>988364</v>
      </c>
      <c r="W46" s="1">
        <v>1074534</v>
      </c>
      <c r="X46" s="1">
        <v>1092669</v>
      </c>
      <c r="Y46" s="1">
        <v>1568841</v>
      </c>
      <c r="Z46" s="1">
        <v>1164713</v>
      </c>
      <c r="AA46" s="1">
        <v>1026</v>
      </c>
      <c r="AB46" s="1">
        <v>1099</v>
      </c>
      <c r="AC46" s="1">
        <v>1195</v>
      </c>
      <c r="AD46" s="1">
        <v>893</v>
      </c>
      <c r="AE46" s="1">
        <v>1124</v>
      </c>
      <c r="AF46" s="1">
        <v>1107</v>
      </c>
      <c r="AG46" s="1">
        <v>944</v>
      </c>
      <c r="AH46" s="1">
        <v>773</v>
      </c>
      <c r="AI46" s="1">
        <v>659</v>
      </c>
      <c r="AJ46" s="1">
        <v>527</v>
      </c>
      <c r="AK46" s="1">
        <v>465</v>
      </c>
      <c r="AL46" s="1">
        <v>419</v>
      </c>
      <c r="AM46" s="1">
        <v>767</v>
      </c>
      <c r="AN46" s="1">
        <v>327</v>
      </c>
      <c r="AO46" s="1">
        <v>345</v>
      </c>
      <c r="AP46" s="1">
        <v>400</v>
      </c>
      <c r="AQ46" s="1">
        <v>316</v>
      </c>
      <c r="AR46" s="1">
        <v>287</v>
      </c>
      <c r="AS46" s="1">
        <v>256</v>
      </c>
      <c r="AT46" s="1">
        <v>313</v>
      </c>
      <c r="AU46" s="1">
        <v>563</v>
      </c>
      <c r="AV46" s="1">
        <v>733</v>
      </c>
      <c r="AW46" s="1">
        <v>369</v>
      </c>
      <c r="AX46" s="1">
        <v>529</v>
      </c>
      <c r="AY46" s="1">
        <v>460</v>
      </c>
      <c r="AZ46" s="1">
        <v>652</v>
      </c>
      <c r="BA46" s="1">
        <v>597</v>
      </c>
      <c r="BB46" s="1">
        <v>480</v>
      </c>
      <c r="BC46" s="1">
        <v>356</v>
      </c>
    </row>
    <row r="47" spans="2:55">
      <c r="B47" t="s">
        <v>28</v>
      </c>
      <c r="N47">
        <v>976230</v>
      </c>
      <c r="O47">
        <v>1023169</v>
      </c>
      <c r="P47">
        <v>1299267</v>
      </c>
      <c r="Q47" s="1">
        <v>1542437</v>
      </c>
      <c r="R47" s="1">
        <v>1788786</v>
      </c>
      <c r="S47" s="1">
        <v>1717684</v>
      </c>
      <c r="T47" s="1">
        <v>1045526</v>
      </c>
      <c r="U47" s="1">
        <v>1511915</v>
      </c>
      <c r="V47" s="1">
        <v>1819403</v>
      </c>
      <c r="W47" s="1">
        <v>2635162</v>
      </c>
      <c r="X47" s="1">
        <v>2791479</v>
      </c>
      <c r="Y47" s="1">
        <v>3685056</v>
      </c>
      <c r="Z47" s="1">
        <v>2670004</v>
      </c>
      <c r="AA47" s="1">
        <v>2221</v>
      </c>
      <c r="AB47" s="1">
        <v>2227</v>
      </c>
      <c r="AC47" s="1">
        <v>2155</v>
      </c>
      <c r="AD47" s="1">
        <v>2834</v>
      </c>
      <c r="AE47" s="1">
        <v>2848</v>
      </c>
      <c r="AF47" s="1">
        <v>3749</v>
      </c>
      <c r="AG47" s="1">
        <v>2851</v>
      </c>
      <c r="AH47" s="1">
        <v>3336</v>
      </c>
      <c r="AI47" s="1">
        <v>2682</v>
      </c>
      <c r="AJ47" s="1">
        <v>1541</v>
      </c>
      <c r="AK47" s="1">
        <v>625</v>
      </c>
      <c r="AL47" s="1">
        <v>430</v>
      </c>
      <c r="AM47" s="1">
        <v>1107</v>
      </c>
      <c r="AN47" s="1">
        <v>917</v>
      </c>
      <c r="AO47" s="1">
        <v>1535</v>
      </c>
      <c r="AP47" s="1">
        <v>1764</v>
      </c>
      <c r="AQ47" s="1">
        <v>2343</v>
      </c>
      <c r="AR47" s="1">
        <v>1716</v>
      </c>
      <c r="AS47" s="1">
        <v>1946</v>
      </c>
      <c r="AT47" s="1">
        <v>2575</v>
      </c>
      <c r="AU47" s="1">
        <v>1922</v>
      </c>
      <c r="AV47" s="1">
        <v>2469</v>
      </c>
      <c r="AW47" s="1">
        <v>3618</v>
      </c>
      <c r="AX47" s="1">
        <v>2868</v>
      </c>
      <c r="AY47" s="1">
        <v>2057</v>
      </c>
      <c r="AZ47" s="1">
        <v>3237</v>
      </c>
      <c r="BA47" s="1">
        <v>2646</v>
      </c>
      <c r="BB47" s="1">
        <v>2188</v>
      </c>
      <c r="BC47" s="1">
        <v>1916</v>
      </c>
    </row>
    <row r="48" spans="2:55">
      <c r="B48" t="s">
        <v>29</v>
      </c>
      <c r="N48">
        <v>87310881</v>
      </c>
      <c r="O48">
        <v>103256955</v>
      </c>
      <c r="P48">
        <v>93923757</v>
      </c>
      <c r="Q48" s="1">
        <v>120851025</v>
      </c>
      <c r="R48" s="1">
        <v>142127982</v>
      </c>
      <c r="S48" s="1">
        <v>164031910</v>
      </c>
      <c r="T48" s="1">
        <v>177594210</v>
      </c>
      <c r="U48" s="1">
        <v>237249040</v>
      </c>
      <c r="V48" s="1">
        <v>413674846</v>
      </c>
      <c r="W48" s="1">
        <v>451695009</v>
      </c>
      <c r="X48" s="1">
        <v>494696548</v>
      </c>
      <c r="Y48" s="1">
        <v>611863170</v>
      </c>
      <c r="Z48" s="1">
        <v>335441004</v>
      </c>
      <c r="AA48" s="1">
        <v>364025</v>
      </c>
      <c r="AB48" s="1">
        <v>416005</v>
      </c>
      <c r="AC48" s="1">
        <v>399148</v>
      </c>
      <c r="AD48" s="1">
        <v>454235</v>
      </c>
      <c r="AE48" s="1">
        <v>475881</v>
      </c>
      <c r="AF48" s="1">
        <v>475028</v>
      </c>
      <c r="AG48" s="1">
        <v>489303</v>
      </c>
      <c r="AH48" s="1">
        <v>503496</v>
      </c>
      <c r="AI48" s="1">
        <v>402350</v>
      </c>
      <c r="AJ48" s="1">
        <v>266268</v>
      </c>
      <c r="AK48" s="1">
        <v>174101</v>
      </c>
      <c r="AL48" s="1">
        <v>185409</v>
      </c>
      <c r="AM48" s="1">
        <v>231696</v>
      </c>
      <c r="AN48" s="1">
        <v>286444</v>
      </c>
      <c r="AO48" s="1">
        <v>375832</v>
      </c>
      <c r="AP48" s="1">
        <v>398309</v>
      </c>
      <c r="AQ48" s="1">
        <v>260172</v>
      </c>
      <c r="AR48" s="1">
        <v>339956</v>
      </c>
      <c r="AS48" s="1">
        <v>423541</v>
      </c>
      <c r="AT48" s="1">
        <v>553526</v>
      </c>
      <c r="AU48" s="1">
        <v>716731</v>
      </c>
      <c r="AV48" s="1">
        <v>1024307</v>
      </c>
      <c r="AW48" s="1">
        <v>1259898</v>
      </c>
      <c r="AX48" s="1">
        <v>1124932</v>
      </c>
      <c r="AY48" s="1">
        <v>883388</v>
      </c>
      <c r="AZ48" s="1">
        <v>1095102</v>
      </c>
      <c r="BA48" s="1">
        <v>1553613</v>
      </c>
      <c r="BB48" s="1">
        <v>1551037</v>
      </c>
      <c r="BC48" s="1">
        <v>1960467</v>
      </c>
    </row>
    <row r="49" spans="2:55">
      <c r="B49" t="s">
        <v>30</v>
      </c>
      <c r="N49">
        <v>3361838</v>
      </c>
      <c r="O49">
        <v>3529945</v>
      </c>
      <c r="P49">
        <v>4441601</v>
      </c>
      <c r="Q49" s="1">
        <v>3777296</v>
      </c>
      <c r="R49" s="1">
        <v>3458069</v>
      </c>
      <c r="S49" s="1">
        <v>3353425</v>
      </c>
      <c r="T49" s="1">
        <v>3522144</v>
      </c>
      <c r="U49" s="1">
        <v>5222899</v>
      </c>
      <c r="V49" s="1">
        <v>6374606</v>
      </c>
      <c r="W49" s="1">
        <v>8967239</v>
      </c>
      <c r="X49" s="1">
        <v>6581789</v>
      </c>
      <c r="Y49" s="1">
        <v>10133282</v>
      </c>
      <c r="Z49" s="1">
        <v>5844117</v>
      </c>
      <c r="AA49" s="1">
        <v>5495</v>
      </c>
      <c r="AB49" s="1">
        <v>4631</v>
      </c>
      <c r="AC49" s="1">
        <v>4689</v>
      </c>
      <c r="AD49" s="1">
        <v>4792</v>
      </c>
      <c r="AE49" s="1">
        <v>7052</v>
      </c>
      <c r="AF49" s="1">
        <v>6035</v>
      </c>
      <c r="AG49" s="1">
        <v>5555</v>
      </c>
      <c r="AH49" s="1">
        <v>5203</v>
      </c>
      <c r="AI49" s="1">
        <v>4813</v>
      </c>
      <c r="AJ49" s="1">
        <v>3736</v>
      </c>
      <c r="AK49" s="1">
        <v>3687</v>
      </c>
      <c r="AL49" s="1">
        <v>3944</v>
      </c>
      <c r="AM49" s="1">
        <v>2102</v>
      </c>
      <c r="AN49" s="1">
        <v>3089</v>
      </c>
      <c r="AO49" s="1">
        <v>3347</v>
      </c>
      <c r="AP49" s="1">
        <v>4434</v>
      </c>
      <c r="AQ49" s="1">
        <v>4102</v>
      </c>
      <c r="AR49" s="1">
        <v>3230</v>
      </c>
      <c r="AS49" s="1">
        <v>3921</v>
      </c>
      <c r="AT49" s="1">
        <v>8719</v>
      </c>
      <c r="AU49" s="1">
        <v>6042</v>
      </c>
      <c r="AV49" s="1">
        <v>8895</v>
      </c>
      <c r="AW49" s="1">
        <v>7557</v>
      </c>
      <c r="AX49" s="1">
        <v>10578</v>
      </c>
      <c r="AY49" s="1">
        <v>10604</v>
      </c>
      <c r="AZ49" s="1">
        <v>20693</v>
      </c>
      <c r="BA49" s="1">
        <v>22938</v>
      </c>
      <c r="BB49" s="1">
        <v>22365</v>
      </c>
      <c r="BC49" s="1">
        <v>24613</v>
      </c>
    </row>
    <row r="50" spans="2:55">
      <c r="B50" t="s">
        <v>31</v>
      </c>
      <c r="N50">
        <v>3121651</v>
      </c>
      <c r="O50">
        <v>1986150</v>
      </c>
      <c r="P50">
        <v>2621919</v>
      </c>
      <c r="Q50" s="1">
        <v>2717378</v>
      </c>
      <c r="R50" s="1">
        <v>3413514</v>
      </c>
      <c r="S50" s="1">
        <v>4594890</v>
      </c>
      <c r="T50" s="1">
        <v>6489280</v>
      </c>
      <c r="U50" s="1">
        <v>9854932</v>
      </c>
      <c r="V50" s="1">
        <v>10470225</v>
      </c>
      <c r="W50" s="1">
        <v>8011685</v>
      </c>
      <c r="X50" s="1">
        <v>12115065</v>
      </c>
      <c r="Y50" s="1">
        <v>20076519</v>
      </c>
      <c r="Z50" s="1">
        <v>8594936</v>
      </c>
      <c r="AA50" s="1">
        <v>8784</v>
      </c>
      <c r="AB50" s="1">
        <v>11267</v>
      </c>
      <c r="AC50" s="1">
        <v>10089</v>
      </c>
      <c r="AD50" s="1">
        <v>11338</v>
      </c>
      <c r="AE50" s="1">
        <v>14491</v>
      </c>
      <c r="AF50" s="1">
        <v>10179</v>
      </c>
      <c r="AG50" s="1">
        <v>9561</v>
      </c>
      <c r="AH50" s="1">
        <v>8470</v>
      </c>
      <c r="AI50" s="1">
        <v>7401</v>
      </c>
      <c r="AJ50" s="1">
        <v>4651</v>
      </c>
      <c r="AK50" s="1">
        <v>4501</v>
      </c>
      <c r="AL50" s="1">
        <v>3484</v>
      </c>
      <c r="AM50" s="1">
        <v>4543</v>
      </c>
      <c r="AN50" s="1">
        <v>6144</v>
      </c>
      <c r="AO50" s="1">
        <v>8364</v>
      </c>
      <c r="AP50" s="1">
        <v>9611</v>
      </c>
      <c r="AQ50" s="1">
        <v>9529</v>
      </c>
      <c r="AR50" s="1">
        <v>10725</v>
      </c>
      <c r="AS50" s="1">
        <v>11091</v>
      </c>
      <c r="AT50" s="1">
        <v>12706</v>
      </c>
      <c r="AU50" s="1">
        <v>15506</v>
      </c>
      <c r="AV50" s="1">
        <v>16202</v>
      </c>
      <c r="AW50" s="1">
        <v>18139</v>
      </c>
      <c r="AX50" s="1">
        <v>24263</v>
      </c>
      <c r="AY50" s="1">
        <v>31220</v>
      </c>
      <c r="AZ50" s="1">
        <v>44042</v>
      </c>
      <c r="BA50" s="1">
        <v>44171</v>
      </c>
      <c r="BB50" s="1">
        <v>43297</v>
      </c>
      <c r="BC50" s="1">
        <v>53716</v>
      </c>
    </row>
    <row r="51" spans="2:55">
      <c r="B51" t="s">
        <v>32</v>
      </c>
      <c r="N51">
        <v>1982861</v>
      </c>
      <c r="O51">
        <v>2522566</v>
      </c>
      <c r="P51">
        <v>2770015</v>
      </c>
      <c r="Q51" s="1">
        <v>3043409</v>
      </c>
      <c r="R51" s="1">
        <v>3314229</v>
      </c>
      <c r="S51" s="1">
        <v>2751497</v>
      </c>
      <c r="T51" s="1">
        <v>2598784</v>
      </c>
      <c r="U51" s="1">
        <v>3877404</v>
      </c>
      <c r="V51" s="1">
        <v>4957510</v>
      </c>
      <c r="W51" s="1">
        <v>5295086</v>
      </c>
      <c r="X51" s="1">
        <v>7415588</v>
      </c>
      <c r="Y51" s="1">
        <v>8306364</v>
      </c>
      <c r="Z51" s="1">
        <v>4920529</v>
      </c>
      <c r="AA51" s="1">
        <v>5249</v>
      </c>
      <c r="AB51" s="1">
        <v>4937</v>
      </c>
      <c r="AC51" s="1">
        <v>5960</v>
      </c>
      <c r="AD51" s="1">
        <v>8719</v>
      </c>
      <c r="AE51" s="1">
        <v>8720</v>
      </c>
      <c r="AF51" s="1">
        <v>9311</v>
      </c>
      <c r="AG51" s="1">
        <v>12289</v>
      </c>
      <c r="AH51" s="1">
        <v>12833</v>
      </c>
      <c r="AI51" s="1">
        <v>12600</v>
      </c>
      <c r="AJ51" s="1">
        <v>11870</v>
      </c>
      <c r="AK51" s="1">
        <v>9004</v>
      </c>
      <c r="AL51" s="1">
        <v>7046</v>
      </c>
      <c r="AM51" s="1">
        <v>7791</v>
      </c>
      <c r="AN51" s="1">
        <v>6226</v>
      </c>
      <c r="AO51" s="1">
        <v>6078</v>
      </c>
      <c r="AP51" s="1">
        <v>5674</v>
      </c>
      <c r="AQ51" s="1">
        <v>5692</v>
      </c>
      <c r="AR51" s="1">
        <v>7031</v>
      </c>
      <c r="AS51" s="1">
        <v>9521</v>
      </c>
      <c r="AT51" s="1">
        <v>8602</v>
      </c>
      <c r="AU51" s="1">
        <v>5269</v>
      </c>
      <c r="AV51" s="1">
        <v>4893</v>
      </c>
      <c r="AW51" s="1">
        <v>7295</v>
      </c>
      <c r="AX51" s="1">
        <v>9020</v>
      </c>
      <c r="AY51" s="1">
        <v>9414</v>
      </c>
      <c r="AZ51" s="1">
        <v>11577</v>
      </c>
      <c r="BA51" s="1">
        <v>13196</v>
      </c>
      <c r="BB51" s="1">
        <v>15217</v>
      </c>
      <c r="BC51" s="1">
        <v>20182</v>
      </c>
    </row>
    <row r="52" spans="2:55">
      <c r="B52" t="s">
        <v>33</v>
      </c>
      <c r="N52">
        <v>1097922</v>
      </c>
      <c r="O52">
        <v>1316416</v>
      </c>
      <c r="P52">
        <v>1460341</v>
      </c>
      <c r="Q52" s="1">
        <v>1354492</v>
      </c>
      <c r="R52" s="1">
        <v>1668403</v>
      </c>
      <c r="S52" s="1">
        <v>1449746</v>
      </c>
      <c r="T52" s="1">
        <v>2127447</v>
      </c>
      <c r="U52" s="1">
        <v>2638642</v>
      </c>
      <c r="V52" s="1">
        <v>3813248</v>
      </c>
      <c r="W52" s="1">
        <v>4792351</v>
      </c>
      <c r="X52" s="1">
        <v>5496275</v>
      </c>
      <c r="Y52" s="1">
        <v>7971426</v>
      </c>
      <c r="Z52" s="1">
        <v>4694002</v>
      </c>
      <c r="AA52" s="1">
        <v>3174</v>
      </c>
      <c r="AB52" s="1">
        <v>5428</v>
      </c>
      <c r="AC52" s="1">
        <v>5453</v>
      </c>
      <c r="AD52" s="1">
        <v>6188</v>
      </c>
      <c r="AE52" s="1">
        <v>5976</v>
      </c>
      <c r="AF52" s="1">
        <v>4227</v>
      </c>
      <c r="AG52" s="1">
        <v>5490</v>
      </c>
      <c r="AH52" s="1">
        <v>5748</v>
      </c>
      <c r="AI52" s="1">
        <v>3522</v>
      </c>
      <c r="AJ52" s="1">
        <v>2382</v>
      </c>
      <c r="AK52" s="1">
        <v>1964</v>
      </c>
      <c r="AL52" s="1">
        <v>2225</v>
      </c>
      <c r="AM52" s="1">
        <v>1668</v>
      </c>
      <c r="AN52" s="1">
        <v>2783</v>
      </c>
      <c r="AO52" s="1">
        <v>1895</v>
      </c>
      <c r="AP52" s="1">
        <v>3103</v>
      </c>
      <c r="AQ52" s="1">
        <v>2478</v>
      </c>
      <c r="AR52" s="1">
        <v>2902</v>
      </c>
      <c r="AS52" s="1">
        <v>2907</v>
      </c>
      <c r="AT52" s="1">
        <v>3157</v>
      </c>
      <c r="AU52" s="1">
        <v>4572</v>
      </c>
      <c r="AV52" s="1">
        <v>5145</v>
      </c>
      <c r="AW52" s="1">
        <v>5973</v>
      </c>
      <c r="AX52" s="1">
        <v>5024</v>
      </c>
      <c r="AY52" s="1">
        <v>6436</v>
      </c>
      <c r="AZ52" s="1">
        <v>8993</v>
      </c>
      <c r="BA52" s="1">
        <v>11698</v>
      </c>
      <c r="BB52" s="1">
        <v>6697</v>
      </c>
      <c r="BC52" s="1">
        <v>19459</v>
      </c>
    </row>
    <row r="53" spans="2:55">
      <c r="B53" t="s">
        <v>34</v>
      </c>
      <c r="N53">
        <v>1973001</v>
      </c>
      <c r="O53">
        <v>2868906</v>
      </c>
      <c r="P53">
        <v>3859129</v>
      </c>
      <c r="Q53" s="1">
        <v>4278823</v>
      </c>
      <c r="R53" s="1">
        <v>4664746</v>
      </c>
      <c r="S53" s="1">
        <v>4473456</v>
      </c>
      <c r="T53" s="1">
        <v>4655736</v>
      </c>
      <c r="U53" s="1">
        <v>6482751</v>
      </c>
      <c r="V53" s="1">
        <v>7484494</v>
      </c>
      <c r="W53" s="1">
        <v>8757403</v>
      </c>
      <c r="X53" s="1">
        <v>7395029</v>
      </c>
      <c r="Y53" s="1">
        <v>8272586</v>
      </c>
      <c r="Z53" s="1">
        <v>3865289</v>
      </c>
      <c r="AA53" s="1">
        <v>3607</v>
      </c>
      <c r="AB53" s="1">
        <v>4267</v>
      </c>
      <c r="AC53" s="1">
        <v>5004</v>
      </c>
      <c r="AD53" s="1">
        <v>6431</v>
      </c>
      <c r="AE53" s="1">
        <v>5549</v>
      </c>
      <c r="AF53" s="1">
        <v>5384</v>
      </c>
      <c r="AG53" s="1">
        <v>6398</v>
      </c>
      <c r="AH53" s="1">
        <v>5351</v>
      </c>
      <c r="AI53" s="1">
        <v>4735</v>
      </c>
      <c r="AJ53" s="1">
        <v>4590</v>
      </c>
      <c r="AK53" s="1">
        <v>3530</v>
      </c>
      <c r="AL53" s="1">
        <v>3376</v>
      </c>
      <c r="AM53" s="1">
        <v>4187</v>
      </c>
      <c r="AN53" s="1">
        <v>5114</v>
      </c>
      <c r="AO53" s="1">
        <v>4594</v>
      </c>
      <c r="AP53" s="1">
        <v>4623</v>
      </c>
    </row>
    <row r="54" spans="2:55">
      <c r="B54" t="s">
        <v>166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>
        <v>3352</v>
      </c>
      <c r="AR54" s="1">
        <v>3582</v>
      </c>
      <c r="AS54" s="1">
        <v>4279</v>
      </c>
      <c r="AT54" s="1">
        <v>4727</v>
      </c>
      <c r="AU54" s="1">
        <v>2745</v>
      </c>
      <c r="AV54">
        <v>1494</v>
      </c>
      <c r="AW54">
        <v>1796</v>
      </c>
      <c r="AX54">
        <v>2765</v>
      </c>
      <c r="AY54">
        <v>5807</v>
      </c>
      <c r="AZ54">
        <v>6710</v>
      </c>
      <c r="BA54">
        <v>8949</v>
      </c>
      <c r="BB54">
        <v>11190</v>
      </c>
      <c r="BC54">
        <v>9714</v>
      </c>
    </row>
    <row r="55" spans="2:55">
      <c r="B55" t="s">
        <v>167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Q55">
        <v>569</v>
      </c>
      <c r="AR55" s="1">
        <v>479</v>
      </c>
      <c r="AS55" s="1">
        <v>656</v>
      </c>
      <c r="AT55" s="1">
        <v>411</v>
      </c>
      <c r="AU55" s="1">
        <v>1590</v>
      </c>
      <c r="AV55">
        <v>1345</v>
      </c>
      <c r="AW55">
        <v>1923</v>
      </c>
      <c r="AX55">
        <v>1822</v>
      </c>
      <c r="AY55">
        <v>2071</v>
      </c>
      <c r="AZ55">
        <v>2612</v>
      </c>
      <c r="BA55">
        <v>4487</v>
      </c>
      <c r="BB55">
        <v>2482</v>
      </c>
      <c r="BC55">
        <v>2361</v>
      </c>
    </row>
    <row r="56" spans="2:55">
      <c r="B56" t="s">
        <v>35</v>
      </c>
      <c r="N56">
        <v>924823</v>
      </c>
      <c r="O56">
        <v>1241128</v>
      </c>
      <c r="P56">
        <v>1447922</v>
      </c>
      <c r="Q56" s="1">
        <v>1510573</v>
      </c>
      <c r="R56" s="1">
        <v>1470322</v>
      </c>
      <c r="S56" s="1">
        <v>1390056</v>
      </c>
      <c r="T56" s="1">
        <v>1864898</v>
      </c>
      <c r="U56" s="1">
        <v>2579303</v>
      </c>
      <c r="V56" s="1">
        <v>5525073</v>
      </c>
      <c r="W56" s="1">
        <v>8307358</v>
      </c>
      <c r="X56" s="1">
        <v>4146113</v>
      </c>
      <c r="Y56" s="1">
        <v>11915320</v>
      </c>
      <c r="Z56" s="1">
        <v>2878378</v>
      </c>
      <c r="AA56" s="1">
        <v>2619</v>
      </c>
      <c r="AB56" s="1">
        <v>4524</v>
      </c>
      <c r="AC56" s="1">
        <v>3912</v>
      </c>
      <c r="AD56" s="1">
        <v>2323</v>
      </c>
      <c r="AE56" s="1">
        <v>4237</v>
      </c>
      <c r="AF56" s="1">
        <v>1545</v>
      </c>
      <c r="AG56" s="1">
        <v>3201</v>
      </c>
      <c r="AH56" s="1">
        <v>3830</v>
      </c>
      <c r="AI56" s="1">
        <v>2875</v>
      </c>
      <c r="AJ56" s="1">
        <v>2231</v>
      </c>
      <c r="AK56" s="1">
        <v>1143</v>
      </c>
      <c r="AL56" s="1">
        <v>2108</v>
      </c>
      <c r="AM56" s="1">
        <v>2539</v>
      </c>
      <c r="AN56" s="1">
        <v>4934</v>
      </c>
      <c r="AO56" s="1">
        <v>5021</v>
      </c>
      <c r="AP56" s="1">
        <v>8563</v>
      </c>
      <c r="AQ56" s="1">
        <v>5672</v>
      </c>
      <c r="AR56" s="1">
        <v>6879</v>
      </c>
      <c r="AS56" s="1">
        <v>7028</v>
      </c>
      <c r="AT56" s="1">
        <v>7203</v>
      </c>
      <c r="AU56" s="1">
        <v>11912</v>
      </c>
      <c r="AV56" s="1">
        <v>14492</v>
      </c>
      <c r="AW56" s="1">
        <v>14537</v>
      </c>
      <c r="AX56" s="1">
        <v>16970</v>
      </c>
      <c r="AY56" s="1">
        <v>15211</v>
      </c>
      <c r="AZ56" s="1">
        <v>27468</v>
      </c>
      <c r="BA56" s="1">
        <v>31136</v>
      </c>
      <c r="BB56" s="1">
        <v>40214</v>
      </c>
      <c r="BC56" s="1">
        <v>51037</v>
      </c>
    </row>
    <row r="57" spans="2:55">
      <c r="B57" t="s">
        <v>36</v>
      </c>
      <c r="O57">
        <v>12890</v>
      </c>
      <c r="P57">
        <v>36810</v>
      </c>
      <c r="Q57" s="1">
        <v>40120</v>
      </c>
      <c r="R57" s="1">
        <v>40920</v>
      </c>
      <c r="S57" s="1">
        <v>91340</v>
      </c>
      <c r="T57" s="1">
        <v>82750</v>
      </c>
      <c r="U57" s="1">
        <v>163475</v>
      </c>
      <c r="V57" s="1">
        <v>218513</v>
      </c>
      <c r="W57" s="1">
        <v>97500</v>
      </c>
      <c r="X57" s="1">
        <v>106500</v>
      </c>
      <c r="Y57" s="1">
        <v>210000</v>
      </c>
      <c r="Z57" s="1">
        <v>294500</v>
      </c>
      <c r="AA57" s="1">
        <v>194</v>
      </c>
      <c r="AB57" s="1">
        <v>175</v>
      </c>
      <c r="AC57" s="1">
        <v>311</v>
      </c>
      <c r="AD57" s="1">
        <v>691</v>
      </c>
      <c r="AE57" s="1">
        <v>519</v>
      </c>
      <c r="AF57" s="1">
        <v>347</v>
      </c>
      <c r="AG57" s="1">
        <v>449</v>
      </c>
      <c r="AH57" s="1">
        <v>435</v>
      </c>
      <c r="AI57" s="1">
        <v>454</v>
      </c>
      <c r="AJ57" s="1">
        <v>443</v>
      </c>
      <c r="AK57" s="1">
        <v>174</v>
      </c>
      <c r="AL57" s="1">
        <v>150</v>
      </c>
      <c r="AM57" s="1">
        <v>196</v>
      </c>
      <c r="AN57" s="1">
        <v>384</v>
      </c>
      <c r="AO57" s="1">
        <v>572</v>
      </c>
      <c r="AP57" s="1">
        <v>725</v>
      </c>
      <c r="AQ57" s="1">
        <v>733</v>
      </c>
      <c r="AR57" s="1">
        <v>564</v>
      </c>
      <c r="AS57" s="1">
        <v>1328</v>
      </c>
      <c r="AT57" s="1">
        <v>1778</v>
      </c>
      <c r="AU57" s="1">
        <v>3998</v>
      </c>
      <c r="AV57" s="1">
        <v>3305</v>
      </c>
      <c r="AW57" s="1">
        <v>1570</v>
      </c>
      <c r="AX57" s="1">
        <v>2180</v>
      </c>
      <c r="AY57" s="1">
        <v>828</v>
      </c>
      <c r="AZ57" s="1">
        <v>1565</v>
      </c>
      <c r="BA57" s="1">
        <v>210</v>
      </c>
      <c r="BB57" s="1">
        <v>1313</v>
      </c>
      <c r="BC57" s="1">
        <v>1036</v>
      </c>
    </row>
    <row r="58" spans="2:55">
      <c r="B58" t="s">
        <v>37</v>
      </c>
      <c r="N58">
        <v>52578454</v>
      </c>
      <c r="O58">
        <v>61092502</v>
      </c>
      <c r="P58">
        <v>57311622</v>
      </c>
      <c r="Q58" s="1">
        <v>76767931</v>
      </c>
      <c r="R58" s="1">
        <v>81735434</v>
      </c>
      <c r="S58" s="1">
        <v>86280966</v>
      </c>
      <c r="T58" s="1">
        <v>83551993</v>
      </c>
      <c r="U58" s="1">
        <v>105065780</v>
      </c>
      <c r="V58" s="1">
        <v>130370565</v>
      </c>
      <c r="W58" s="1">
        <v>158643427</v>
      </c>
      <c r="X58" s="1">
        <v>148926376</v>
      </c>
      <c r="Y58" s="1">
        <v>179331755</v>
      </c>
      <c r="Z58" s="1">
        <v>119290133</v>
      </c>
      <c r="AA58" s="1">
        <v>132088</v>
      </c>
      <c r="AB58" s="1">
        <v>140142</v>
      </c>
      <c r="AC58" s="1">
        <v>167087</v>
      </c>
      <c r="AD58" s="1">
        <v>178835</v>
      </c>
      <c r="AE58" s="1">
        <v>169306</v>
      </c>
      <c r="AF58" s="1">
        <v>137815</v>
      </c>
      <c r="AG58" s="1">
        <v>124514</v>
      </c>
      <c r="AH58" s="1">
        <v>117738</v>
      </c>
      <c r="AI58" s="1">
        <v>80293</v>
      </c>
      <c r="AJ58" s="1">
        <v>47612</v>
      </c>
      <c r="AK58" s="1">
        <v>37423</v>
      </c>
      <c r="AL58" s="1">
        <v>30716</v>
      </c>
      <c r="AM58" s="1">
        <v>36495</v>
      </c>
      <c r="AN58" s="1">
        <v>42467</v>
      </c>
      <c r="AO58" s="1">
        <v>48938</v>
      </c>
      <c r="AP58" s="1">
        <v>60120</v>
      </c>
      <c r="AQ58" s="1">
        <v>49030</v>
      </c>
      <c r="AR58" s="1">
        <v>56266</v>
      </c>
      <c r="AS58" s="1">
        <v>75779</v>
      </c>
      <c r="AT58" s="1">
        <v>98445</v>
      </c>
      <c r="AU58" s="1">
        <v>123939</v>
      </c>
      <c r="AV58" s="1">
        <v>192219</v>
      </c>
      <c r="AW58" s="1">
        <v>204322</v>
      </c>
      <c r="AX58" s="1">
        <v>231200</v>
      </c>
      <c r="AY58" s="1">
        <v>232411</v>
      </c>
      <c r="AZ58" s="1">
        <v>246689</v>
      </c>
      <c r="BA58" s="1">
        <v>246207</v>
      </c>
      <c r="BB58" s="1">
        <v>243499</v>
      </c>
      <c r="BC58" s="1">
        <v>315412</v>
      </c>
    </row>
    <row r="59" spans="2:55">
      <c r="B59" t="s">
        <v>38</v>
      </c>
      <c r="N59">
        <v>4703</v>
      </c>
      <c r="O59">
        <v>7978</v>
      </c>
      <c r="P59">
        <v>19087</v>
      </c>
      <c r="Q59" s="1">
        <v>2084</v>
      </c>
      <c r="R59" s="1">
        <v>734</v>
      </c>
      <c r="S59" s="1">
        <v>55</v>
      </c>
      <c r="W59" s="1">
        <v>3191</v>
      </c>
      <c r="X59" s="1">
        <v>571</v>
      </c>
      <c r="Z59" s="1">
        <v>7344</v>
      </c>
      <c r="AA59" s="1">
        <v>3</v>
      </c>
      <c r="AB59" s="1">
        <v>2</v>
      </c>
      <c r="AC59" s="1">
        <v>19</v>
      </c>
      <c r="AD59" s="1">
        <v>152</v>
      </c>
      <c r="AE59" s="1">
        <v>64</v>
      </c>
      <c r="AF59" s="1">
        <v>58</v>
      </c>
      <c r="AG59" s="1">
        <v>90</v>
      </c>
      <c r="AH59" s="1">
        <v>28</v>
      </c>
      <c r="AI59" s="1">
        <v>66</v>
      </c>
      <c r="AJ59" s="1">
        <v>4</v>
      </c>
      <c r="AK59" s="1">
        <v>5</v>
      </c>
      <c r="AL59" s="1">
        <v>338</v>
      </c>
      <c r="AM59" s="1">
        <v>1420</v>
      </c>
      <c r="AN59" s="1">
        <v>28</v>
      </c>
      <c r="AO59" s="1">
        <v>74</v>
      </c>
      <c r="AP59" s="1">
        <v>23</v>
      </c>
      <c r="AQ59" s="1">
        <v>17</v>
      </c>
      <c r="AR59" s="1">
        <v>94</v>
      </c>
      <c r="AS59" s="1">
        <v>58</v>
      </c>
      <c r="AT59" s="1">
        <v>2</v>
      </c>
      <c r="AU59" s="1">
        <v>35</v>
      </c>
      <c r="AV59" s="1">
        <v>3</v>
      </c>
      <c r="AZ59">
        <v>31</v>
      </c>
      <c r="BA59">
        <v>16</v>
      </c>
      <c r="BB59">
        <v>1</v>
      </c>
      <c r="BC59">
        <v>90</v>
      </c>
    </row>
    <row r="60" spans="2:55">
      <c r="B60" t="s">
        <v>39</v>
      </c>
      <c r="N60">
        <v>1069825</v>
      </c>
      <c r="O60">
        <v>1564605</v>
      </c>
      <c r="P60">
        <v>1299907</v>
      </c>
      <c r="Q60" s="1">
        <v>1085302</v>
      </c>
      <c r="R60" s="1">
        <v>1255504</v>
      </c>
      <c r="S60" s="1">
        <v>1521980</v>
      </c>
      <c r="T60" s="1">
        <v>1046400</v>
      </c>
      <c r="U60" s="1">
        <v>2748297</v>
      </c>
      <c r="V60" s="1">
        <v>5230850</v>
      </c>
      <c r="W60" s="1">
        <v>5864490</v>
      </c>
      <c r="X60" s="1">
        <v>5361441</v>
      </c>
      <c r="Y60" s="1">
        <v>2545234</v>
      </c>
      <c r="Z60" s="1">
        <v>1889176</v>
      </c>
      <c r="AA60" s="1">
        <v>2302</v>
      </c>
      <c r="AB60" s="1">
        <v>2166</v>
      </c>
      <c r="AC60" s="1">
        <v>2569</v>
      </c>
      <c r="AD60" s="1">
        <v>3713</v>
      </c>
      <c r="AE60" s="1">
        <v>9039</v>
      </c>
      <c r="AF60" s="1">
        <v>9066</v>
      </c>
      <c r="AG60" s="1">
        <v>10117</v>
      </c>
      <c r="AH60" s="1">
        <v>10411</v>
      </c>
      <c r="AI60" s="1">
        <v>11485</v>
      </c>
      <c r="AJ60" s="1">
        <v>10396</v>
      </c>
      <c r="AK60" s="1">
        <v>7133</v>
      </c>
      <c r="AL60" s="1">
        <v>4754</v>
      </c>
      <c r="AM60" s="1">
        <v>5185</v>
      </c>
      <c r="AN60" s="1">
        <v>6291</v>
      </c>
      <c r="AO60" s="1">
        <v>4835</v>
      </c>
      <c r="AP60" s="1">
        <v>8374</v>
      </c>
      <c r="AQ60" s="1">
        <v>6582</v>
      </c>
      <c r="AR60" s="1">
        <v>8641</v>
      </c>
      <c r="AS60" s="1">
        <v>12174</v>
      </c>
      <c r="AT60" s="1">
        <v>15650</v>
      </c>
      <c r="AU60" s="1">
        <v>12423</v>
      </c>
      <c r="AV60" s="1">
        <v>12937</v>
      </c>
      <c r="AW60" s="1">
        <v>14430</v>
      </c>
      <c r="AX60" s="1">
        <v>18276</v>
      </c>
      <c r="AY60" s="1">
        <v>26313</v>
      </c>
      <c r="AZ60" s="1">
        <v>31426</v>
      </c>
      <c r="BA60" s="1">
        <v>39707</v>
      </c>
    </row>
    <row r="61" spans="2:55">
      <c r="B61" t="s">
        <v>40</v>
      </c>
      <c r="N61">
        <v>11359440</v>
      </c>
      <c r="O61">
        <f>6404996+472455</f>
        <v>6877451</v>
      </c>
      <c r="P61">
        <v>1215410</v>
      </c>
      <c r="Q61" s="1">
        <v>1363689</v>
      </c>
      <c r="R61" s="1">
        <v>1747781</v>
      </c>
      <c r="S61" s="1">
        <v>1530103</v>
      </c>
      <c r="T61" s="1">
        <v>2158885</v>
      </c>
      <c r="U61" s="1">
        <v>2901091</v>
      </c>
      <c r="V61" s="1">
        <v>3210964</v>
      </c>
      <c r="W61" s="1">
        <v>2855542</v>
      </c>
      <c r="X61" s="1">
        <v>2894045</v>
      </c>
      <c r="Y61" s="1">
        <v>4243017</v>
      </c>
      <c r="Z61" s="1">
        <v>2145488</v>
      </c>
      <c r="AA61" s="1">
        <v>1906</v>
      </c>
      <c r="AB61" s="1">
        <v>1923</v>
      </c>
      <c r="AC61" s="1">
        <v>2859</v>
      </c>
      <c r="AD61" s="1">
        <v>3028</v>
      </c>
      <c r="AE61" s="1">
        <v>3380</v>
      </c>
      <c r="AF61" s="1">
        <v>3862</v>
      </c>
      <c r="AG61" s="1">
        <v>2257</v>
      </c>
      <c r="AH61" s="1">
        <v>2405</v>
      </c>
      <c r="AI61" s="1">
        <v>1596</v>
      </c>
      <c r="AJ61" s="1">
        <v>1139</v>
      </c>
      <c r="AK61" s="1">
        <v>830</v>
      </c>
      <c r="AL61" s="1">
        <v>685</v>
      </c>
      <c r="AM61" s="1">
        <v>1149</v>
      </c>
      <c r="AN61" s="1">
        <v>1118</v>
      </c>
      <c r="AO61" s="1">
        <v>1315</v>
      </c>
      <c r="AP61" s="1">
        <v>1507</v>
      </c>
      <c r="AQ61" s="1">
        <v>1233</v>
      </c>
      <c r="AR61" s="1">
        <v>1493</v>
      </c>
      <c r="AS61" s="1">
        <v>1227</v>
      </c>
      <c r="AT61" s="1">
        <v>1991</v>
      </c>
    </row>
    <row r="62" spans="2:55">
      <c r="B62" t="s">
        <v>172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>
        <v>722</v>
      </c>
      <c r="AV62">
        <v>1246</v>
      </c>
      <c r="AW62">
        <v>973</v>
      </c>
      <c r="AX62">
        <v>1098</v>
      </c>
      <c r="AY62">
        <v>1055</v>
      </c>
      <c r="AZ62">
        <v>1382</v>
      </c>
      <c r="BA62">
        <v>1085</v>
      </c>
      <c r="BB62">
        <v>881</v>
      </c>
      <c r="BC62">
        <v>888</v>
      </c>
    </row>
    <row r="63" spans="2:55">
      <c r="B63" t="s">
        <v>173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>
        <v>123</v>
      </c>
      <c r="AV63">
        <v>32</v>
      </c>
      <c r="AW63">
        <v>68</v>
      </c>
    </row>
    <row r="64" spans="2:55">
      <c r="B64" t="s">
        <v>174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>
        <v>1661</v>
      </c>
      <c r="AV64">
        <v>1917</v>
      </c>
      <c r="AW64">
        <v>2444</v>
      </c>
    </row>
    <row r="65" spans="2:55">
      <c r="B65" t="s">
        <v>207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X65">
        <v>2538</v>
      </c>
      <c r="AY65">
        <v>2839</v>
      </c>
      <c r="AZ65">
        <v>3529</v>
      </c>
      <c r="BA65">
        <v>2480</v>
      </c>
      <c r="BB65">
        <v>1876</v>
      </c>
      <c r="BC65">
        <v>2262</v>
      </c>
    </row>
    <row r="66" spans="2:55">
      <c r="B66" t="s">
        <v>41</v>
      </c>
      <c r="C66" t="s">
        <v>104</v>
      </c>
      <c r="O66">
        <v>35770</v>
      </c>
      <c r="P66">
        <v>360090</v>
      </c>
      <c r="Q66">
        <v>322764</v>
      </c>
      <c r="R66">
        <v>369497</v>
      </c>
      <c r="S66">
        <v>442396</v>
      </c>
      <c r="T66">
        <v>215376</v>
      </c>
      <c r="U66">
        <v>654396</v>
      </c>
      <c r="V66">
        <v>297804</v>
      </c>
      <c r="W66">
        <v>941911</v>
      </c>
      <c r="X66">
        <v>612011</v>
      </c>
      <c r="Y66">
        <v>2266577</v>
      </c>
      <c r="Z66">
        <v>224123</v>
      </c>
      <c r="AA66">
        <v>512</v>
      </c>
      <c r="AB66">
        <v>359</v>
      </c>
      <c r="AC66">
        <v>206</v>
      </c>
      <c r="AD66">
        <v>456</v>
      </c>
      <c r="AE66">
        <v>569</v>
      </c>
      <c r="AF66">
        <v>496</v>
      </c>
      <c r="AG66">
        <v>437</v>
      </c>
      <c r="AH66">
        <v>493</v>
      </c>
      <c r="AI66">
        <v>499</v>
      </c>
      <c r="AJ66">
        <v>551</v>
      </c>
      <c r="AK66">
        <v>309</v>
      </c>
      <c r="AL66" s="1">
        <v>178</v>
      </c>
      <c r="AM66" s="1">
        <v>385</v>
      </c>
      <c r="AN66" s="1">
        <v>410</v>
      </c>
      <c r="AO66" s="1">
        <v>394</v>
      </c>
      <c r="AP66" s="1">
        <v>431</v>
      </c>
      <c r="AQ66" s="1">
        <v>360</v>
      </c>
      <c r="AR66" s="1">
        <v>266</v>
      </c>
      <c r="AS66" s="1">
        <v>342</v>
      </c>
      <c r="AT66" s="1">
        <v>445</v>
      </c>
      <c r="AU66" s="1">
        <v>112</v>
      </c>
      <c r="AV66" s="1">
        <v>74</v>
      </c>
      <c r="AW66" s="1">
        <v>178</v>
      </c>
      <c r="AX66" s="1">
        <v>392</v>
      </c>
      <c r="AY66" s="1">
        <v>409</v>
      </c>
      <c r="AZ66" s="1">
        <v>481</v>
      </c>
      <c r="BA66" s="1">
        <v>141</v>
      </c>
      <c r="BB66" s="1">
        <v>194</v>
      </c>
      <c r="BC66" s="1">
        <v>403</v>
      </c>
    </row>
    <row r="67" spans="2:55">
      <c r="B67" t="s">
        <v>42</v>
      </c>
      <c r="C67" t="s">
        <v>104</v>
      </c>
      <c r="O67">
        <v>2670426</v>
      </c>
      <c r="P67">
        <v>6750589</v>
      </c>
      <c r="Q67">
        <v>6165472</v>
      </c>
      <c r="R67">
        <v>5052591</v>
      </c>
      <c r="S67">
        <v>6962226</v>
      </c>
      <c r="T67">
        <v>4730380</v>
      </c>
      <c r="U67">
        <v>5046231</v>
      </c>
      <c r="V67">
        <v>3347697</v>
      </c>
      <c r="W67">
        <v>2972945</v>
      </c>
      <c r="X67">
        <v>5173204</v>
      </c>
      <c r="Y67">
        <v>7299615</v>
      </c>
      <c r="Z67">
        <v>6089070</v>
      </c>
      <c r="AA67">
        <v>7262</v>
      </c>
      <c r="AB67">
        <v>6626</v>
      </c>
      <c r="AC67">
        <v>6174</v>
      </c>
      <c r="AD67">
        <v>8238</v>
      </c>
      <c r="AE67">
        <v>9111</v>
      </c>
      <c r="AF67">
        <v>9723</v>
      </c>
      <c r="AG67">
        <v>8000</v>
      </c>
      <c r="AH67">
        <v>7528</v>
      </c>
      <c r="AI67">
        <v>7763</v>
      </c>
      <c r="AJ67">
        <v>6262</v>
      </c>
      <c r="AK67">
        <v>3234</v>
      </c>
      <c r="AL67" s="1">
        <v>1246</v>
      </c>
      <c r="AM67" s="1">
        <v>1752</v>
      </c>
      <c r="AN67" s="1">
        <v>2122</v>
      </c>
      <c r="AO67" s="1">
        <v>1659</v>
      </c>
      <c r="AP67" s="1">
        <v>1590</v>
      </c>
      <c r="AQ67" s="1">
        <v>1197</v>
      </c>
      <c r="AR67" s="1">
        <v>1540</v>
      </c>
      <c r="AS67" s="1">
        <v>1493</v>
      </c>
      <c r="AT67" s="1">
        <v>3616</v>
      </c>
      <c r="AU67" s="1">
        <v>3090</v>
      </c>
      <c r="AV67" s="1">
        <v>4928</v>
      </c>
      <c r="AW67" s="1">
        <v>4230</v>
      </c>
      <c r="AX67" s="1">
        <v>2389</v>
      </c>
      <c r="AY67" s="1">
        <v>2091</v>
      </c>
      <c r="AZ67" s="1">
        <v>1439</v>
      </c>
      <c r="BA67" s="1">
        <v>1833</v>
      </c>
      <c r="BB67" s="1">
        <v>2054</v>
      </c>
      <c r="BC67" s="1">
        <v>2307</v>
      </c>
    </row>
    <row r="68" spans="2:55">
      <c r="B68" t="s">
        <v>43</v>
      </c>
      <c r="C68" t="s">
        <v>104</v>
      </c>
      <c r="O68">
        <v>1635380</v>
      </c>
      <c r="P68">
        <v>4705754</v>
      </c>
      <c r="Q68">
        <v>4585715</v>
      </c>
      <c r="R68">
        <v>6681974</v>
      </c>
      <c r="S68">
        <v>5605993</v>
      </c>
      <c r="T68">
        <v>6739250</v>
      </c>
      <c r="U68">
        <v>7126378</v>
      </c>
      <c r="V68">
        <v>7353227</v>
      </c>
      <c r="W68">
        <v>7112661</v>
      </c>
      <c r="X68">
        <v>7687110</v>
      </c>
      <c r="Y68">
        <v>9292980</v>
      </c>
      <c r="Z68">
        <v>5483388</v>
      </c>
      <c r="AA68">
        <v>4520</v>
      </c>
      <c r="AB68">
        <v>5162</v>
      </c>
      <c r="AC68">
        <v>4862</v>
      </c>
      <c r="AD68">
        <v>5970</v>
      </c>
      <c r="AE68">
        <v>8234</v>
      </c>
      <c r="AF68">
        <v>7461</v>
      </c>
      <c r="AG68">
        <v>9675</v>
      </c>
      <c r="AH68">
        <v>10823</v>
      </c>
      <c r="AI68">
        <v>8373</v>
      </c>
      <c r="AJ68">
        <v>5620</v>
      </c>
      <c r="AK68">
        <v>3390</v>
      </c>
      <c r="AL68" s="1">
        <v>1536</v>
      </c>
      <c r="AM68" s="1">
        <v>2602</v>
      </c>
      <c r="AN68" s="1">
        <v>2531</v>
      </c>
      <c r="AO68" s="1">
        <v>3888</v>
      </c>
      <c r="AP68" s="1">
        <v>3169</v>
      </c>
      <c r="AQ68" s="1">
        <v>1636</v>
      </c>
      <c r="AR68" s="1">
        <v>1311</v>
      </c>
      <c r="AS68" s="1">
        <v>1754</v>
      </c>
      <c r="AT68" s="1">
        <v>3218</v>
      </c>
      <c r="AU68" s="1">
        <v>2347</v>
      </c>
      <c r="AV68" s="1">
        <v>5501</v>
      </c>
      <c r="AW68" s="1">
        <v>4593</v>
      </c>
      <c r="AX68" s="1">
        <v>4000</v>
      </c>
      <c r="AY68" s="1">
        <v>2232</v>
      </c>
      <c r="AZ68" s="1">
        <v>3079</v>
      </c>
      <c r="BA68" s="1">
        <v>5398</v>
      </c>
      <c r="BB68" s="1">
        <v>5405</v>
      </c>
      <c r="BC68" s="1">
        <v>9004</v>
      </c>
    </row>
    <row r="69" spans="2:55">
      <c r="B69" t="s">
        <v>44</v>
      </c>
      <c r="N69">
        <v>107334716</v>
      </c>
      <c r="O69">
        <v>127827395</v>
      </c>
      <c r="P69">
        <v>106098026</v>
      </c>
      <c r="Q69">
        <v>137890004</v>
      </c>
      <c r="R69">
        <v>125093740</v>
      </c>
      <c r="S69">
        <v>146844576</v>
      </c>
      <c r="T69">
        <v>197548146</v>
      </c>
      <c r="U69">
        <v>243728770</v>
      </c>
      <c r="V69">
        <v>248505986</v>
      </c>
      <c r="W69">
        <v>278635027</v>
      </c>
      <c r="X69">
        <v>418610263</v>
      </c>
      <c r="Y69">
        <v>721693880</v>
      </c>
      <c r="Z69">
        <v>230351908</v>
      </c>
      <c r="AA69">
        <v>267837</v>
      </c>
      <c r="AB69">
        <v>376443</v>
      </c>
      <c r="AC69">
        <v>361721</v>
      </c>
      <c r="AD69">
        <v>261673</v>
      </c>
      <c r="AE69">
        <v>250600</v>
      </c>
      <c r="AF69">
        <v>256786</v>
      </c>
      <c r="AG69">
        <v>202842</v>
      </c>
      <c r="AH69">
        <v>207421</v>
      </c>
      <c r="AI69">
        <v>121949</v>
      </c>
      <c r="AJ69">
        <v>90059</v>
      </c>
      <c r="AK69">
        <v>58330</v>
      </c>
      <c r="AL69" s="1">
        <v>58499</v>
      </c>
      <c r="AM69" s="1">
        <v>78929</v>
      </c>
      <c r="AN69" s="1">
        <v>104303</v>
      </c>
      <c r="AO69" s="1">
        <v>127475</v>
      </c>
      <c r="AP69" s="1">
        <v>148045</v>
      </c>
      <c r="AQ69" s="1">
        <v>105691</v>
      </c>
      <c r="AR69" s="1">
        <v>104930</v>
      </c>
      <c r="AS69" s="1">
        <v>105425</v>
      </c>
      <c r="AT69" s="1">
        <v>181061</v>
      </c>
      <c r="AU69" s="1">
        <v>161043</v>
      </c>
      <c r="AV69" s="1">
        <v>291838</v>
      </c>
      <c r="AW69" s="1">
        <v>386990</v>
      </c>
      <c r="AX69" s="1">
        <v>337589</v>
      </c>
      <c r="AY69" s="1">
        <v>324418</v>
      </c>
      <c r="AZ69" s="1">
        <v>509624</v>
      </c>
      <c r="BA69" s="1">
        <v>374990</v>
      </c>
      <c r="BB69" s="1">
        <v>387540</v>
      </c>
      <c r="BC69" s="1">
        <v>406404</v>
      </c>
    </row>
    <row r="70" spans="2:55">
      <c r="B70" t="s">
        <v>45</v>
      </c>
      <c r="C70" t="s">
        <v>118</v>
      </c>
      <c r="N70">
        <v>403013</v>
      </c>
      <c r="O70">
        <v>139620</v>
      </c>
      <c r="P70">
        <v>476422</v>
      </c>
      <c r="Q70">
        <v>57314</v>
      </c>
      <c r="R70">
        <v>31439</v>
      </c>
      <c r="S70">
        <v>295203</v>
      </c>
      <c r="T70">
        <v>84642</v>
      </c>
      <c r="U70">
        <v>1083612</v>
      </c>
      <c r="V70">
        <v>928291</v>
      </c>
      <c r="W70">
        <v>1137501</v>
      </c>
      <c r="X70">
        <v>1593120</v>
      </c>
      <c r="Y70">
        <v>4540386</v>
      </c>
      <c r="Z70">
        <v>734674</v>
      </c>
      <c r="AA70">
        <v>734</v>
      </c>
      <c r="AB70">
        <v>415</v>
      </c>
      <c r="AC70">
        <v>394</v>
      </c>
      <c r="AD70">
        <v>1021</v>
      </c>
      <c r="AE70">
        <v>810</v>
      </c>
      <c r="AF70">
        <v>968</v>
      </c>
      <c r="AG70">
        <v>1195</v>
      </c>
      <c r="AH70">
        <v>603</v>
      </c>
      <c r="AI70">
        <v>768</v>
      </c>
      <c r="AJ70">
        <v>409</v>
      </c>
      <c r="AK70">
        <v>405</v>
      </c>
      <c r="AL70" s="1">
        <v>517</v>
      </c>
      <c r="AM70" s="1">
        <v>575</v>
      </c>
    </row>
    <row r="71" spans="2:55">
      <c r="B71" t="s">
        <v>46</v>
      </c>
      <c r="C71" t="s">
        <v>175</v>
      </c>
      <c r="N71">
        <v>342020</v>
      </c>
      <c r="O71">
        <v>303684</v>
      </c>
      <c r="P71">
        <v>385065</v>
      </c>
      <c r="Q71">
        <v>697638</v>
      </c>
      <c r="R71">
        <v>562505</v>
      </c>
      <c r="S71">
        <v>546246</v>
      </c>
      <c r="T71">
        <v>522965</v>
      </c>
      <c r="U71">
        <v>997580</v>
      </c>
      <c r="V71">
        <v>948886</v>
      </c>
      <c r="W71">
        <v>1452243</v>
      </c>
      <c r="X71">
        <v>3126999</v>
      </c>
      <c r="Y71">
        <v>4431950</v>
      </c>
      <c r="Z71">
        <v>1658044</v>
      </c>
      <c r="AA71">
        <v>2760</v>
      </c>
      <c r="AB71">
        <v>3592</v>
      </c>
      <c r="AC71">
        <v>4140</v>
      </c>
      <c r="AD71">
        <v>9298</v>
      </c>
      <c r="AE71">
        <v>24386</v>
      </c>
      <c r="AF71">
        <v>29933</v>
      </c>
      <c r="AG71">
        <v>54433</v>
      </c>
      <c r="AH71">
        <v>64589</v>
      </c>
      <c r="AI71">
        <v>78345</v>
      </c>
      <c r="AJ71">
        <v>50817</v>
      </c>
      <c r="AK71">
        <v>24182</v>
      </c>
      <c r="AL71" s="1">
        <v>6533</v>
      </c>
      <c r="AM71" s="1">
        <v>8943</v>
      </c>
      <c r="AN71" s="1">
        <v>12539</v>
      </c>
      <c r="AO71" s="1">
        <v>14975</v>
      </c>
      <c r="AP71" s="1">
        <v>19503</v>
      </c>
      <c r="AQ71" s="1">
        <v>20617</v>
      </c>
      <c r="AR71" s="1">
        <v>19723</v>
      </c>
      <c r="AS71" s="1">
        <v>19517</v>
      </c>
      <c r="AT71" s="1">
        <v>56529</v>
      </c>
      <c r="AU71" s="1">
        <v>22739</v>
      </c>
      <c r="AV71" s="1">
        <v>66400</v>
      </c>
      <c r="AW71" s="1">
        <v>59349</v>
      </c>
      <c r="AX71" s="1">
        <v>65749</v>
      </c>
      <c r="AY71" s="1">
        <v>46228</v>
      </c>
      <c r="AZ71" s="1">
        <v>72955</v>
      </c>
      <c r="BA71" s="1">
        <v>120048</v>
      </c>
      <c r="BB71" s="1">
        <v>111407</v>
      </c>
      <c r="BC71" s="1">
        <v>157827</v>
      </c>
    </row>
    <row r="72" spans="2:55">
      <c r="B72" t="s">
        <v>47</v>
      </c>
      <c r="N72">
        <v>48582</v>
      </c>
      <c r="O72">
        <v>46989</v>
      </c>
      <c r="P72">
        <v>22274</v>
      </c>
      <c r="Q72">
        <v>92731</v>
      </c>
      <c r="R72">
        <v>75420</v>
      </c>
      <c r="S72">
        <v>74746</v>
      </c>
      <c r="T72">
        <v>58088</v>
      </c>
      <c r="U72">
        <v>76696</v>
      </c>
      <c r="V72">
        <v>117799</v>
      </c>
      <c r="W72">
        <v>141969</v>
      </c>
      <c r="X72">
        <v>56321</v>
      </c>
      <c r="Y72">
        <v>163480</v>
      </c>
      <c r="Z72">
        <v>99230</v>
      </c>
      <c r="AA72">
        <v>82</v>
      </c>
      <c r="AB72">
        <v>56</v>
      </c>
      <c r="AC72">
        <v>218</v>
      </c>
      <c r="AD72">
        <v>387</v>
      </c>
      <c r="AE72">
        <v>162</v>
      </c>
      <c r="AF72">
        <v>105</v>
      </c>
      <c r="AG72">
        <v>162</v>
      </c>
      <c r="AH72">
        <v>105</v>
      </c>
      <c r="AI72">
        <v>105</v>
      </c>
      <c r="AJ72">
        <v>47</v>
      </c>
      <c r="AK72">
        <v>94</v>
      </c>
      <c r="AL72" s="1">
        <v>91</v>
      </c>
      <c r="AM72" s="1">
        <v>183</v>
      </c>
      <c r="AN72" s="1">
        <v>240</v>
      </c>
      <c r="AO72" s="1">
        <v>253</v>
      </c>
      <c r="AP72" s="1">
        <v>233</v>
      </c>
      <c r="AQ72" s="1">
        <v>193</v>
      </c>
      <c r="AR72" s="1">
        <v>159</v>
      </c>
      <c r="AS72" s="1">
        <v>176</v>
      </c>
      <c r="AT72" s="1">
        <v>343</v>
      </c>
      <c r="AU72" s="1">
        <v>294</v>
      </c>
      <c r="AV72" s="1">
        <v>2312</v>
      </c>
      <c r="AW72" s="1">
        <v>4280</v>
      </c>
      <c r="AX72" s="1">
        <v>3727</v>
      </c>
      <c r="AY72" s="1">
        <v>376</v>
      </c>
      <c r="AZ72" s="1">
        <v>126</v>
      </c>
      <c r="BA72" s="1">
        <v>51</v>
      </c>
      <c r="BB72" s="1">
        <v>200</v>
      </c>
      <c r="BC72" s="1">
        <v>193</v>
      </c>
    </row>
    <row r="73" spans="2:55">
      <c r="B73" t="s">
        <v>48</v>
      </c>
      <c r="N73">
        <v>681919</v>
      </c>
      <c r="O73">
        <v>831465</v>
      </c>
      <c r="P73">
        <v>813101</v>
      </c>
      <c r="Q73">
        <v>841786</v>
      </c>
      <c r="R73">
        <v>810201</v>
      </c>
      <c r="S73">
        <v>1171649</v>
      </c>
      <c r="T73">
        <v>1494927</v>
      </c>
      <c r="U73">
        <v>3744510</v>
      </c>
      <c r="V73">
        <v>3542167</v>
      </c>
      <c r="W73">
        <v>6756509</v>
      </c>
      <c r="X73">
        <v>9705147</v>
      </c>
      <c r="Y73">
        <v>8973534</v>
      </c>
      <c r="Z73">
        <v>2094930</v>
      </c>
      <c r="AA73">
        <v>1211</v>
      </c>
      <c r="AB73">
        <v>1722</v>
      </c>
      <c r="AC73">
        <v>1166</v>
      </c>
      <c r="AD73">
        <v>2060</v>
      </c>
      <c r="AE73">
        <v>1379</v>
      </c>
      <c r="AF73">
        <v>1247</v>
      </c>
      <c r="AG73">
        <v>1567</v>
      </c>
      <c r="AH73">
        <v>1445</v>
      </c>
      <c r="AI73">
        <v>1123</v>
      </c>
      <c r="AJ73">
        <v>760</v>
      </c>
      <c r="AK73">
        <v>611</v>
      </c>
      <c r="AL73" s="1">
        <v>804</v>
      </c>
      <c r="AM73" s="1">
        <v>1223</v>
      </c>
      <c r="AN73" s="1">
        <v>1161</v>
      </c>
      <c r="AO73" s="1">
        <v>1818</v>
      </c>
      <c r="AP73" s="1">
        <v>2896</v>
      </c>
      <c r="AQ73" s="1">
        <v>2967</v>
      </c>
      <c r="AR73" s="1">
        <v>3031</v>
      </c>
      <c r="AS73" s="1">
        <v>3618</v>
      </c>
      <c r="AT73" s="1">
        <v>7484</v>
      </c>
      <c r="AU73" s="1">
        <v>6082</v>
      </c>
      <c r="AV73" s="1">
        <v>8013</v>
      </c>
      <c r="AW73" s="1">
        <v>12490</v>
      </c>
      <c r="AX73" s="1">
        <v>15950</v>
      </c>
      <c r="AY73" s="1">
        <v>17685</v>
      </c>
      <c r="AZ73" s="1">
        <v>20144</v>
      </c>
      <c r="BA73" s="1">
        <v>18849</v>
      </c>
      <c r="BB73" s="1">
        <v>19782</v>
      </c>
      <c r="BC73" s="1">
        <v>23080</v>
      </c>
    </row>
    <row r="74" spans="2:55">
      <c r="B74" t="s">
        <v>49</v>
      </c>
      <c r="N74">
        <v>2767338</v>
      </c>
      <c r="O74">
        <v>2840952</v>
      </c>
      <c r="P74">
        <v>4419845</v>
      </c>
      <c r="Q74">
        <v>4186414</v>
      </c>
      <c r="R74">
        <v>3991794</v>
      </c>
      <c r="S74">
        <v>5582630</v>
      </c>
      <c r="T74">
        <v>10810995</v>
      </c>
      <c r="U74">
        <v>14947833</v>
      </c>
      <c r="V74">
        <v>12645636</v>
      </c>
      <c r="W74">
        <v>8464500</v>
      </c>
      <c r="X74">
        <v>12190302</v>
      </c>
      <c r="Y74">
        <v>33878099</v>
      </c>
      <c r="Z74">
        <v>14414142</v>
      </c>
      <c r="AA74">
        <v>4842</v>
      </c>
      <c r="AB74">
        <v>8350</v>
      </c>
      <c r="AC74">
        <v>5825</v>
      </c>
      <c r="AD74">
        <v>7258</v>
      </c>
      <c r="AE74">
        <v>8131</v>
      </c>
      <c r="AF74">
        <v>11026</v>
      </c>
      <c r="AG74">
        <v>9372</v>
      </c>
      <c r="AH74">
        <v>8465</v>
      </c>
      <c r="AI74">
        <v>7255</v>
      </c>
      <c r="AJ74">
        <v>5126</v>
      </c>
      <c r="AK74">
        <v>3380</v>
      </c>
      <c r="AL74">
        <v>3279</v>
      </c>
      <c r="AM74">
        <v>3785</v>
      </c>
      <c r="AN74">
        <v>4983</v>
      </c>
      <c r="AO74">
        <v>5354</v>
      </c>
      <c r="AP74">
        <v>7377</v>
      </c>
      <c r="AQ74">
        <v>5745</v>
      </c>
      <c r="AR74" s="1">
        <v>5824</v>
      </c>
      <c r="AS74" s="1">
        <v>5369</v>
      </c>
      <c r="AT74" s="1">
        <v>9745</v>
      </c>
      <c r="AU74" s="1">
        <v>8411</v>
      </c>
      <c r="AV74" s="1">
        <v>11666</v>
      </c>
      <c r="AW74" s="1">
        <v>16704</v>
      </c>
      <c r="AX74" s="1">
        <v>14461</v>
      </c>
      <c r="AY74" s="1">
        <v>20197</v>
      </c>
      <c r="AZ74" s="1">
        <v>30228</v>
      </c>
      <c r="BA74" s="1">
        <v>35212</v>
      </c>
      <c r="BB74" s="1">
        <v>24379</v>
      </c>
      <c r="BC74" s="1">
        <v>37852</v>
      </c>
    </row>
    <row r="75" spans="2:55">
      <c r="B75" t="s">
        <v>50</v>
      </c>
      <c r="N75">
        <v>27080231</v>
      </c>
      <c r="O75">
        <v>32050322</v>
      </c>
      <c r="P75">
        <v>28487431</v>
      </c>
      <c r="Q75">
        <v>34007864</v>
      </c>
      <c r="R75" s="1">
        <v>25575667</v>
      </c>
      <c r="S75" s="1">
        <v>56274246</v>
      </c>
      <c r="T75" s="1">
        <v>94677644</v>
      </c>
      <c r="U75" s="1">
        <v>116292647</v>
      </c>
      <c r="V75" s="1">
        <v>178260648</v>
      </c>
      <c r="W75" s="1">
        <v>228388215</v>
      </c>
      <c r="X75" s="1">
        <v>199158401</v>
      </c>
      <c r="Y75" s="1">
        <v>207776868</v>
      </c>
      <c r="Z75" s="1">
        <v>59925960</v>
      </c>
      <c r="AA75" s="1">
        <v>85678</v>
      </c>
      <c r="AB75" s="1">
        <v>115276</v>
      </c>
      <c r="AC75" s="1">
        <v>75298</v>
      </c>
      <c r="AD75" s="1">
        <v>80170</v>
      </c>
      <c r="AE75" s="1">
        <v>88058</v>
      </c>
      <c r="AF75" s="1">
        <v>97240</v>
      </c>
      <c r="AG75" s="1">
        <v>99438</v>
      </c>
      <c r="AH75" s="1">
        <v>117581</v>
      </c>
      <c r="AI75" s="1">
        <v>71891</v>
      </c>
      <c r="AJ75" s="1">
        <v>35980</v>
      </c>
      <c r="AK75" s="1">
        <v>15779</v>
      </c>
      <c r="AL75" s="1">
        <v>33841</v>
      </c>
      <c r="AM75" s="1">
        <v>29487</v>
      </c>
      <c r="AN75" s="1">
        <v>65408</v>
      </c>
      <c r="AO75" s="1">
        <v>65882</v>
      </c>
      <c r="AP75" s="1">
        <v>138940</v>
      </c>
      <c r="AQ75" s="1">
        <v>40709</v>
      </c>
      <c r="AR75" s="1">
        <v>61914</v>
      </c>
      <c r="AS75" s="1">
        <v>83301</v>
      </c>
      <c r="AT75" s="1">
        <v>166618</v>
      </c>
      <c r="AU75" s="1">
        <v>149853</v>
      </c>
      <c r="AV75" s="1">
        <v>144864</v>
      </c>
      <c r="AW75" s="1">
        <v>176965</v>
      </c>
      <c r="AX75" s="1">
        <v>168698</v>
      </c>
      <c r="AY75" s="1">
        <v>194380</v>
      </c>
      <c r="AZ75" s="1">
        <v>154637</v>
      </c>
      <c r="BA75" s="1">
        <v>179765</v>
      </c>
      <c r="BB75" s="1">
        <v>97523</v>
      </c>
      <c r="BC75" s="1">
        <v>206060</v>
      </c>
    </row>
    <row r="76" spans="2:55">
      <c r="B76" t="s">
        <v>51</v>
      </c>
      <c r="N76">
        <v>223</v>
      </c>
      <c r="O76">
        <v>345</v>
      </c>
      <c r="P76">
        <v>140</v>
      </c>
      <c r="Q76">
        <v>9829</v>
      </c>
      <c r="R76" s="1">
        <v>398</v>
      </c>
      <c r="S76" s="1">
        <v>172</v>
      </c>
      <c r="T76" s="1">
        <v>33107</v>
      </c>
      <c r="U76" s="1">
        <v>209192</v>
      </c>
      <c r="V76" s="1">
        <v>51948</v>
      </c>
      <c r="W76" s="1">
        <v>451932</v>
      </c>
      <c r="X76" s="1">
        <v>2434750</v>
      </c>
      <c r="Y76" s="1">
        <v>10495298</v>
      </c>
      <c r="Z76" s="1">
        <v>2167834</v>
      </c>
      <c r="AA76" s="1">
        <v>722</v>
      </c>
      <c r="AB76" s="1">
        <v>2354</v>
      </c>
      <c r="AC76" s="1">
        <v>84</v>
      </c>
      <c r="AD76" s="1">
        <v>84</v>
      </c>
      <c r="AE76" s="1">
        <v>280</v>
      </c>
      <c r="AF76" s="1">
        <v>218</v>
      </c>
      <c r="AG76" s="1">
        <v>176</v>
      </c>
      <c r="AH76" s="1">
        <v>379</v>
      </c>
      <c r="AI76" s="1">
        <v>152</v>
      </c>
      <c r="AJ76" s="1">
        <v>43</v>
      </c>
      <c r="AK76" s="1">
        <v>6</v>
      </c>
      <c r="AL76" s="1">
        <v>105</v>
      </c>
      <c r="AM76" s="1">
        <v>152</v>
      </c>
      <c r="AN76" s="1">
        <v>370</v>
      </c>
      <c r="AO76" s="1">
        <v>567</v>
      </c>
      <c r="AP76" s="1">
        <v>1363</v>
      </c>
      <c r="AQ76" s="1">
        <v>865</v>
      </c>
      <c r="AR76" s="1">
        <v>2184</v>
      </c>
      <c r="AS76" s="1">
        <v>5668</v>
      </c>
      <c r="AT76" s="1">
        <v>27338</v>
      </c>
      <c r="AU76" s="1">
        <v>26006</v>
      </c>
      <c r="AV76" s="1">
        <v>32501</v>
      </c>
      <c r="AW76" s="1">
        <v>38665</v>
      </c>
      <c r="AX76" s="1">
        <v>34860</v>
      </c>
      <c r="AY76" s="1">
        <v>46897</v>
      </c>
      <c r="AZ76" s="1">
        <v>39505</v>
      </c>
      <c r="BA76" s="1">
        <v>48845</v>
      </c>
      <c r="BB76" s="1">
        <v>48468</v>
      </c>
      <c r="BC76" s="1">
        <v>35261</v>
      </c>
    </row>
    <row r="77" spans="2:55">
      <c r="B77" t="s">
        <v>52</v>
      </c>
      <c r="N77">
        <v>117062725</v>
      </c>
      <c r="O77">
        <v>103716231</v>
      </c>
      <c r="P77">
        <v>103464111</v>
      </c>
      <c r="Q77">
        <v>132957326</v>
      </c>
      <c r="R77" s="1">
        <v>100947735</v>
      </c>
      <c r="S77" s="1">
        <v>95000622</v>
      </c>
      <c r="T77" s="1">
        <v>120099305</v>
      </c>
      <c r="U77" s="1">
        <v>132067378</v>
      </c>
      <c r="V77" s="1">
        <v>145274931</v>
      </c>
      <c r="W77" s="1">
        <v>98038132</v>
      </c>
      <c r="X77" s="1">
        <v>233570620</v>
      </c>
      <c r="Y77" s="1">
        <v>227587594</v>
      </c>
      <c r="Z77" s="1">
        <v>96326200</v>
      </c>
      <c r="AA77" s="1">
        <v>120383</v>
      </c>
      <c r="AB77" s="1">
        <v>143234</v>
      </c>
      <c r="AC77" s="1">
        <v>179337</v>
      </c>
      <c r="AD77" s="1">
        <v>221572</v>
      </c>
      <c r="AE77" s="1">
        <v>235307</v>
      </c>
      <c r="AF77" s="1">
        <v>203027</v>
      </c>
      <c r="AG77" s="1">
        <v>220701</v>
      </c>
      <c r="AH77" s="1">
        <v>207686</v>
      </c>
      <c r="AI77" s="1">
        <v>130854</v>
      </c>
      <c r="AJ77" s="1">
        <v>110212</v>
      </c>
      <c r="AK77" s="1">
        <v>82139</v>
      </c>
      <c r="AL77" s="1">
        <v>82628</v>
      </c>
      <c r="AM77" s="1">
        <v>91484</v>
      </c>
      <c r="AN77" s="1">
        <v>99685</v>
      </c>
      <c r="AO77" s="1">
        <v>102004</v>
      </c>
      <c r="AP77" s="1">
        <v>120638</v>
      </c>
      <c r="AQ77" s="1">
        <v>97933</v>
      </c>
      <c r="AR77" s="1">
        <v>107250</v>
      </c>
      <c r="AS77" s="1">
        <v>105155</v>
      </c>
      <c r="AT77" s="1">
        <v>183892</v>
      </c>
      <c r="AU77" s="1">
        <v>165215</v>
      </c>
      <c r="AV77" s="1">
        <v>228499</v>
      </c>
      <c r="AW77" s="1">
        <v>292752</v>
      </c>
      <c r="AX77" s="1">
        <v>311168</v>
      </c>
      <c r="AY77" s="1">
        <v>407704</v>
      </c>
      <c r="AZ77" s="1">
        <v>445669</v>
      </c>
      <c r="BA77" s="1">
        <v>513907</v>
      </c>
      <c r="BB77" s="1">
        <v>551834</v>
      </c>
      <c r="BC77" s="1">
        <v>715260</v>
      </c>
    </row>
    <row r="78" spans="2:55">
      <c r="B78" t="s">
        <v>53</v>
      </c>
      <c r="N78">
        <v>16700994</v>
      </c>
      <c r="O78">
        <v>20381158</v>
      </c>
      <c r="P78">
        <v>20230463</v>
      </c>
      <c r="Q78">
        <v>22297192</v>
      </c>
      <c r="R78" s="1">
        <v>29553823</v>
      </c>
      <c r="S78" s="1">
        <v>24238713</v>
      </c>
      <c r="T78" s="1">
        <v>37284043</v>
      </c>
      <c r="U78" s="1">
        <v>82123995</v>
      </c>
      <c r="V78" s="1">
        <v>142597929</v>
      </c>
      <c r="W78" s="1">
        <v>166082920</v>
      </c>
      <c r="X78" s="1">
        <v>82442364</v>
      </c>
      <c r="Y78" s="1">
        <v>120515599</v>
      </c>
      <c r="Z78" s="1">
        <v>46935143</v>
      </c>
      <c r="AA78" s="1">
        <v>59714</v>
      </c>
      <c r="AB78" s="1">
        <v>91801</v>
      </c>
      <c r="AC78" s="1">
        <v>98284</v>
      </c>
      <c r="AD78" s="1">
        <v>89194</v>
      </c>
      <c r="AE78" s="1">
        <v>81442</v>
      </c>
      <c r="AF78" s="1">
        <v>61857</v>
      </c>
      <c r="AG78" s="1">
        <v>75160</v>
      </c>
      <c r="AH78" s="1">
        <v>102025</v>
      </c>
      <c r="AI78" s="1">
        <v>54813</v>
      </c>
      <c r="AJ78" s="1">
        <v>39977</v>
      </c>
      <c r="AK78" s="1">
        <v>12278</v>
      </c>
      <c r="AL78" s="1">
        <v>11503</v>
      </c>
      <c r="AM78" s="1">
        <v>22910</v>
      </c>
      <c r="AN78" s="1">
        <v>24101</v>
      </c>
      <c r="AO78" s="1">
        <v>25804</v>
      </c>
      <c r="AP78" s="1">
        <v>46668</v>
      </c>
      <c r="AQ78" s="1">
        <v>28268</v>
      </c>
      <c r="AR78" s="1">
        <v>40562</v>
      </c>
      <c r="AS78" s="1">
        <v>64941</v>
      </c>
      <c r="AT78" s="1">
        <v>111721</v>
      </c>
      <c r="AU78" s="1">
        <v>139890</v>
      </c>
      <c r="AV78" s="1">
        <v>141407</v>
      </c>
      <c r="AW78" s="1">
        <v>153623</v>
      </c>
      <c r="AX78" s="1">
        <v>135186</v>
      </c>
      <c r="AY78" s="1">
        <v>84309</v>
      </c>
      <c r="AZ78" s="1">
        <v>122300</v>
      </c>
      <c r="BA78" s="1">
        <v>179056</v>
      </c>
      <c r="BB78" s="1">
        <v>152472</v>
      </c>
      <c r="BC78" s="1">
        <v>159500</v>
      </c>
    </row>
    <row r="79" spans="2:55">
      <c r="B79" t="s">
        <v>54</v>
      </c>
      <c r="N79">
        <v>7303503</v>
      </c>
      <c r="O79">
        <v>7703281</v>
      </c>
      <c r="P79">
        <v>9894431</v>
      </c>
      <c r="Q79">
        <v>14284781</v>
      </c>
      <c r="R79" s="1">
        <v>15714447</v>
      </c>
      <c r="S79" s="1">
        <v>17547987</v>
      </c>
      <c r="T79" s="1">
        <v>19819946</v>
      </c>
      <c r="U79" s="1">
        <v>25644768</v>
      </c>
      <c r="V79" s="1">
        <v>27581217</v>
      </c>
      <c r="W79" s="1">
        <v>24723035</v>
      </c>
      <c r="X79" s="1">
        <v>42911409</v>
      </c>
      <c r="Y79" s="1">
        <v>53641738</v>
      </c>
      <c r="Z79" s="1">
        <v>43976205</v>
      </c>
      <c r="AA79" s="1">
        <v>36064</v>
      </c>
      <c r="AB79" s="1">
        <v>45706</v>
      </c>
      <c r="AC79" s="1">
        <v>57729</v>
      </c>
      <c r="AD79" s="1">
        <v>63376</v>
      </c>
      <c r="AE79" s="1">
        <v>90242</v>
      </c>
      <c r="AF79" s="1">
        <v>87803</v>
      </c>
      <c r="AG79" s="1">
        <v>94599</v>
      </c>
      <c r="AH79" s="1">
        <v>103525</v>
      </c>
      <c r="AI79" s="1">
        <v>97139</v>
      </c>
      <c r="AJ79" s="1">
        <v>75482</v>
      </c>
      <c r="AK79" s="1">
        <v>60846</v>
      </c>
      <c r="AL79" s="1">
        <v>47636</v>
      </c>
      <c r="AM79" s="1">
        <v>47115</v>
      </c>
      <c r="AN79" s="1">
        <v>50443</v>
      </c>
      <c r="AO79" s="1">
        <v>43085</v>
      </c>
      <c r="AP79" s="1">
        <v>52345</v>
      </c>
      <c r="AQ79" s="1">
        <v>49398</v>
      </c>
      <c r="AR79" s="1">
        <v>48983</v>
      </c>
      <c r="AS79" s="1">
        <v>47600</v>
      </c>
      <c r="AT79" s="1">
        <v>52832</v>
      </c>
      <c r="AU79" s="1">
        <v>77832</v>
      </c>
      <c r="AV79" s="1">
        <v>98419</v>
      </c>
      <c r="AW79" s="1">
        <v>104724</v>
      </c>
      <c r="AX79" s="1">
        <v>102877</v>
      </c>
      <c r="AY79" s="1">
        <v>156569</v>
      </c>
      <c r="AZ79" s="1">
        <v>205628</v>
      </c>
      <c r="BA79" s="1">
        <v>236474</v>
      </c>
      <c r="BB79" s="1">
        <v>241477</v>
      </c>
      <c r="BC79" s="1">
        <v>313174</v>
      </c>
    </row>
    <row r="80" spans="2:55">
      <c r="B80" t="s">
        <v>55</v>
      </c>
      <c r="N80">
        <v>2832819</v>
      </c>
      <c r="O80">
        <v>3512444</v>
      </c>
      <c r="P80">
        <v>3257722</v>
      </c>
      <c r="Q80">
        <v>3607285</v>
      </c>
      <c r="R80" s="1">
        <v>3462567</v>
      </c>
      <c r="S80" s="1">
        <v>3355916</v>
      </c>
      <c r="T80" s="1">
        <v>5416565</v>
      </c>
      <c r="U80" s="1">
        <v>7976154</v>
      </c>
      <c r="V80" s="1">
        <v>10507223</v>
      </c>
      <c r="W80" s="1">
        <v>10121834</v>
      </c>
      <c r="X80" s="1">
        <v>8966435</v>
      </c>
      <c r="Y80" s="1">
        <v>14479903</v>
      </c>
      <c r="Z80" s="1">
        <v>5259730</v>
      </c>
      <c r="AA80" s="1">
        <v>7492</v>
      </c>
      <c r="AB80" s="1">
        <v>6146</v>
      </c>
      <c r="AC80" s="1">
        <v>6697</v>
      </c>
      <c r="AD80" s="1">
        <v>8702</v>
      </c>
      <c r="AE80" s="1">
        <v>6757</v>
      </c>
      <c r="AF80" s="1">
        <v>5194</v>
      </c>
      <c r="AG80" s="1">
        <v>5345</v>
      </c>
      <c r="AH80" s="1">
        <v>5830</v>
      </c>
      <c r="AI80" s="1">
        <v>5554</v>
      </c>
      <c r="AJ80" s="1">
        <v>3603</v>
      </c>
      <c r="AK80" s="1">
        <v>2386</v>
      </c>
      <c r="AL80" s="1">
        <v>1888</v>
      </c>
      <c r="AM80" s="1">
        <v>3099</v>
      </c>
      <c r="AN80" s="1">
        <v>3266</v>
      </c>
      <c r="AO80" s="1">
        <v>3331</v>
      </c>
      <c r="AP80" s="1">
        <v>4012</v>
      </c>
      <c r="AQ80" s="1">
        <v>2584</v>
      </c>
      <c r="AR80" s="1">
        <v>3513</v>
      </c>
      <c r="AS80" s="1">
        <v>4762</v>
      </c>
      <c r="AT80" s="1">
        <v>7483</v>
      </c>
      <c r="AU80" s="1">
        <v>8726</v>
      </c>
      <c r="AV80" s="1">
        <v>13712</v>
      </c>
      <c r="AW80" s="1">
        <v>15226</v>
      </c>
      <c r="AX80" s="1">
        <v>13955</v>
      </c>
      <c r="AY80" s="1">
        <v>13219</v>
      </c>
      <c r="AZ80" s="1">
        <v>18463</v>
      </c>
      <c r="BA80" s="1">
        <v>18885</v>
      </c>
      <c r="BB80" s="1">
        <v>17087</v>
      </c>
      <c r="BC80" s="1">
        <v>34372</v>
      </c>
    </row>
    <row r="81" spans="2:55">
      <c r="B81" t="s">
        <v>56</v>
      </c>
      <c r="S81" s="1">
        <v>1</v>
      </c>
      <c r="U81" s="1">
        <v>95</v>
      </c>
      <c r="V81" s="1">
        <v>400000</v>
      </c>
      <c r="AB81">
        <v>1272</v>
      </c>
      <c r="AC81">
        <v>411</v>
      </c>
      <c r="AD81">
        <v>655</v>
      </c>
      <c r="AE81">
        <v>104</v>
      </c>
      <c r="AG81">
        <v>3</v>
      </c>
      <c r="AH81">
        <v>2</v>
      </c>
      <c r="AJ81">
        <v>269</v>
      </c>
      <c r="AL81">
        <v>179</v>
      </c>
      <c r="AP81">
        <v>2</v>
      </c>
      <c r="AQ81">
        <v>14</v>
      </c>
      <c r="AR81" s="1">
        <v>10</v>
      </c>
      <c r="AS81" s="1">
        <v>4</v>
      </c>
      <c r="AT81" s="1">
        <v>189</v>
      </c>
      <c r="AU81" s="1">
        <v>399</v>
      </c>
      <c r="AV81" s="1">
        <v>1191</v>
      </c>
      <c r="AW81" s="1">
        <v>245</v>
      </c>
      <c r="AX81" s="1">
        <v>512</v>
      </c>
      <c r="AY81" s="1">
        <v>3</v>
      </c>
      <c r="BC81" s="1">
        <v>69</v>
      </c>
    </row>
    <row r="82" spans="2:55">
      <c r="B82" t="s">
        <v>57</v>
      </c>
      <c r="N82">
        <v>533545</v>
      </c>
      <c r="O82">
        <v>495164</v>
      </c>
      <c r="P82">
        <v>1191816</v>
      </c>
      <c r="Q82">
        <v>118970</v>
      </c>
      <c r="R82">
        <v>98045</v>
      </c>
      <c r="S82" s="1">
        <v>222969</v>
      </c>
      <c r="T82" s="1">
        <v>265584</v>
      </c>
      <c r="U82" s="1">
        <v>1064726</v>
      </c>
      <c r="V82" s="1">
        <v>220259</v>
      </c>
      <c r="W82" s="1">
        <v>394017</v>
      </c>
      <c r="X82" s="1">
        <v>399110</v>
      </c>
      <c r="Y82" s="1">
        <v>4817126</v>
      </c>
      <c r="Z82" s="1">
        <v>391520</v>
      </c>
      <c r="AA82" s="1">
        <v>309</v>
      </c>
      <c r="AB82" s="1">
        <v>762</v>
      </c>
      <c r="AC82" s="1">
        <v>931</v>
      </c>
      <c r="AD82" s="1">
        <v>980</v>
      </c>
      <c r="AE82" s="1">
        <v>1206</v>
      </c>
      <c r="AF82" s="1">
        <v>981</v>
      </c>
      <c r="AG82" s="1">
        <v>914</v>
      </c>
      <c r="AH82" s="1">
        <v>830</v>
      </c>
      <c r="AI82" s="1">
        <v>739</v>
      </c>
      <c r="AJ82" s="1">
        <v>812</v>
      </c>
      <c r="AK82" s="1">
        <v>476</v>
      </c>
      <c r="AL82" s="1">
        <v>276</v>
      </c>
      <c r="AM82" s="1">
        <v>358</v>
      </c>
      <c r="AN82" s="1">
        <v>581</v>
      </c>
      <c r="AO82" s="1">
        <v>683</v>
      </c>
      <c r="AP82" s="1">
        <v>739</v>
      </c>
      <c r="AQ82" s="1">
        <v>816</v>
      </c>
      <c r="AR82" s="1">
        <v>461</v>
      </c>
      <c r="AS82" s="1">
        <v>429</v>
      </c>
      <c r="AT82" s="1">
        <v>1013</v>
      </c>
      <c r="AU82" s="1">
        <v>1647</v>
      </c>
      <c r="AV82" s="1">
        <v>2510</v>
      </c>
      <c r="AW82" s="1">
        <v>718</v>
      </c>
      <c r="AX82" s="1">
        <v>740</v>
      </c>
      <c r="AY82" s="1">
        <v>928</v>
      </c>
      <c r="AZ82" s="1">
        <v>1338</v>
      </c>
      <c r="BA82" s="1">
        <v>1291</v>
      </c>
      <c r="BB82" s="1">
        <v>1155</v>
      </c>
      <c r="BC82" s="1">
        <v>1435</v>
      </c>
    </row>
    <row r="83" spans="2:55">
      <c r="B83" t="s">
        <v>58</v>
      </c>
      <c r="C83" t="s">
        <v>146</v>
      </c>
      <c r="N83">
        <v>996026</v>
      </c>
      <c r="O83">
        <v>863090</v>
      </c>
      <c r="P83">
        <v>1255633</v>
      </c>
      <c r="Q83">
        <v>729005</v>
      </c>
      <c r="R83">
        <v>813325</v>
      </c>
      <c r="S83" s="1">
        <v>1034508</v>
      </c>
      <c r="T83" s="1">
        <v>624494</v>
      </c>
      <c r="U83" s="1">
        <v>1074864</v>
      </c>
      <c r="V83" s="1">
        <v>1473191</v>
      </c>
      <c r="W83" s="1">
        <v>605478</v>
      </c>
      <c r="X83" s="1">
        <v>904920</v>
      </c>
      <c r="Y83" s="1">
        <v>580229</v>
      </c>
      <c r="Z83" s="1">
        <v>811371</v>
      </c>
      <c r="AA83" s="1">
        <v>696</v>
      </c>
      <c r="AB83" s="1">
        <v>821</v>
      </c>
      <c r="AC83" s="1">
        <v>613</v>
      </c>
      <c r="AD83" s="1">
        <v>743</v>
      </c>
      <c r="AE83" s="1">
        <v>361</v>
      </c>
      <c r="AF83" s="1">
        <v>1412</v>
      </c>
      <c r="AG83" s="1">
        <v>1091</v>
      </c>
      <c r="AH83" s="1">
        <v>1171</v>
      </c>
      <c r="AI83" s="1">
        <v>1538</v>
      </c>
      <c r="AJ83" s="1">
        <v>894</v>
      </c>
      <c r="AK83" s="1">
        <v>798</v>
      </c>
      <c r="AL83" s="1">
        <v>1230</v>
      </c>
      <c r="AM83" s="1">
        <v>846</v>
      </c>
      <c r="AN83" s="1">
        <v>1080</v>
      </c>
      <c r="AO83" s="1">
        <v>2062</v>
      </c>
      <c r="AP83" s="1">
        <v>3035</v>
      </c>
      <c r="AQ83" s="1">
        <v>3055</v>
      </c>
      <c r="AR83" s="1">
        <v>3604</v>
      </c>
      <c r="AS83" s="1">
        <v>4170</v>
      </c>
      <c r="AT83" s="1">
        <v>6894</v>
      </c>
      <c r="AU83" s="1">
        <v>4903</v>
      </c>
      <c r="AV83" s="1">
        <v>8545</v>
      </c>
      <c r="AW83" s="1">
        <v>3755</v>
      </c>
      <c r="AX83" s="1">
        <v>5368</v>
      </c>
      <c r="AY83" s="1">
        <v>6163</v>
      </c>
      <c r="AZ83" s="1">
        <v>11458</v>
      </c>
      <c r="BA83" s="1">
        <v>13884</v>
      </c>
      <c r="BB83" s="1">
        <v>13288</v>
      </c>
      <c r="BC83" s="1">
        <v>13054</v>
      </c>
    </row>
    <row r="84" spans="2:55">
      <c r="B84" t="s">
        <v>59</v>
      </c>
      <c r="N84">
        <v>26698</v>
      </c>
      <c r="O84">
        <v>46597</v>
      </c>
      <c r="P84">
        <v>47630</v>
      </c>
      <c r="Q84">
        <v>63753</v>
      </c>
      <c r="R84">
        <v>31821</v>
      </c>
      <c r="T84" s="1">
        <v>46759</v>
      </c>
      <c r="U84" s="1">
        <v>33978</v>
      </c>
      <c r="W84" s="1">
        <v>21769</v>
      </c>
      <c r="Y84" s="1">
        <v>76767</v>
      </c>
      <c r="Z84" s="1">
        <v>118922</v>
      </c>
      <c r="AA84" s="1">
        <v>335</v>
      </c>
      <c r="AB84" s="1">
        <v>179</v>
      </c>
      <c r="AC84" s="1">
        <v>151</v>
      </c>
      <c r="AD84" s="1">
        <v>103</v>
      </c>
      <c r="AE84" s="1">
        <v>66</v>
      </c>
      <c r="AF84" s="1">
        <v>46</v>
      </c>
      <c r="AG84" s="1">
        <v>66</v>
      </c>
      <c r="AH84" s="1">
        <v>132</v>
      </c>
      <c r="AI84" s="1">
        <v>85</v>
      </c>
      <c r="AJ84" s="1">
        <v>68</v>
      </c>
      <c r="AK84" s="1">
        <v>13</v>
      </c>
      <c r="AL84" s="1">
        <v>37</v>
      </c>
      <c r="AM84" s="1">
        <v>81</v>
      </c>
      <c r="AN84" s="1">
        <v>16</v>
      </c>
      <c r="AO84" s="1">
        <v>34</v>
      </c>
      <c r="AP84" s="1">
        <v>85</v>
      </c>
      <c r="AQ84" s="1">
        <v>36</v>
      </c>
      <c r="AR84" s="1">
        <v>36</v>
      </c>
      <c r="AS84" s="1">
        <v>27</v>
      </c>
      <c r="AT84" s="1">
        <v>48</v>
      </c>
      <c r="AU84" s="1">
        <v>50</v>
      </c>
      <c r="AV84" s="1">
        <v>12</v>
      </c>
      <c r="AW84" s="1">
        <v>34</v>
      </c>
      <c r="AX84" s="1">
        <v>27</v>
      </c>
      <c r="AY84" s="1">
        <v>69</v>
      </c>
      <c r="AZ84" s="1">
        <v>11</v>
      </c>
      <c r="BA84" s="1">
        <v>41</v>
      </c>
      <c r="BB84" s="1">
        <v>8</v>
      </c>
      <c r="BC84" s="1">
        <v>12</v>
      </c>
    </row>
    <row r="85" spans="2:55">
      <c r="B85" t="s">
        <v>60</v>
      </c>
      <c r="N85">
        <v>19338</v>
      </c>
      <c r="O85">
        <v>26987</v>
      </c>
      <c r="P85">
        <v>35937</v>
      </c>
      <c r="Q85">
        <v>13485</v>
      </c>
      <c r="R85">
        <v>67220</v>
      </c>
      <c r="S85">
        <v>61198</v>
      </c>
      <c r="T85" s="1">
        <v>29328</v>
      </c>
      <c r="U85" s="1">
        <v>50680</v>
      </c>
      <c r="V85" s="1">
        <v>97029</v>
      </c>
      <c r="W85" s="1">
        <v>140275</v>
      </c>
      <c r="X85" s="1">
        <v>1031414</v>
      </c>
      <c r="Y85" s="1">
        <v>1179992</v>
      </c>
      <c r="Z85" s="1">
        <v>1169418</v>
      </c>
      <c r="AA85" s="1">
        <v>1064</v>
      </c>
      <c r="AB85" s="1">
        <v>545</v>
      </c>
      <c r="AC85" s="1">
        <v>114</v>
      </c>
      <c r="AD85" s="1">
        <v>380</v>
      </c>
      <c r="AE85" s="1">
        <v>541</v>
      </c>
      <c r="AF85" s="1">
        <v>913</v>
      </c>
      <c r="AG85" s="1">
        <v>546</v>
      </c>
      <c r="AH85" s="1">
        <v>529</v>
      </c>
      <c r="AI85" s="1">
        <v>247</v>
      </c>
      <c r="AJ85" s="1">
        <v>155</v>
      </c>
      <c r="AK85" s="1">
        <v>100</v>
      </c>
      <c r="AL85" s="1">
        <v>262</v>
      </c>
      <c r="AM85" s="1">
        <v>404</v>
      </c>
      <c r="AN85" s="1">
        <v>743</v>
      </c>
      <c r="AO85" s="1">
        <v>540</v>
      </c>
      <c r="AP85" s="1">
        <v>1095</v>
      </c>
      <c r="AQ85" s="1">
        <v>1336</v>
      </c>
      <c r="AR85" s="1">
        <v>1803</v>
      </c>
      <c r="AS85" s="1">
        <v>1884</v>
      </c>
      <c r="AT85" s="1">
        <v>3391</v>
      </c>
      <c r="AU85" s="1">
        <v>3030</v>
      </c>
      <c r="AV85" s="1">
        <v>3458</v>
      </c>
      <c r="AW85" s="1">
        <v>3640</v>
      </c>
      <c r="AX85" s="1">
        <v>6221</v>
      </c>
      <c r="AY85" s="1">
        <v>3751</v>
      </c>
      <c r="AZ85" s="1">
        <v>2268</v>
      </c>
      <c r="BA85" s="1">
        <v>4091</v>
      </c>
      <c r="BB85" s="1">
        <v>5687</v>
      </c>
      <c r="BC85" s="1">
        <v>6246</v>
      </c>
    </row>
    <row r="86" spans="2:55">
      <c r="B86" t="s">
        <v>61</v>
      </c>
      <c r="N86">
        <v>7164364</v>
      </c>
      <c r="O86">
        <v>8507763</v>
      </c>
      <c r="P86">
        <v>8940895</v>
      </c>
      <c r="Q86">
        <v>10614221</v>
      </c>
      <c r="R86">
        <v>10824587</v>
      </c>
      <c r="S86">
        <v>11269941</v>
      </c>
      <c r="T86" s="1">
        <v>15803688</v>
      </c>
      <c r="U86" s="1">
        <v>31082917</v>
      </c>
      <c r="V86" s="1">
        <v>43612871</v>
      </c>
      <c r="W86" s="1">
        <v>34423025</v>
      </c>
      <c r="X86" s="1">
        <v>33111352</v>
      </c>
      <c r="Y86" s="1">
        <v>63678672</v>
      </c>
      <c r="Z86" s="1">
        <v>14733239</v>
      </c>
      <c r="AA86" s="1">
        <v>15872</v>
      </c>
      <c r="AB86" s="1">
        <v>24402</v>
      </c>
      <c r="AC86" s="1">
        <v>22892</v>
      </c>
      <c r="AD86" s="1">
        <v>17174</v>
      </c>
      <c r="AE86" s="1">
        <v>21797</v>
      </c>
      <c r="AF86" s="1">
        <v>20091</v>
      </c>
      <c r="AG86" s="1">
        <v>20757</v>
      </c>
      <c r="AH86" s="1">
        <v>30167</v>
      </c>
      <c r="AI86" s="1">
        <v>21284</v>
      </c>
      <c r="AJ86" s="1">
        <v>8973</v>
      </c>
      <c r="AK86" s="1">
        <v>3685</v>
      </c>
      <c r="AL86" s="1">
        <v>5472</v>
      </c>
      <c r="AM86" s="1">
        <v>6191</v>
      </c>
      <c r="AN86" s="1">
        <v>7462</v>
      </c>
      <c r="AO86" s="1">
        <v>9023</v>
      </c>
      <c r="AP86" s="1">
        <v>16525</v>
      </c>
      <c r="AQ86" s="1">
        <v>12813</v>
      </c>
      <c r="AR86" s="1">
        <v>13959</v>
      </c>
      <c r="AS86" s="1">
        <v>17943</v>
      </c>
      <c r="AT86" s="1">
        <v>23706</v>
      </c>
      <c r="AU86" s="1">
        <v>20562</v>
      </c>
      <c r="AV86" s="1">
        <v>26353</v>
      </c>
      <c r="AW86" s="1">
        <v>30492</v>
      </c>
      <c r="AX86" s="1">
        <v>34039</v>
      </c>
      <c r="AY86" s="1">
        <v>36355</v>
      </c>
      <c r="AZ86" s="1">
        <v>41701</v>
      </c>
      <c r="BA86" s="1">
        <v>34918</v>
      </c>
      <c r="BB86" s="1">
        <v>40177</v>
      </c>
      <c r="BC86" s="1">
        <v>48754</v>
      </c>
    </row>
    <row r="87" spans="2:55">
      <c r="B87" t="s">
        <v>62</v>
      </c>
      <c r="N87">
        <v>5708814</v>
      </c>
      <c r="O87">
        <v>4877412</v>
      </c>
      <c r="P87">
        <v>1976406</v>
      </c>
      <c r="Q87">
        <v>3476533</v>
      </c>
      <c r="R87">
        <v>1860609</v>
      </c>
      <c r="S87">
        <v>9597168</v>
      </c>
      <c r="T87" s="1">
        <v>13889464</v>
      </c>
      <c r="U87" s="1">
        <v>16277243</v>
      </c>
      <c r="V87" s="1">
        <v>33175381</v>
      </c>
      <c r="W87" s="1">
        <v>35583216</v>
      </c>
      <c r="X87" s="1">
        <v>50483828</v>
      </c>
      <c r="Y87" s="1">
        <v>33780647</v>
      </c>
      <c r="Z87" s="1">
        <v>12512249</v>
      </c>
      <c r="AA87" s="1">
        <v>16502</v>
      </c>
      <c r="AB87" s="1">
        <v>21811</v>
      </c>
      <c r="AC87" s="1">
        <v>7070</v>
      </c>
      <c r="AD87" s="1">
        <v>16100</v>
      </c>
      <c r="AE87" s="1">
        <v>18502</v>
      </c>
      <c r="AF87" s="1">
        <v>10895</v>
      </c>
      <c r="AG87">
        <v>11709</v>
      </c>
      <c r="AH87">
        <v>18677</v>
      </c>
      <c r="AI87" s="1">
        <v>12354</v>
      </c>
      <c r="AJ87" s="1">
        <v>3877</v>
      </c>
      <c r="AK87" s="1">
        <v>2104</v>
      </c>
      <c r="AL87" s="1">
        <v>3773</v>
      </c>
      <c r="AM87" s="1">
        <v>4711</v>
      </c>
      <c r="AN87" s="1">
        <v>6887</v>
      </c>
      <c r="AO87" s="1">
        <v>12232</v>
      </c>
      <c r="AP87" s="1">
        <v>13809</v>
      </c>
      <c r="AQ87" s="1">
        <v>4751</v>
      </c>
      <c r="AR87" s="1">
        <v>9375</v>
      </c>
      <c r="AS87" s="1">
        <v>17629</v>
      </c>
      <c r="AT87" s="1">
        <v>39764</v>
      </c>
      <c r="AU87" s="1">
        <v>20646</v>
      </c>
      <c r="AV87" s="1">
        <v>48606</v>
      </c>
      <c r="AW87" s="1">
        <v>47606</v>
      </c>
      <c r="AX87" s="1">
        <v>66229</v>
      </c>
      <c r="AY87" s="1">
        <v>48233</v>
      </c>
      <c r="AZ87" s="1">
        <v>37753</v>
      </c>
      <c r="BA87" s="1">
        <v>57725</v>
      </c>
      <c r="BB87" s="1">
        <v>54036</v>
      </c>
      <c r="BC87" s="1">
        <v>106117</v>
      </c>
    </row>
    <row r="88" spans="2:55">
      <c r="B88" t="s">
        <v>63</v>
      </c>
      <c r="N88">
        <v>7772851</v>
      </c>
      <c r="O88">
        <v>7285634</v>
      </c>
      <c r="P88">
        <v>8673489</v>
      </c>
      <c r="Q88">
        <v>11551691</v>
      </c>
      <c r="R88">
        <v>9308761</v>
      </c>
      <c r="S88">
        <v>10916934</v>
      </c>
      <c r="T88" s="1">
        <v>14292262</v>
      </c>
      <c r="U88" s="1">
        <v>13710925</v>
      </c>
      <c r="V88" s="1">
        <v>15722275</v>
      </c>
      <c r="W88" s="1">
        <v>11957224</v>
      </c>
      <c r="X88" s="1">
        <v>32110785</v>
      </c>
      <c r="Y88" s="1">
        <v>22388862</v>
      </c>
      <c r="Z88" s="1">
        <v>11295159</v>
      </c>
      <c r="AA88" s="1">
        <v>13929</v>
      </c>
      <c r="AB88" s="1">
        <v>13112</v>
      </c>
      <c r="AC88" s="1">
        <v>16463</v>
      </c>
      <c r="AD88" s="1">
        <v>19564</v>
      </c>
      <c r="AE88" s="1">
        <v>23316</v>
      </c>
      <c r="AF88" s="1">
        <v>28598</v>
      </c>
      <c r="AG88" s="1">
        <v>38905</v>
      </c>
      <c r="AH88" s="1">
        <v>51224</v>
      </c>
      <c r="AI88" s="1">
        <v>36868</v>
      </c>
      <c r="AJ88" s="1">
        <v>26845</v>
      </c>
      <c r="AK88" s="1">
        <v>20294</v>
      </c>
      <c r="AL88" s="1">
        <v>13450</v>
      </c>
      <c r="AM88" s="1">
        <v>22120</v>
      </c>
      <c r="AN88" s="1">
        <v>21428</v>
      </c>
      <c r="AO88" s="1">
        <v>26258</v>
      </c>
      <c r="AP88" s="1">
        <v>22770</v>
      </c>
      <c r="AQ88" s="1">
        <v>20032</v>
      </c>
      <c r="AR88" s="1">
        <v>23613</v>
      </c>
      <c r="AS88" s="1">
        <v>41590</v>
      </c>
      <c r="AT88" s="1">
        <v>49396</v>
      </c>
      <c r="AU88" s="1">
        <v>20184</v>
      </c>
      <c r="AV88" s="1">
        <v>25810</v>
      </c>
      <c r="AW88" s="1">
        <v>54367</v>
      </c>
      <c r="AX88" s="1">
        <v>85020</v>
      </c>
      <c r="AY88" s="1">
        <v>119557</v>
      </c>
      <c r="AZ88" s="1">
        <v>173490</v>
      </c>
      <c r="BA88" s="1">
        <v>270761</v>
      </c>
      <c r="BB88" s="1">
        <v>278062</v>
      </c>
      <c r="BC88" s="1">
        <v>323565</v>
      </c>
    </row>
    <row r="89" spans="2:55">
      <c r="B89" t="s">
        <v>64</v>
      </c>
      <c r="N89">
        <v>2016297</v>
      </c>
      <c r="O89">
        <v>1936787</v>
      </c>
      <c r="P89">
        <v>1564783</v>
      </c>
      <c r="Q89">
        <v>1896217</v>
      </c>
      <c r="R89">
        <v>1697241</v>
      </c>
      <c r="S89">
        <v>1556045</v>
      </c>
      <c r="T89">
        <v>1883284</v>
      </c>
      <c r="U89">
        <v>2666875</v>
      </c>
      <c r="V89">
        <v>1954717</v>
      </c>
      <c r="W89">
        <v>964935</v>
      </c>
      <c r="X89">
        <v>5175298</v>
      </c>
      <c r="Y89">
        <v>4280609</v>
      </c>
      <c r="Z89" s="1">
        <v>1411987</v>
      </c>
      <c r="AA89" s="1">
        <v>1706</v>
      </c>
      <c r="AB89" s="1">
        <v>2513</v>
      </c>
      <c r="AC89" s="1">
        <v>2186</v>
      </c>
      <c r="AD89" s="1">
        <v>3286</v>
      </c>
      <c r="AE89" s="1">
        <v>2892</v>
      </c>
      <c r="AF89" s="1">
        <v>3060</v>
      </c>
      <c r="AG89" s="1">
        <v>3315</v>
      </c>
      <c r="AH89" s="1">
        <v>2457</v>
      </c>
      <c r="AI89" s="1">
        <v>1742</v>
      </c>
      <c r="AJ89" s="1">
        <v>1260</v>
      </c>
      <c r="AK89" s="1">
        <v>560</v>
      </c>
      <c r="AL89" s="1">
        <v>1042</v>
      </c>
      <c r="AM89" s="1">
        <v>916</v>
      </c>
      <c r="AN89" s="1">
        <v>972</v>
      </c>
      <c r="AO89" s="1">
        <v>1229</v>
      </c>
      <c r="AP89" s="1">
        <v>814</v>
      </c>
      <c r="AQ89" s="1">
        <v>234</v>
      </c>
      <c r="AR89" s="1">
        <v>126</v>
      </c>
      <c r="AS89" s="1">
        <v>132</v>
      </c>
      <c r="AT89" s="1">
        <v>66</v>
      </c>
      <c r="AU89" s="1">
        <v>24</v>
      </c>
      <c r="AV89" s="1">
        <v>45</v>
      </c>
      <c r="AW89" s="1">
        <v>81</v>
      </c>
      <c r="AX89" s="1">
        <v>60</v>
      </c>
      <c r="AY89" s="1">
        <v>52</v>
      </c>
      <c r="AZ89" s="1">
        <v>33</v>
      </c>
      <c r="BA89" s="1">
        <v>187</v>
      </c>
      <c r="BB89" s="1">
        <v>61</v>
      </c>
      <c r="BC89" s="1">
        <v>46</v>
      </c>
    </row>
    <row r="90" spans="2:55">
      <c r="B90" t="s">
        <v>179</v>
      </c>
      <c r="C90" t="s">
        <v>181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>
        <v>12</v>
      </c>
      <c r="AV90" s="1">
        <v>6</v>
      </c>
      <c r="AW90" s="1">
        <v>31</v>
      </c>
      <c r="AX90" s="1">
        <v>66</v>
      </c>
      <c r="AY90" s="1">
        <v>781</v>
      </c>
      <c r="AZ90" s="1">
        <v>756</v>
      </c>
      <c r="BA90" s="1">
        <v>1601</v>
      </c>
      <c r="BB90" s="1">
        <v>357</v>
      </c>
      <c r="BC90" s="1">
        <v>2436</v>
      </c>
    </row>
    <row r="91" spans="2:55">
      <c r="B91" t="s">
        <v>180</v>
      </c>
      <c r="C91" t="s">
        <v>181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>
        <v>8171</v>
      </c>
      <c r="AV91" s="1">
        <v>10091</v>
      </c>
      <c r="AW91" s="1">
        <v>20709</v>
      </c>
      <c r="AX91" s="1">
        <v>33412</v>
      </c>
      <c r="AY91" s="1">
        <v>35778</v>
      </c>
      <c r="AZ91" s="1">
        <v>2928</v>
      </c>
      <c r="BA91" s="1">
        <v>34486</v>
      </c>
      <c r="BB91" s="1">
        <v>19729</v>
      </c>
      <c r="BC91" s="1">
        <v>21081</v>
      </c>
    </row>
    <row r="92" spans="2:55">
      <c r="B92" t="s">
        <v>131</v>
      </c>
      <c r="C92" t="s">
        <v>132</v>
      </c>
    </row>
    <row r="93" spans="2:55">
      <c r="B93" t="s">
        <v>65</v>
      </c>
      <c r="N93">
        <v>29066113</v>
      </c>
      <c r="O93">
        <v>33109472</v>
      </c>
      <c r="P93">
        <v>31768838</v>
      </c>
      <c r="Q93">
        <v>34147181</v>
      </c>
      <c r="R93">
        <v>40120826</v>
      </c>
      <c r="S93">
        <v>36313770</v>
      </c>
      <c r="T93">
        <v>52837503</v>
      </c>
      <c r="U93">
        <v>80041851</v>
      </c>
      <c r="V93">
        <v>125106020</v>
      </c>
      <c r="W93">
        <v>110970969</v>
      </c>
      <c r="X93">
        <v>154153751</v>
      </c>
      <c r="Y93">
        <v>192708094</v>
      </c>
      <c r="Z93">
        <v>101135911</v>
      </c>
      <c r="AA93">
        <v>134609</v>
      </c>
      <c r="AB93">
        <v>187602</v>
      </c>
      <c r="AC93">
        <v>117888</v>
      </c>
      <c r="AD93">
        <v>168939</v>
      </c>
      <c r="AE93">
        <v>143204</v>
      </c>
      <c r="AF93">
        <v>151680</v>
      </c>
      <c r="AG93">
        <v>139951</v>
      </c>
      <c r="AH93">
        <v>166233</v>
      </c>
      <c r="AI93">
        <v>101464</v>
      </c>
      <c r="AJ93">
        <v>66759</v>
      </c>
      <c r="AK93">
        <v>26177</v>
      </c>
      <c r="AL93">
        <v>37807</v>
      </c>
      <c r="AM93">
        <v>43933</v>
      </c>
      <c r="AN93">
        <v>64200</v>
      </c>
      <c r="AO93">
        <v>74232</v>
      </c>
      <c r="AP93">
        <v>103622</v>
      </c>
      <c r="AQ93">
        <v>47189</v>
      </c>
      <c r="AR93" s="1">
        <v>61831</v>
      </c>
      <c r="AS93" s="1">
        <v>93002</v>
      </c>
      <c r="AT93" s="1">
        <v>87498</v>
      </c>
      <c r="AU93" s="1">
        <v>15912</v>
      </c>
      <c r="AV93">
        <v>11981</v>
      </c>
      <c r="AW93">
        <v>11122</v>
      </c>
      <c r="AX93">
        <v>6046</v>
      </c>
      <c r="AY93">
        <v>92729</v>
      </c>
      <c r="AZ93">
        <v>116705</v>
      </c>
      <c r="BA93">
        <v>120343</v>
      </c>
      <c r="BB93">
        <v>106351</v>
      </c>
      <c r="BC93">
        <v>145844</v>
      </c>
    </row>
    <row r="94" spans="2:55">
      <c r="B94" t="s">
        <v>212</v>
      </c>
      <c r="AX94">
        <v>4</v>
      </c>
      <c r="AY94">
        <v>14</v>
      </c>
      <c r="BB94">
        <v>772</v>
      </c>
      <c r="BC94">
        <v>653</v>
      </c>
    </row>
    <row r="95" spans="2:55">
      <c r="B95" t="s">
        <v>66</v>
      </c>
      <c r="C95" t="s">
        <v>119</v>
      </c>
      <c r="N95">
        <v>42260</v>
      </c>
      <c r="O95">
        <v>10959</v>
      </c>
      <c r="P95">
        <v>5259</v>
      </c>
      <c r="Q95">
        <v>2542</v>
      </c>
      <c r="R95">
        <v>277</v>
      </c>
      <c r="U95">
        <v>4726</v>
      </c>
      <c r="V95">
        <v>5922</v>
      </c>
    </row>
    <row r="96" spans="2:55">
      <c r="B96" t="s">
        <v>68</v>
      </c>
      <c r="C96" t="s">
        <v>119</v>
      </c>
      <c r="N96">
        <v>6442</v>
      </c>
      <c r="W96">
        <v>14057</v>
      </c>
    </row>
    <row r="97" spans="2:55">
      <c r="B97" t="s">
        <v>67</v>
      </c>
      <c r="C97" t="s">
        <v>119</v>
      </c>
      <c r="N97">
        <v>794737</v>
      </c>
      <c r="O97">
        <v>1293235</v>
      </c>
      <c r="P97">
        <v>684458</v>
      </c>
      <c r="Q97">
        <v>951314</v>
      </c>
      <c r="R97">
        <v>566986</v>
      </c>
      <c r="S97">
        <v>547025</v>
      </c>
      <c r="T97">
        <v>36832</v>
      </c>
      <c r="U97">
        <v>125396</v>
      </c>
      <c r="V97">
        <v>47104</v>
      </c>
      <c r="W97">
        <v>72362</v>
      </c>
      <c r="X97">
        <v>531223</v>
      </c>
    </row>
    <row r="98" spans="2:55">
      <c r="B98" t="s">
        <v>69</v>
      </c>
      <c r="C98" t="s">
        <v>120</v>
      </c>
      <c r="N98">
        <v>142</v>
      </c>
      <c r="O98">
        <v>107859</v>
      </c>
      <c r="P98">
        <v>57726</v>
      </c>
      <c r="Q98">
        <v>25189</v>
      </c>
      <c r="R98">
        <v>123880</v>
      </c>
      <c r="S98">
        <v>348144</v>
      </c>
      <c r="T98">
        <v>281152</v>
      </c>
      <c r="U98">
        <v>2044147</v>
      </c>
      <c r="V98">
        <v>14817698</v>
      </c>
      <c r="W98">
        <v>29835185</v>
      </c>
      <c r="X98">
        <v>15492291</v>
      </c>
      <c r="Y98">
        <v>11514041</v>
      </c>
      <c r="Z98">
        <v>1279737</v>
      </c>
      <c r="AA98">
        <v>2062</v>
      </c>
      <c r="AB98">
        <v>4386</v>
      </c>
      <c r="AC98">
        <v>2442</v>
      </c>
      <c r="AD98">
        <v>3527</v>
      </c>
      <c r="AE98">
        <v>3466</v>
      </c>
      <c r="AF98">
        <v>2688</v>
      </c>
      <c r="AG98">
        <v>3021</v>
      </c>
      <c r="AH98">
        <v>4827</v>
      </c>
      <c r="AI98">
        <v>2809</v>
      </c>
      <c r="AJ98">
        <v>1223</v>
      </c>
      <c r="AK98">
        <v>904</v>
      </c>
      <c r="AL98">
        <v>1347</v>
      </c>
      <c r="AM98">
        <v>1577</v>
      </c>
      <c r="AN98">
        <v>5312</v>
      </c>
      <c r="AO98">
        <v>3988</v>
      </c>
      <c r="AP98">
        <v>3708</v>
      </c>
      <c r="AQ98">
        <v>1626</v>
      </c>
      <c r="AR98" s="1">
        <v>1546</v>
      </c>
      <c r="AS98" s="1">
        <v>2096</v>
      </c>
      <c r="AT98" s="1">
        <v>1108</v>
      </c>
      <c r="AU98" s="1"/>
    </row>
    <row r="99" spans="2:55">
      <c r="B99" t="s">
        <v>70</v>
      </c>
      <c r="C99" t="s">
        <v>71</v>
      </c>
      <c r="N99">
        <v>7114</v>
      </c>
      <c r="O99">
        <v>31880</v>
      </c>
      <c r="P99">
        <v>416055</v>
      </c>
      <c r="Q99">
        <v>8575</v>
      </c>
      <c r="R99">
        <v>4912</v>
      </c>
      <c r="S99">
        <v>7587</v>
      </c>
      <c r="T99">
        <v>23680</v>
      </c>
      <c r="U99">
        <v>251991</v>
      </c>
      <c r="V99">
        <v>102760</v>
      </c>
      <c r="W99">
        <v>139271</v>
      </c>
      <c r="X99">
        <v>335073</v>
      </c>
      <c r="Y99">
        <v>110384</v>
      </c>
      <c r="Z99">
        <v>56568</v>
      </c>
      <c r="AA99">
        <v>50</v>
      </c>
      <c r="AB99">
        <v>55</v>
      </c>
      <c r="AC99">
        <v>34</v>
      </c>
      <c r="AY99">
        <v>35</v>
      </c>
      <c r="AZ99">
        <v>2167</v>
      </c>
      <c r="BA99">
        <v>3031</v>
      </c>
      <c r="BB99">
        <v>1374</v>
      </c>
      <c r="BC99">
        <v>2338</v>
      </c>
    </row>
    <row r="100" spans="2:55">
      <c r="B100" t="s">
        <v>72</v>
      </c>
      <c r="N100">
        <v>46338163</v>
      </c>
      <c r="O100">
        <v>43428214</v>
      </c>
      <c r="P100">
        <v>47243621</v>
      </c>
      <c r="Q100">
        <v>59280163</v>
      </c>
      <c r="R100">
        <v>70360612</v>
      </c>
      <c r="S100">
        <v>63083948</v>
      </c>
      <c r="T100">
        <v>59309076</v>
      </c>
      <c r="U100">
        <v>86656980</v>
      </c>
      <c r="V100">
        <v>101057067</v>
      </c>
      <c r="W100">
        <v>129688009</v>
      </c>
      <c r="X100">
        <v>140081000</v>
      </c>
      <c r="Y100">
        <v>176073650</v>
      </c>
      <c r="Z100">
        <v>78188776</v>
      </c>
      <c r="AA100">
        <v>91152</v>
      </c>
      <c r="AB100">
        <v>127978</v>
      </c>
      <c r="AC100">
        <v>103277</v>
      </c>
      <c r="AD100">
        <v>144503</v>
      </c>
      <c r="AE100">
        <v>150930</v>
      </c>
      <c r="AF100">
        <v>131003</v>
      </c>
      <c r="AG100">
        <v>148932</v>
      </c>
      <c r="AH100">
        <v>149332</v>
      </c>
      <c r="AI100">
        <v>104148</v>
      </c>
      <c r="AJ100">
        <v>58521</v>
      </c>
      <c r="AK100">
        <v>33204</v>
      </c>
      <c r="AL100">
        <v>43759</v>
      </c>
      <c r="AM100">
        <v>55082</v>
      </c>
      <c r="AN100">
        <v>61981</v>
      </c>
      <c r="AO100">
        <v>70340</v>
      </c>
      <c r="AP100">
        <v>95942</v>
      </c>
      <c r="AQ100">
        <v>58354</v>
      </c>
      <c r="AR100" s="1">
        <v>66401</v>
      </c>
      <c r="AS100" s="1">
        <v>102204</v>
      </c>
      <c r="AT100" s="1">
        <v>131510</v>
      </c>
      <c r="AU100" s="1">
        <v>105137</v>
      </c>
      <c r="AV100">
        <v>125837</v>
      </c>
      <c r="AW100">
        <v>144926</v>
      </c>
      <c r="AX100">
        <v>173128</v>
      </c>
      <c r="AY100">
        <v>237834</v>
      </c>
      <c r="AZ100">
        <v>253763</v>
      </c>
      <c r="BA100">
        <v>265250</v>
      </c>
      <c r="BB100">
        <v>238845</v>
      </c>
      <c r="BC100">
        <v>259129</v>
      </c>
    </row>
    <row r="101" spans="2:55">
      <c r="B101" t="s">
        <v>223</v>
      </c>
      <c r="BA101">
        <v>26129</v>
      </c>
      <c r="BB101">
        <v>27697</v>
      </c>
      <c r="BC101">
        <v>31400</v>
      </c>
    </row>
    <row r="102" spans="2:55">
      <c r="B102" t="s">
        <v>168</v>
      </c>
      <c r="C102" t="s">
        <v>169</v>
      </c>
      <c r="AQ102">
        <v>224</v>
      </c>
      <c r="AR102" s="1">
        <v>426</v>
      </c>
      <c r="AS102" s="1">
        <v>1857</v>
      </c>
      <c r="AT102" s="1">
        <v>2370</v>
      </c>
      <c r="AU102" s="1">
        <v>589</v>
      </c>
      <c r="AV102">
        <v>16</v>
      </c>
      <c r="AW102">
        <v>4</v>
      </c>
      <c r="AX102">
        <v>3</v>
      </c>
      <c r="AY102">
        <v>1074</v>
      </c>
      <c r="AZ102">
        <v>370</v>
      </c>
      <c r="BA102">
        <v>1701</v>
      </c>
      <c r="BB102">
        <v>1213</v>
      </c>
      <c r="BC102">
        <v>760</v>
      </c>
    </row>
    <row r="103" spans="2:55">
      <c r="B103" t="s">
        <v>73</v>
      </c>
      <c r="N103">
        <v>17639598</v>
      </c>
      <c r="O103">
        <v>18614091</v>
      </c>
      <c r="P103">
        <v>23601314</v>
      </c>
      <c r="Q103">
        <v>26941554</v>
      </c>
      <c r="R103">
        <v>31851673</v>
      </c>
      <c r="S103">
        <v>24631610</v>
      </c>
      <c r="T103">
        <v>44686545</v>
      </c>
      <c r="U103">
        <v>88697910</v>
      </c>
      <c r="V103">
        <v>127562633</v>
      </c>
      <c r="W103">
        <v>150231422</v>
      </c>
      <c r="X103">
        <v>145862447</v>
      </c>
      <c r="Y103">
        <v>191778691</v>
      </c>
      <c r="Z103">
        <v>56797261</v>
      </c>
      <c r="AA103">
        <v>93765</v>
      </c>
      <c r="AB103">
        <v>153790</v>
      </c>
      <c r="AC103">
        <v>147634</v>
      </c>
    </row>
    <row r="104" spans="2:55">
      <c r="B104" t="s">
        <v>139</v>
      </c>
      <c r="AA104">
        <v>20211</v>
      </c>
      <c r="AB104">
        <v>27949</v>
      </c>
      <c r="AC104">
        <v>25325</v>
      </c>
      <c r="AD104">
        <v>48159</v>
      </c>
      <c r="AE104">
        <v>55805</v>
      </c>
      <c r="AF104">
        <v>40846</v>
      </c>
      <c r="AG104">
        <v>30737</v>
      </c>
      <c r="AH104">
        <v>32437</v>
      </c>
      <c r="AI104">
        <v>20707</v>
      </c>
      <c r="AJ104">
        <v>10906</v>
      </c>
      <c r="AK104">
        <v>5915</v>
      </c>
      <c r="AL104">
        <v>7014</v>
      </c>
      <c r="AM104">
        <v>11567</v>
      </c>
      <c r="AN104">
        <v>11373</v>
      </c>
      <c r="AO104">
        <v>13963</v>
      </c>
      <c r="AP104">
        <v>20706</v>
      </c>
      <c r="AQ104">
        <v>16349</v>
      </c>
      <c r="AR104" s="1">
        <v>20108</v>
      </c>
      <c r="AS104" s="1">
        <v>30401</v>
      </c>
      <c r="AT104" s="1">
        <v>36942</v>
      </c>
      <c r="AU104" s="1">
        <v>27531</v>
      </c>
      <c r="AV104">
        <v>30797</v>
      </c>
      <c r="AW104">
        <v>65004</v>
      </c>
      <c r="AX104">
        <v>66942</v>
      </c>
      <c r="AY104">
        <v>31942</v>
      </c>
      <c r="AZ104">
        <v>29762</v>
      </c>
      <c r="BA104">
        <v>52812</v>
      </c>
      <c r="BB104">
        <v>34837</v>
      </c>
      <c r="BC104">
        <v>66218</v>
      </c>
    </row>
    <row r="105" spans="2:55">
      <c r="B105" t="s">
        <v>140</v>
      </c>
      <c r="AA105">
        <v>98</v>
      </c>
      <c r="AB105">
        <v>75</v>
      </c>
      <c r="AC105">
        <v>52</v>
      </c>
    </row>
    <row r="106" spans="2:55">
      <c r="B106" t="s">
        <v>152</v>
      </c>
      <c r="C106" t="s">
        <v>153</v>
      </c>
      <c r="AD106">
        <v>314023</v>
      </c>
      <c r="AE106">
        <v>383800</v>
      </c>
      <c r="AF106">
        <v>277784</v>
      </c>
      <c r="AG106">
        <v>204364</v>
      </c>
      <c r="AH106">
        <v>239164</v>
      </c>
      <c r="AI106">
        <v>144032</v>
      </c>
      <c r="AJ106">
        <v>83073</v>
      </c>
      <c r="AK106">
        <v>34806</v>
      </c>
      <c r="AL106">
        <v>59912</v>
      </c>
      <c r="AM106">
        <v>105499</v>
      </c>
      <c r="AN106">
        <v>131607</v>
      </c>
      <c r="AO106">
        <v>167997</v>
      </c>
      <c r="AP106">
        <v>242872</v>
      </c>
      <c r="AQ106">
        <v>112274</v>
      </c>
      <c r="AR106" s="1">
        <v>148967</v>
      </c>
      <c r="AS106" s="1">
        <v>268330</v>
      </c>
      <c r="AT106" s="1">
        <v>343980</v>
      </c>
      <c r="AU106" s="1">
        <v>47420</v>
      </c>
      <c r="AV106">
        <v>20</v>
      </c>
      <c r="AX106">
        <v>5724</v>
      </c>
      <c r="AY106">
        <v>129079</v>
      </c>
      <c r="AZ106">
        <v>284112</v>
      </c>
      <c r="BA106">
        <v>269244</v>
      </c>
      <c r="BB106">
        <v>195550</v>
      </c>
      <c r="BC106">
        <v>310015</v>
      </c>
    </row>
    <row r="107" spans="2:55">
      <c r="B107" t="s">
        <v>74</v>
      </c>
      <c r="N107">
        <v>5460616</v>
      </c>
      <c r="O107">
        <v>8266662</v>
      </c>
      <c r="P107">
        <v>8768584</v>
      </c>
      <c r="Q107">
        <v>11427669</v>
      </c>
      <c r="R107">
        <v>12853612</v>
      </c>
      <c r="S107">
        <v>10943836</v>
      </c>
      <c r="T107">
        <v>15401685</v>
      </c>
      <c r="U107">
        <v>25835954</v>
      </c>
      <c r="V107">
        <v>31010197</v>
      </c>
      <c r="W107">
        <v>19188676</v>
      </c>
      <c r="X107">
        <v>36206826</v>
      </c>
      <c r="Y107">
        <v>33186388</v>
      </c>
      <c r="Z107">
        <v>13650001</v>
      </c>
    </row>
    <row r="108" spans="2:55">
      <c r="B108" t="s">
        <v>141</v>
      </c>
      <c r="C108" t="s">
        <v>161</v>
      </c>
      <c r="AA108">
        <v>24421</v>
      </c>
      <c r="AB108">
        <v>37373</v>
      </c>
      <c r="AC108">
        <v>37963</v>
      </c>
      <c r="AD108">
        <v>56160</v>
      </c>
      <c r="AE108">
        <v>68395</v>
      </c>
      <c r="AF108">
        <v>51600</v>
      </c>
      <c r="AG108">
        <v>53890</v>
      </c>
      <c r="AH108">
        <v>49433</v>
      </c>
    </row>
    <row r="109" spans="2:55">
      <c r="B109" t="s">
        <v>75</v>
      </c>
      <c r="N109">
        <v>10389864</v>
      </c>
      <c r="O109">
        <v>9972617</v>
      </c>
      <c r="P109">
        <v>13720879</v>
      </c>
      <c r="Q109">
        <v>5891677</v>
      </c>
      <c r="R109">
        <v>4995150</v>
      </c>
      <c r="S109">
        <v>6451254</v>
      </c>
      <c r="T109">
        <v>15752696</v>
      </c>
      <c r="U109">
        <v>36859664</v>
      </c>
      <c r="V109">
        <v>88620800</v>
      </c>
      <c r="W109">
        <v>74982656</v>
      </c>
      <c r="X109">
        <v>78743591</v>
      </c>
      <c r="Y109">
        <v>167415935</v>
      </c>
      <c r="Z109">
        <v>32141773</v>
      </c>
      <c r="AA109">
        <v>10003</v>
      </c>
      <c r="AB109">
        <v>17517</v>
      </c>
      <c r="AC109">
        <v>19557</v>
      </c>
      <c r="AD109">
        <v>39674</v>
      </c>
      <c r="AE109">
        <v>51222</v>
      </c>
      <c r="AF109">
        <v>39788</v>
      </c>
      <c r="AG109">
        <v>32252</v>
      </c>
      <c r="AH109">
        <v>32868</v>
      </c>
      <c r="AI109">
        <v>57890</v>
      </c>
      <c r="AJ109">
        <v>34240</v>
      </c>
      <c r="AK109">
        <v>29827</v>
      </c>
      <c r="AL109">
        <v>33076</v>
      </c>
      <c r="AM109">
        <v>42426</v>
      </c>
      <c r="AN109">
        <v>50295</v>
      </c>
      <c r="AO109">
        <v>69805</v>
      </c>
      <c r="AP109">
        <v>115189</v>
      </c>
      <c r="AQ109">
        <v>68751</v>
      </c>
      <c r="AR109" s="1">
        <v>92971</v>
      </c>
      <c r="AS109" s="1">
        <v>169074</v>
      </c>
      <c r="AT109" s="1">
        <v>241638</v>
      </c>
      <c r="AU109" s="1">
        <v>88704</v>
      </c>
      <c r="AV109">
        <v>5246</v>
      </c>
      <c r="AW109">
        <v>2058</v>
      </c>
      <c r="AX109">
        <v>2017</v>
      </c>
      <c r="AY109">
        <v>37292</v>
      </c>
      <c r="AZ109">
        <v>37243</v>
      </c>
      <c r="BA109">
        <v>86557</v>
      </c>
      <c r="BB109">
        <v>120375</v>
      </c>
      <c r="BC109">
        <v>155672</v>
      </c>
    </row>
    <row r="110" spans="2:55">
      <c r="B110" t="s">
        <v>76</v>
      </c>
      <c r="O110">
        <v>87</v>
      </c>
      <c r="P110">
        <v>5</v>
      </c>
      <c r="Q110">
        <v>4584</v>
      </c>
      <c r="T110">
        <v>4623</v>
      </c>
      <c r="U110">
        <v>55407</v>
      </c>
      <c r="W110">
        <v>3721</v>
      </c>
      <c r="X110">
        <v>1623936</v>
      </c>
      <c r="Y110">
        <v>2555903</v>
      </c>
      <c r="Z110">
        <v>77367</v>
      </c>
      <c r="AA110">
        <v>460</v>
      </c>
      <c r="AB110">
        <v>366</v>
      </c>
      <c r="AC110">
        <v>171</v>
      </c>
      <c r="AD110">
        <v>100</v>
      </c>
      <c r="AE110">
        <v>197</v>
      </c>
      <c r="AF110">
        <v>142</v>
      </c>
      <c r="AG110">
        <v>34</v>
      </c>
      <c r="AH110">
        <v>29</v>
      </c>
      <c r="AI110">
        <v>219</v>
      </c>
      <c r="AJ110">
        <v>236</v>
      </c>
      <c r="AK110">
        <v>76</v>
      </c>
      <c r="AL110">
        <v>145</v>
      </c>
      <c r="AM110">
        <v>1038</v>
      </c>
      <c r="AN110">
        <v>2275</v>
      </c>
      <c r="AO110">
        <v>4187</v>
      </c>
      <c r="AP110">
        <v>6577</v>
      </c>
      <c r="AQ110">
        <v>7137</v>
      </c>
      <c r="AR110" s="1">
        <v>9611</v>
      </c>
      <c r="AS110" s="1">
        <v>13080</v>
      </c>
      <c r="AT110" s="1">
        <v>10077</v>
      </c>
      <c r="AU110" s="1">
        <v>236</v>
      </c>
      <c r="AV110">
        <v>222</v>
      </c>
      <c r="AY110">
        <v>41840</v>
      </c>
      <c r="AZ110">
        <v>4291</v>
      </c>
      <c r="BA110">
        <v>3344</v>
      </c>
      <c r="BB110">
        <v>1133</v>
      </c>
      <c r="BC110">
        <v>11124</v>
      </c>
    </row>
    <row r="111" spans="2:55">
      <c r="B111" t="s">
        <v>121</v>
      </c>
      <c r="W111">
        <v>404</v>
      </c>
      <c r="X111">
        <v>17</v>
      </c>
      <c r="Z111">
        <v>36</v>
      </c>
    </row>
    <row r="112" spans="2:55">
      <c r="B112" t="s">
        <v>133</v>
      </c>
      <c r="C112" t="s">
        <v>134</v>
      </c>
      <c r="Z112">
        <v>268363</v>
      </c>
    </row>
    <row r="113" spans="2:55">
      <c r="B113" t="s">
        <v>135</v>
      </c>
      <c r="C113" t="s">
        <v>132</v>
      </c>
      <c r="Z113">
        <v>6896399</v>
      </c>
    </row>
    <row r="114" spans="2:55">
      <c r="B114" t="s">
        <v>136</v>
      </c>
      <c r="C114" t="s">
        <v>132</v>
      </c>
      <c r="Z114">
        <v>204833</v>
      </c>
      <c r="AA114">
        <v>1396</v>
      </c>
      <c r="AB114">
        <v>2267</v>
      </c>
      <c r="AC114">
        <v>3892</v>
      </c>
      <c r="AD114">
        <v>4973</v>
      </c>
      <c r="AE114">
        <v>4145</v>
      </c>
    </row>
    <row r="115" spans="2:55">
      <c r="B115" t="s">
        <v>148</v>
      </c>
      <c r="AF115">
        <v>71</v>
      </c>
      <c r="AG115">
        <v>90</v>
      </c>
      <c r="AH115">
        <v>174</v>
      </c>
      <c r="AI115">
        <v>66</v>
      </c>
      <c r="AJ115">
        <v>88</v>
      </c>
      <c r="AK115">
        <v>201</v>
      </c>
      <c r="AL115">
        <v>218</v>
      </c>
      <c r="AM115">
        <v>154</v>
      </c>
      <c r="AN115">
        <v>79</v>
      </c>
      <c r="AO115">
        <v>32</v>
      </c>
      <c r="AP115">
        <v>547</v>
      </c>
      <c r="AQ115">
        <v>705</v>
      </c>
      <c r="AR115" s="1">
        <v>878</v>
      </c>
      <c r="AS115" s="1">
        <v>1038</v>
      </c>
      <c r="AT115" s="1">
        <v>797</v>
      </c>
      <c r="AU115" s="1">
        <v>935</v>
      </c>
      <c r="AV115">
        <v>809</v>
      </c>
      <c r="AW115">
        <v>774</v>
      </c>
    </row>
    <row r="116" spans="2:55">
      <c r="B116" t="s">
        <v>208</v>
      </c>
      <c r="AX116">
        <v>3</v>
      </c>
      <c r="AY116">
        <v>75</v>
      </c>
      <c r="AZ116">
        <v>319</v>
      </c>
      <c r="BA116">
        <v>12599</v>
      </c>
      <c r="BB116">
        <v>38850</v>
      </c>
      <c r="BC116">
        <v>41772</v>
      </c>
    </row>
    <row r="117" spans="2:55">
      <c r="B117" t="s">
        <v>209</v>
      </c>
      <c r="AX117">
        <v>106</v>
      </c>
      <c r="AY117">
        <v>1793</v>
      </c>
      <c r="AZ117">
        <v>2481</v>
      </c>
      <c r="BA117">
        <v>16150</v>
      </c>
      <c r="BB117">
        <v>19871</v>
      </c>
      <c r="BC117">
        <v>24365</v>
      </c>
    </row>
    <row r="118" spans="2:55">
      <c r="B118" t="s">
        <v>210</v>
      </c>
      <c r="AX118">
        <v>527</v>
      </c>
      <c r="AY118">
        <v>1259</v>
      </c>
      <c r="AZ118">
        <v>2101</v>
      </c>
      <c r="BA118">
        <v>1659</v>
      </c>
      <c r="BB118">
        <v>1653</v>
      </c>
      <c r="BC118">
        <v>2274</v>
      </c>
    </row>
    <row r="119" spans="2:55">
      <c r="B119" t="s">
        <v>149</v>
      </c>
      <c r="AF119">
        <v>4308</v>
      </c>
      <c r="AG119">
        <v>5744</v>
      </c>
      <c r="AH119">
        <v>6241</v>
      </c>
      <c r="AI119">
        <v>3765</v>
      </c>
      <c r="AJ119">
        <v>3321</v>
      </c>
      <c r="AK119">
        <v>1905</v>
      </c>
      <c r="AL119">
        <v>2230</v>
      </c>
      <c r="AM119">
        <v>2722</v>
      </c>
      <c r="AN119">
        <v>4071</v>
      </c>
      <c r="AO119">
        <v>3762</v>
      </c>
      <c r="AP119">
        <v>6946</v>
      </c>
      <c r="AQ119">
        <v>3076</v>
      </c>
      <c r="AR119" s="1">
        <v>5016</v>
      </c>
      <c r="AS119" s="1">
        <v>7973</v>
      </c>
      <c r="AT119" s="1">
        <v>7156</v>
      </c>
      <c r="AU119" s="1">
        <v>5299</v>
      </c>
      <c r="AV119">
        <v>1046</v>
      </c>
      <c r="AW119">
        <v>3552</v>
      </c>
      <c r="AX119">
        <v>10469</v>
      </c>
      <c r="AY119">
        <v>14019</v>
      </c>
      <c r="AZ119">
        <v>5162</v>
      </c>
      <c r="BA119">
        <v>10493</v>
      </c>
      <c r="BB119">
        <v>5653</v>
      </c>
      <c r="BC119">
        <v>12461</v>
      </c>
    </row>
    <row r="120" spans="2:55">
      <c r="B120" t="s">
        <v>77</v>
      </c>
      <c r="N120">
        <v>1851609</v>
      </c>
      <c r="O120">
        <v>2895575</v>
      </c>
      <c r="P120">
        <v>2813788</v>
      </c>
      <c r="Q120">
        <v>3352505</v>
      </c>
      <c r="R120">
        <v>3474840</v>
      </c>
      <c r="S120">
        <v>2664136</v>
      </c>
      <c r="T120">
        <v>3145880</v>
      </c>
      <c r="U120">
        <v>6263898</v>
      </c>
      <c r="V120">
        <v>10383561</v>
      </c>
      <c r="W120">
        <v>30068279</v>
      </c>
      <c r="X120">
        <v>22118739</v>
      </c>
      <c r="Y120">
        <v>45859517</v>
      </c>
      <c r="Z120">
        <v>10242211</v>
      </c>
      <c r="AA120">
        <v>15304</v>
      </c>
      <c r="AB120">
        <v>19861</v>
      </c>
      <c r="AC120">
        <v>16490</v>
      </c>
      <c r="AD120">
        <v>17789</v>
      </c>
      <c r="AE120">
        <v>11293</v>
      </c>
      <c r="AF120">
        <v>14785</v>
      </c>
      <c r="AG120">
        <v>13567</v>
      </c>
      <c r="AH120">
        <v>11665</v>
      </c>
      <c r="AI120">
        <v>9002</v>
      </c>
      <c r="AJ120">
        <v>5829</v>
      </c>
      <c r="AK120">
        <v>4277</v>
      </c>
      <c r="AL120">
        <v>3939</v>
      </c>
      <c r="AM120">
        <v>5280</v>
      </c>
      <c r="AN120">
        <v>8937</v>
      </c>
      <c r="AO120">
        <v>8541</v>
      </c>
      <c r="AP120">
        <v>9213</v>
      </c>
      <c r="AQ120">
        <v>3367</v>
      </c>
      <c r="AR120" s="1">
        <v>3570</v>
      </c>
      <c r="AS120" s="1">
        <v>3193</v>
      </c>
      <c r="AT120" s="1">
        <v>2801</v>
      </c>
      <c r="AU120" s="1">
        <v>336</v>
      </c>
      <c r="AV120">
        <v>1</v>
      </c>
      <c r="AW120">
        <v>5</v>
      </c>
      <c r="AY120">
        <v>1481</v>
      </c>
      <c r="AZ120">
        <v>2401</v>
      </c>
      <c r="BA120">
        <v>3565</v>
      </c>
      <c r="BB120">
        <v>4252</v>
      </c>
      <c r="BC120">
        <v>5399</v>
      </c>
    </row>
    <row r="121" spans="2:55">
      <c r="B121" t="s">
        <v>78</v>
      </c>
      <c r="C121" t="s">
        <v>154</v>
      </c>
      <c r="N121">
        <v>68116656</v>
      </c>
      <c r="O121">
        <v>73766202</v>
      </c>
      <c r="P121">
        <v>78022980</v>
      </c>
      <c r="Q121">
        <v>87418042</v>
      </c>
      <c r="R121">
        <v>98935957</v>
      </c>
      <c r="S121">
        <v>105696252</v>
      </c>
      <c r="T121">
        <v>108315164</v>
      </c>
      <c r="U121">
        <v>182090737</v>
      </c>
      <c r="V121">
        <v>253669708</v>
      </c>
      <c r="W121">
        <v>301943058</v>
      </c>
      <c r="X121">
        <v>409853213</v>
      </c>
      <c r="Y121">
        <v>414579241</v>
      </c>
      <c r="Z121">
        <v>251267660</v>
      </c>
      <c r="AA121">
        <v>354298</v>
      </c>
      <c r="AB121">
        <v>346940</v>
      </c>
      <c r="AC121">
        <v>340061</v>
      </c>
      <c r="AD121">
        <v>384156</v>
      </c>
      <c r="AE121">
        <v>400693</v>
      </c>
      <c r="AF121">
        <v>402105</v>
      </c>
      <c r="AG121">
        <v>384450</v>
      </c>
      <c r="AH121">
        <v>431873</v>
      </c>
      <c r="AI121">
        <v>279040</v>
      </c>
      <c r="AJ121">
        <v>206349</v>
      </c>
      <c r="AK121">
        <v>134011</v>
      </c>
      <c r="AL121">
        <v>128418</v>
      </c>
      <c r="AM121">
        <v>119251</v>
      </c>
      <c r="AN121">
        <v>152902</v>
      </c>
      <c r="AO121">
        <v>171744</v>
      </c>
      <c r="AP121">
        <v>204201</v>
      </c>
      <c r="AQ121">
        <v>126762</v>
      </c>
      <c r="AR121" s="1">
        <v>161212</v>
      </c>
      <c r="AS121" s="1">
        <v>158376</v>
      </c>
      <c r="AT121" s="1">
        <v>78271</v>
      </c>
      <c r="AU121" s="1">
        <v>199</v>
      </c>
      <c r="AV121">
        <v>61</v>
      </c>
      <c r="AW121">
        <v>16</v>
      </c>
      <c r="AX121">
        <v>132</v>
      </c>
      <c r="AY121">
        <v>81139</v>
      </c>
      <c r="AZ121">
        <v>35403</v>
      </c>
      <c r="BA121">
        <v>62730</v>
      </c>
      <c r="BB121">
        <v>81992</v>
      </c>
      <c r="BC121">
        <v>182062</v>
      </c>
    </row>
    <row r="122" spans="2:55">
      <c r="B122" t="s">
        <v>224</v>
      </c>
      <c r="AZ122">
        <v>285</v>
      </c>
      <c r="BA122">
        <v>1116</v>
      </c>
      <c r="BB122">
        <v>1708</v>
      </c>
      <c r="BC122">
        <v>3322</v>
      </c>
    </row>
    <row r="123" spans="2:55">
      <c r="B123" t="s">
        <v>79</v>
      </c>
      <c r="N123">
        <v>596571</v>
      </c>
      <c r="O123">
        <v>778840</v>
      </c>
      <c r="P123">
        <v>1197728</v>
      </c>
      <c r="Q123">
        <v>1632807</v>
      </c>
      <c r="R123">
        <v>1963719</v>
      </c>
      <c r="S123">
        <v>1540918</v>
      </c>
      <c r="T123">
        <v>493378</v>
      </c>
      <c r="U123">
        <v>498797</v>
      </c>
      <c r="V123">
        <v>1135788</v>
      </c>
      <c r="W123">
        <v>630757</v>
      </c>
      <c r="X123">
        <v>1453152</v>
      </c>
      <c r="Y123">
        <v>3932600</v>
      </c>
      <c r="Z123">
        <v>2668630</v>
      </c>
      <c r="AA123">
        <v>3347</v>
      </c>
      <c r="AB123">
        <v>5181</v>
      </c>
      <c r="AC123">
        <v>5456</v>
      </c>
      <c r="AD123">
        <v>7212</v>
      </c>
      <c r="AE123">
        <v>8401</v>
      </c>
      <c r="AF123">
        <v>7527</v>
      </c>
      <c r="AG123">
        <v>9293</v>
      </c>
      <c r="AH123">
        <v>8648</v>
      </c>
      <c r="AI123">
        <v>5797</v>
      </c>
      <c r="AJ123">
        <v>4457</v>
      </c>
      <c r="AK123">
        <v>2764</v>
      </c>
      <c r="AL123">
        <v>3353</v>
      </c>
      <c r="AM123">
        <v>3286</v>
      </c>
      <c r="AN123">
        <v>3635</v>
      </c>
      <c r="AO123">
        <v>3736</v>
      </c>
      <c r="AP123">
        <v>5943</v>
      </c>
      <c r="AQ123">
        <v>3245</v>
      </c>
      <c r="AR123" s="1">
        <v>4380</v>
      </c>
      <c r="AS123" s="1">
        <v>8648</v>
      </c>
      <c r="AT123" s="1">
        <v>8586</v>
      </c>
      <c r="AU123" s="1">
        <v>7558</v>
      </c>
      <c r="AV123">
        <v>5756</v>
      </c>
      <c r="AW123">
        <v>11027</v>
      </c>
      <c r="AX123">
        <v>17556</v>
      </c>
      <c r="AY123">
        <v>31252</v>
      </c>
      <c r="AZ123">
        <v>23400</v>
      </c>
      <c r="BA123">
        <v>26692</v>
      </c>
      <c r="BB123">
        <v>16413</v>
      </c>
      <c r="BC123">
        <v>23648</v>
      </c>
    </row>
    <row r="124" spans="2:55">
      <c r="B124" t="s">
        <v>80</v>
      </c>
      <c r="C124" t="s">
        <v>162</v>
      </c>
      <c r="N124">
        <v>1154408</v>
      </c>
      <c r="O124">
        <v>1140468</v>
      </c>
      <c r="P124">
        <v>1172749</v>
      </c>
      <c r="Q124">
        <v>2067573</v>
      </c>
      <c r="R124">
        <v>2054113</v>
      </c>
      <c r="S124">
        <v>2263063</v>
      </c>
      <c r="T124">
        <v>653373</v>
      </c>
      <c r="U124">
        <v>4139705</v>
      </c>
      <c r="V124">
        <v>2164252</v>
      </c>
      <c r="W124">
        <v>3975404</v>
      </c>
      <c r="X124">
        <v>6709608</v>
      </c>
      <c r="Y124">
        <v>10655196</v>
      </c>
      <c r="Z124">
        <v>874491</v>
      </c>
      <c r="AA124">
        <v>629</v>
      </c>
      <c r="AB124">
        <v>272</v>
      </c>
      <c r="AC124">
        <v>24</v>
      </c>
      <c r="AD124">
        <v>332</v>
      </c>
      <c r="AE124">
        <v>619</v>
      </c>
      <c r="AF124">
        <v>738</v>
      </c>
      <c r="AG124">
        <v>76</v>
      </c>
      <c r="AH124">
        <v>1031</v>
      </c>
      <c r="AI124">
        <v>2423</v>
      </c>
      <c r="AJ124">
        <v>595</v>
      </c>
      <c r="AK124">
        <v>607</v>
      </c>
      <c r="AL124">
        <v>766</v>
      </c>
      <c r="AM124">
        <v>422</v>
      </c>
    </row>
    <row r="125" spans="2:55">
      <c r="B125" t="s">
        <v>137</v>
      </c>
      <c r="C125" t="s">
        <v>132</v>
      </c>
      <c r="Z125">
        <v>336084</v>
      </c>
      <c r="AA125">
        <v>1329</v>
      </c>
      <c r="AB125">
        <v>2101</v>
      </c>
      <c r="AC125">
        <v>3470</v>
      </c>
      <c r="AD125">
        <v>4450</v>
      </c>
      <c r="AE125">
        <v>2945</v>
      </c>
    </row>
    <row r="126" spans="2:55">
      <c r="B126" t="s">
        <v>221</v>
      </c>
      <c r="AF126">
        <v>248</v>
      </c>
      <c r="AG126">
        <v>280</v>
      </c>
      <c r="AH126">
        <v>182</v>
      </c>
      <c r="AI126">
        <v>165</v>
      </c>
      <c r="AJ126">
        <v>105</v>
      </c>
      <c r="AK126">
        <v>91</v>
      </c>
      <c r="AL126">
        <v>194</v>
      </c>
      <c r="AM126">
        <v>176</v>
      </c>
      <c r="AN126">
        <v>98</v>
      </c>
      <c r="AO126">
        <v>139</v>
      </c>
      <c r="AP126">
        <v>233</v>
      </c>
      <c r="AQ126">
        <v>555</v>
      </c>
      <c r="AR126" s="1">
        <v>639</v>
      </c>
      <c r="AS126" s="1">
        <v>380</v>
      </c>
      <c r="AT126" s="1">
        <v>1030</v>
      </c>
      <c r="AU126" s="1">
        <v>3356</v>
      </c>
      <c r="AV126">
        <v>9403</v>
      </c>
      <c r="AW126">
        <v>9553</v>
      </c>
      <c r="AX126">
        <v>18156</v>
      </c>
      <c r="AY126">
        <v>22865</v>
      </c>
      <c r="AZ126">
        <v>5105</v>
      </c>
    </row>
    <row r="127" spans="2:55">
      <c r="B127" t="s">
        <v>150</v>
      </c>
      <c r="BA127">
        <v>5194</v>
      </c>
      <c r="BB127">
        <v>5986</v>
      </c>
      <c r="BC127">
        <v>7957</v>
      </c>
    </row>
    <row r="128" spans="2:55">
      <c r="B128" t="s">
        <v>222</v>
      </c>
      <c r="BB128">
        <v>1</v>
      </c>
      <c r="BC128">
        <v>8</v>
      </c>
    </row>
    <row r="129" spans="2:55">
      <c r="B129" t="s">
        <v>151</v>
      </c>
      <c r="AF129">
        <v>3984</v>
      </c>
      <c r="AG129">
        <v>4681</v>
      </c>
      <c r="AH129">
        <v>5200</v>
      </c>
      <c r="AI129">
        <v>1791</v>
      </c>
      <c r="AJ129">
        <v>1857</v>
      </c>
      <c r="AK129">
        <v>806</v>
      </c>
      <c r="AL129">
        <v>1307</v>
      </c>
      <c r="AM129">
        <v>1143</v>
      </c>
      <c r="AN129">
        <v>1827</v>
      </c>
      <c r="AO129">
        <v>2269</v>
      </c>
      <c r="AP129">
        <v>4863</v>
      </c>
      <c r="AQ129">
        <v>2268</v>
      </c>
      <c r="AR129" s="1">
        <v>2950</v>
      </c>
      <c r="AS129" s="1">
        <v>2761</v>
      </c>
      <c r="AT129" s="1">
        <v>1104</v>
      </c>
      <c r="AU129" s="1">
        <v>2435</v>
      </c>
      <c r="AV129">
        <v>581</v>
      </c>
      <c r="AW129">
        <v>1619</v>
      </c>
      <c r="AX129">
        <v>2044</v>
      </c>
      <c r="AY129">
        <v>8497</v>
      </c>
      <c r="AZ129">
        <v>7777</v>
      </c>
      <c r="BA129">
        <v>4586</v>
      </c>
      <c r="BB129">
        <v>3816</v>
      </c>
      <c r="BC129">
        <v>11974</v>
      </c>
    </row>
    <row r="130" spans="2:55">
      <c r="B130" t="s">
        <v>81</v>
      </c>
      <c r="N130">
        <v>88886</v>
      </c>
      <c r="O130">
        <v>134434</v>
      </c>
      <c r="P130">
        <v>78863</v>
      </c>
      <c r="Q130">
        <v>85090</v>
      </c>
      <c r="R130">
        <v>165422</v>
      </c>
      <c r="S130">
        <v>138655</v>
      </c>
      <c r="T130">
        <v>329835</v>
      </c>
      <c r="U130">
        <v>116635</v>
      </c>
      <c r="V130">
        <v>149162</v>
      </c>
      <c r="W130">
        <v>174892</v>
      </c>
      <c r="X130">
        <v>223827</v>
      </c>
      <c r="Y130">
        <v>453301</v>
      </c>
      <c r="Z130">
        <v>64378</v>
      </c>
      <c r="AA130">
        <v>142</v>
      </c>
      <c r="AB130">
        <v>222</v>
      </c>
      <c r="AC130">
        <v>307</v>
      </c>
      <c r="AD130">
        <v>770</v>
      </c>
      <c r="AE130">
        <v>633</v>
      </c>
      <c r="AF130">
        <v>570</v>
      </c>
      <c r="AG130">
        <v>254</v>
      </c>
      <c r="AH130">
        <v>527</v>
      </c>
      <c r="AI130">
        <v>400</v>
      </c>
      <c r="AJ130">
        <v>263</v>
      </c>
      <c r="AK130">
        <v>57</v>
      </c>
      <c r="AL130">
        <v>78</v>
      </c>
      <c r="AM130">
        <v>245</v>
      </c>
      <c r="AN130">
        <v>160</v>
      </c>
      <c r="AO130">
        <v>243</v>
      </c>
      <c r="AP130">
        <v>527</v>
      </c>
      <c r="AQ130">
        <v>311</v>
      </c>
      <c r="AR130" s="1">
        <v>380</v>
      </c>
      <c r="AS130" s="1">
        <v>1494</v>
      </c>
      <c r="AT130" s="1">
        <v>1876</v>
      </c>
      <c r="AU130" s="1">
        <v>287</v>
      </c>
      <c r="AY130">
        <v>7403</v>
      </c>
      <c r="AZ130">
        <v>19404</v>
      </c>
      <c r="BA130">
        <v>52508</v>
      </c>
      <c r="BB130">
        <v>48008</v>
      </c>
      <c r="BC130">
        <v>75192</v>
      </c>
    </row>
    <row r="131" spans="2:55">
      <c r="B131" t="s">
        <v>82</v>
      </c>
      <c r="C131" t="s">
        <v>160</v>
      </c>
      <c r="N131">
        <v>7143612</v>
      </c>
      <c r="O131">
        <v>7428280</v>
      </c>
      <c r="P131">
        <v>10889782</v>
      </c>
      <c r="Q131">
        <v>11011939</v>
      </c>
      <c r="R131">
        <v>12127837</v>
      </c>
      <c r="S131">
        <v>10611138</v>
      </c>
      <c r="T131">
        <v>2313953</v>
      </c>
      <c r="U131">
        <v>334724</v>
      </c>
      <c r="V131">
        <v>408579</v>
      </c>
      <c r="W131">
        <v>486317</v>
      </c>
      <c r="X131">
        <v>22837717</v>
      </c>
      <c r="Y131">
        <v>28589937</v>
      </c>
      <c r="Z131">
        <v>8075741</v>
      </c>
      <c r="AA131">
        <v>10122</v>
      </c>
      <c r="AB131">
        <v>5536</v>
      </c>
      <c r="AC131">
        <v>7333</v>
      </c>
      <c r="AD131">
        <v>9046</v>
      </c>
      <c r="AE131">
        <v>7851</v>
      </c>
      <c r="AF131">
        <v>7676</v>
      </c>
      <c r="AG131">
        <v>18388</v>
      </c>
      <c r="AH131">
        <v>12166</v>
      </c>
      <c r="AI131">
        <v>11638</v>
      </c>
      <c r="AJ131">
        <v>8085</v>
      </c>
      <c r="AK131">
        <v>5388</v>
      </c>
      <c r="AL131">
        <v>8191</v>
      </c>
      <c r="AM131">
        <v>7161</v>
      </c>
      <c r="AN131">
        <v>7780</v>
      </c>
      <c r="AO131">
        <v>9811</v>
      </c>
      <c r="AP131">
        <v>17855</v>
      </c>
      <c r="AQ131">
        <v>18958</v>
      </c>
      <c r="AR131" s="1">
        <v>19836</v>
      </c>
      <c r="AS131" s="1">
        <v>13888</v>
      </c>
      <c r="AT131" s="1">
        <v>10718</v>
      </c>
      <c r="AU131" s="1">
        <v>17438</v>
      </c>
      <c r="AV131">
        <v>32674</v>
      </c>
      <c r="AW131">
        <v>51078</v>
      </c>
      <c r="AX131">
        <v>69960</v>
      </c>
      <c r="AY131">
        <v>68366</v>
      </c>
      <c r="AZ131">
        <v>57225</v>
      </c>
      <c r="BA131">
        <v>49977</v>
      </c>
      <c r="BB131">
        <v>55670</v>
      </c>
      <c r="BC131">
        <v>61485</v>
      </c>
    </row>
    <row r="132" spans="2:55">
      <c r="B132" t="s">
        <v>220</v>
      </c>
      <c r="BA132">
        <v>5483</v>
      </c>
      <c r="BB132">
        <v>2072</v>
      </c>
      <c r="BC132">
        <v>4185</v>
      </c>
    </row>
    <row r="133" spans="2:55">
      <c r="B133" t="s">
        <v>211</v>
      </c>
      <c r="AX133">
        <v>170</v>
      </c>
      <c r="AY133">
        <v>435</v>
      </c>
      <c r="AZ133">
        <v>277</v>
      </c>
      <c r="BA133">
        <v>524</v>
      </c>
      <c r="BB133">
        <v>510</v>
      </c>
      <c r="BC133">
        <v>632</v>
      </c>
    </row>
    <row r="134" spans="2:55">
      <c r="B134" t="s">
        <v>83</v>
      </c>
      <c r="O134">
        <v>3495</v>
      </c>
      <c r="P134">
        <v>69498</v>
      </c>
      <c r="Q134">
        <v>132137</v>
      </c>
      <c r="R134">
        <v>110306</v>
      </c>
      <c r="S134">
        <v>66647</v>
      </c>
      <c r="T134">
        <v>55349</v>
      </c>
      <c r="U134">
        <v>18650</v>
      </c>
      <c r="V134">
        <v>41196</v>
      </c>
      <c r="W134">
        <v>4147</v>
      </c>
      <c r="X134">
        <v>42420</v>
      </c>
      <c r="Y134">
        <v>31830</v>
      </c>
      <c r="Z134">
        <v>62188</v>
      </c>
      <c r="AA134">
        <v>35</v>
      </c>
      <c r="AB134">
        <v>105</v>
      </c>
      <c r="AC134">
        <v>59</v>
      </c>
      <c r="AD134">
        <v>208</v>
      </c>
      <c r="AE134">
        <v>414</v>
      </c>
      <c r="AF134">
        <v>174</v>
      </c>
      <c r="AI134">
        <v>8</v>
      </c>
      <c r="AJ134">
        <v>1</v>
      </c>
      <c r="AK134">
        <v>1</v>
      </c>
      <c r="AL134">
        <v>25</v>
      </c>
      <c r="AM134">
        <v>87</v>
      </c>
      <c r="AN134">
        <v>33</v>
      </c>
      <c r="AO134">
        <v>34</v>
      </c>
      <c r="AP134">
        <v>1441</v>
      </c>
      <c r="AQ134">
        <v>3874</v>
      </c>
      <c r="AR134" s="1">
        <v>6807</v>
      </c>
      <c r="AS134" s="1">
        <v>13272</v>
      </c>
      <c r="AT134" s="1">
        <v>17871</v>
      </c>
      <c r="AU134" s="1">
        <v>23</v>
      </c>
      <c r="AV134">
        <v>140</v>
      </c>
      <c r="AW134">
        <v>382</v>
      </c>
      <c r="BC134">
        <v>41</v>
      </c>
    </row>
    <row r="135" spans="2:55">
      <c r="B135" t="s">
        <v>84</v>
      </c>
      <c r="N135">
        <v>14305201</v>
      </c>
      <c r="O135">
        <v>13951120</v>
      </c>
      <c r="P135">
        <v>8659604</v>
      </c>
      <c r="Q135">
        <v>11748556</v>
      </c>
      <c r="R135">
        <v>10420053</v>
      </c>
      <c r="S135">
        <v>18452386</v>
      </c>
      <c r="T135">
        <v>31952020</v>
      </c>
      <c r="U135">
        <v>44710653</v>
      </c>
      <c r="V135">
        <v>25012150</v>
      </c>
      <c r="W135">
        <v>73521268</v>
      </c>
      <c r="X135">
        <v>58157718</v>
      </c>
      <c r="Y135">
        <v>45982498</v>
      </c>
      <c r="Z135">
        <v>22820976</v>
      </c>
      <c r="AA135">
        <v>35782</v>
      </c>
      <c r="AB135">
        <v>41089</v>
      </c>
      <c r="AC135">
        <v>32868</v>
      </c>
      <c r="AD135">
        <v>55110</v>
      </c>
      <c r="AE135">
        <v>45738</v>
      </c>
      <c r="AF135">
        <v>38627</v>
      </c>
      <c r="AG135">
        <v>31577</v>
      </c>
      <c r="AH135">
        <v>31968</v>
      </c>
      <c r="AI135">
        <v>17451</v>
      </c>
      <c r="AJ135">
        <v>12504</v>
      </c>
      <c r="AK135">
        <v>4643</v>
      </c>
      <c r="AL135">
        <v>7680</v>
      </c>
      <c r="AM135">
        <v>8518</v>
      </c>
      <c r="AN135">
        <v>14653</v>
      </c>
      <c r="AO135">
        <v>22917</v>
      </c>
      <c r="AP135">
        <v>43639</v>
      </c>
      <c r="AQ135">
        <v>8700</v>
      </c>
      <c r="AR135" s="1">
        <v>14882</v>
      </c>
      <c r="AS135" s="1">
        <v>25560</v>
      </c>
      <c r="AT135" s="1">
        <v>139209</v>
      </c>
      <c r="AU135" s="1"/>
    </row>
    <row r="136" spans="2:55">
      <c r="B136" t="s">
        <v>182</v>
      </c>
      <c r="AR136" s="1"/>
      <c r="AS136" s="1"/>
      <c r="AT136" s="1"/>
      <c r="AU136" s="1">
        <v>197796</v>
      </c>
      <c r="AV136">
        <v>206774</v>
      </c>
      <c r="AW136">
        <v>97869</v>
      </c>
      <c r="AX136">
        <v>126050</v>
      </c>
      <c r="AY136">
        <v>144647</v>
      </c>
      <c r="AZ136">
        <v>125337</v>
      </c>
      <c r="BA136">
        <v>129261</v>
      </c>
      <c r="BB136">
        <v>97636</v>
      </c>
      <c r="BC136">
        <v>141094</v>
      </c>
    </row>
    <row r="137" spans="2:55">
      <c r="B137" t="s">
        <v>183</v>
      </c>
      <c r="AR137" s="1"/>
      <c r="AS137" s="1"/>
      <c r="AT137" s="1"/>
      <c r="AU137" s="1">
        <v>35</v>
      </c>
      <c r="AV137">
        <v>3</v>
      </c>
      <c r="AW137">
        <v>243</v>
      </c>
      <c r="AX137">
        <v>237</v>
      </c>
      <c r="AY137">
        <v>27</v>
      </c>
      <c r="AZ137">
        <v>22</v>
      </c>
      <c r="BA137">
        <v>1244</v>
      </c>
      <c r="BB137">
        <v>70</v>
      </c>
      <c r="BC137">
        <v>38</v>
      </c>
    </row>
    <row r="138" spans="2:55">
      <c r="B138" t="s">
        <v>85</v>
      </c>
      <c r="N138">
        <v>3834814</v>
      </c>
      <c r="O138">
        <v>3835620</v>
      </c>
      <c r="P138">
        <v>2456714</v>
      </c>
      <c r="Q138">
        <v>3078805</v>
      </c>
      <c r="R138">
        <v>4928779</v>
      </c>
      <c r="S138">
        <v>4906858</v>
      </c>
      <c r="T138">
        <v>3092464</v>
      </c>
      <c r="U138">
        <v>11115575</v>
      </c>
      <c r="V138">
        <v>6990053</v>
      </c>
      <c r="W138">
        <v>21259532</v>
      </c>
      <c r="X138">
        <v>21329035</v>
      </c>
      <c r="Y138">
        <v>25568389</v>
      </c>
      <c r="Z138">
        <v>9839291</v>
      </c>
      <c r="AA138">
        <v>10436</v>
      </c>
      <c r="AB138">
        <v>15573</v>
      </c>
      <c r="AC138">
        <v>13525</v>
      </c>
      <c r="AD138">
        <v>19734</v>
      </c>
      <c r="AE138">
        <v>18826</v>
      </c>
      <c r="AF138">
        <v>12671</v>
      </c>
      <c r="AG138">
        <v>19208</v>
      </c>
      <c r="AH138">
        <v>20834</v>
      </c>
      <c r="AI138">
        <v>11621</v>
      </c>
      <c r="AJ138">
        <v>4433</v>
      </c>
      <c r="AK138">
        <v>2158</v>
      </c>
      <c r="AL138">
        <v>4793</v>
      </c>
      <c r="AM138">
        <v>5592</v>
      </c>
      <c r="AN138">
        <v>10359</v>
      </c>
      <c r="AO138">
        <v>11572</v>
      </c>
      <c r="AP138">
        <v>22268</v>
      </c>
      <c r="AQ138">
        <v>6559</v>
      </c>
      <c r="AR138" s="1">
        <v>11214</v>
      </c>
      <c r="AS138" s="1">
        <v>7968</v>
      </c>
      <c r="AT138" s="1">
        <v>15096</v>
      </c>
      <c r="AU138" s="1">
        <v>22957</v>
      </c>
      <c r="AV138">
        <v>27907</v>
      </c>
      <c r="AW138">
        <v>20274</v>
      </c>
      <c r="AX138">
        <v>35401</v>
      </c>
      <c r="AY138">
        <v>34800</v>
      </c>
      <c r="AZ138">
        <v>27624</v>
      </c>
      <c r="BA138">
        <v>30450</v>
      </c>
      <c r="BB138">
        <v>24395</v>
      </c>
      <c r="BC138">
        <v>64515</v>
      </c>
    </row>
    <row r="139" spans="2:55">
      <c r="B139" t="s">
        <v>225</v>
      </c>
      <c r="BA139">
        <v>95</v>
      </c>
      <c r="BB139">
        <v>176</v>
      </c>
      <c r="BC139">
        <v>131</v>
      </c>
    </row>
    <row r="140" spans="2:55">
      <c r="B140" t="s">
        <v>86</v>
      </c>
      <c r="C140" t="s">
        <v>122</v>
      </c>
      <c r="N140">
        <v>118758</v>
      </c>
      <c r="O140">
        <v>94679</v>
      </c>
      <c r="P140">
        <v>77232</v>
      </c>
      <c r="Q140">
        <v>60085</v>
      </c>
      <c r="R140">
        <v>176782</v>
      </c>
      <c r="S140">
        <v>181122</v>
      </c>
      <c r="T140">
        <v>704838</v>
      </c>
      <c r="U140">
        <v>457519</v>
      </c>
      <c r="V140">
        <v>2276994</v>
      </c>
      <c r="W140">
        <v>4091141</v>
      </c>
      <c r="X140">
        <v>4736956</v>
      </c>
      <c r="Y140">
        <v>3368423</v>
      </c>
      <c r="Z140">
        <v>1274183</v>
      </c>
      <c r="AA140">
        <v>771</v>
      </c>
      <c r="AB140">
        <v>1000</v>
      </c>
      <c r="AC140">
        <v>649</v>
      </c>
      <c r="AD140">
        <v>625</v>
      </c>
      <c r="AE140">
        <v>1454</v>
      </c>
      <c r="AF140">
        <v>1069</v>
      </c>
      <c r="AG140">
        <v>1182</v>
      </c>
      <c r="AH140">
        <v>2027</v>
      </c>
      <c r="AI140">
        <v>2048</v>
      </c>
      <c r="AJ140">
        <v>835</v>
      </c>
      <c r="AK140">
        <v>451</v>
      </c>
      <c r="AL140">
        <v>302</v>
      </c>
      <c r="AM140">
        <v>111</v>
      </c>
      <c r="AN140">
        <v>175</v>
      </c>
      <c r="AO140">
        <v>121</v>
      </c>
      <c r="AP140">
        <v>1252</v>
      </c>
      <c r="AQ140">
        <v>318</v>
      </c>
      <c r="AR140" s="1">
        <v>52</v>
      </c>
      <c r="AS140" s="1">
        <v>91</v>
      </c>
      <c r="AT140" s="1">
        <v>221</v>
      </c>
      <c r="AU140" s="1">
        <v>3599</v>
      </c>
      <c r="AV140">
        <v>4059</v>
      </c>
      <c r="AW140">
        <v>4846</v>
      </c>
      <c r="AX140">
        <v>1592</v>
      </c>
      <c r="AY140">
        <v>773</v>
      </c>
      <c r="AZ140">
        <v>130</v>
      </c>
    </row>
    <row r="141" spans="2:55">
      <c r="B141" t="s">
        <v>87</v>
      </c>
      <c r="N141">
        <v>681417</v>
      </c>
      <c r="O141">
        <v>829457</v>
      </c>
      <c r="P141">
        <v>936249</v>
      </c>
      <c r="Q141">
        <v>1217627</v>
      </c>
      <c r="R141">
        <v>1276629</v>
      </c>
      <c r="S141">
        <v>1144313</v>
      </c>
      <c r="T141">
        <v>1512431</v>
      </c>
      <c r="U141">
        <v>2512933</v>
      </c>
      <c r="V141">
        <v>1849558</v>
      </c>
      <c r="W141">
        <v>2887549</v>
      </c>
      <c r="X141">
        <v>2307201</v>
      </c>
      <c r="Y141">
        <v>3169678</v>
      </c>
      <c r="Z141">
        <v>952928</v>
      </c>
      <c r="AA141">
        <v>1408</v>
      </c>
      <c r="AB141">
        <v>1457</v>
      </c>
      <c r="AC141">
        <v>1756</v>
      </c>
      <c r="AD141">
        <v>1871</v>
      </c>
      <c r="AE141">
        <v>2337</v>
      </c>
      <c r="AF141">
        <v>2164</v>
      </c>
      <c r="AG141">
        <v>1483</v>
      </c>
      <c r="AH141">
        <v>1728</v>
      </c>
      <c r="AI141">
        <v>1671</v>
      </c>
      <c r="AJ141">
        <v>1348</v>
      </c>
      <c r="AK141">
        <v>438</v>
      </c>
      <c r="AL141">
        <v>415</v>
      </c>
      <c r="AM141">
        <v>343</v>
      </c>
      <c r="AN141">
        <v>1294</v>
      </c>
      <c r="AO141">
        <v>1255</v>
      </c>
      <c r="AP141">
        <v>1270</v>
      </c>
      <c r="AQ141">
        <v>612</v>
      </c>
      <c r="AR141" s="1">
        <v>556</v>
      </c>
      <c r="AS141" s="1">
        <v>1054</v>
      </c>
      <c r="AT141" s="1">
        <v>4431</v>
      </c>
      <c r="AU141" s="1">
        <v>6447</v>
      </c>
      <c r="AV141">
        <v>6632</v>
      </c>
      <c r="AW141">
        <v>7059</v>
      </c>
      <c r="AX141">
        <v>6319</v>
      </c>
      <c r="AY141">
        <v>1924</v>
      </c>
      <c r="AZ141">
        <v>1671</v>
      </c>
      <c r="BA141">
        <v>1734</v>
      </c>
      <c r="BB141">
        <v>2366</v>
      </c>
      <c r="BC141">
        <v>2279</v>
      </c>
    </row>
    <row r="142" spans="2:55">
      <c r="B142" t="s">
        <v>213</v>
      </c>
      <c r="AX142">
        <v>1210</v>
      </c>
      <c r="AY142">
        <v>78</v>
      </c>
    </row>
    <row r="143" spans="2:55">
      <c r="B143" t="s">
        <v>214</v>
      </c>
      <c r="AW143">
        <v>15</v>
      </c>
      <c r="AX143">
        <v>126</v>
      </c>
      <c r="AY143">
        <v>325</v>
      </c>
      <c r="AZ143">
        <v>978</v>
      </c>
    </row>
    <row r="144" spans="2:55">
      <c r="B144" t="s">
        <v>226</v>
      </c>
      <c r="BA144">
        <v>889</v>
      </c>
      <c r="BB144">
        <v>720</v>
      </c>
      <c r="BC144">
        <v>83</v>
      </c>
    </row>
    <row r="145" spans="2:55">
      <c r="B145" t="s">
        <v>88</v>
      </c>
      <c r="C145" t="s">
        <v>123</v>
      </c>
      <c r="N145">
        <v>40532</v>
      </c>
      <c r="O145">
        <v>61312</v>
      </c>
      <c r="P145">
        <v>15291</v>
      </c>
      <c r="Q145">
        <v>68056</v>
      </c>
      <c r="R145">
        <v>4089</v>
      </c>
      <c r="S145">
        <v>15872</v>
      </c>
      <c r="T145">
        <v>219793</v>
      </c>
      <c r="U145">
        <v>714621</v>
      </c>
      <c r="V145">
        <v>705800</v>
      </c>
      <c r="W145">
        <v>977934</v>
      </c>
      <c r="X145">
        <v>2085169</v>
      </c>
      <c r="Y145">
        <v>1925471</v>
      </c>
      <c r="Z145">
        <v>611388</v>
      </c>
      <c r="AA145">
        <v>120</v>
      </c>
      <c r="AB145">
        <v>81</v>
      </c>
      <c r="AC145">
        <v>147</v>
      </c>
      <c r="AD145">
        <v>468</v>
      </c>
    </row>
    <row r="146" spans="2:55">
      <c r="B146" t="s">
        <v>107</v>
      </c>
      <c r="N146">
        <v>13556916</v>
      </c>
      <c r="O146">
        <v>18040745</v>
      </c>
      <c r="P146">
        <v>20212917</v>
      </c>
      <c r="Q146">
        <v>22437356</v>
      </c>
      <c r="R146">
        <v>17913173</v>
      </c>
      <c r="S146">
        <v>23611809</v>
      </c>
      <c r="T146">
        <v>22859613</v>
      </c>
      <c r="U146">
        <v>34162081</v>
      </c>
      <c r="V146">
        <v>62386641</v>
      </c>
      <c r="W146">
        <v>85926717</v>
      </c>
      <c r="X146">
        <v>66289336</v>
      </c>
      <c r="Y146">
        <v>112951409</v>
      </c>
      <c r="Z146">
        <v>52161812</v>
      </c>
      <c r="AA146">
        <v>61747</v>
      </c>
      <c r="AB146">
        <v>77724</v>
      </c>
      <c r="AC146">
        <v>97088</v>
      </c>
      <c r="AD146">
        <v>111819</v>
      </c>
      <c r="AE146">
        <v>103797</v>
      </c>
      <c r="AF146">
        <v>115980</v>
      </c>
      <c r="AG146">
        <v>115609</v>
      </c>
      <c r="AH146">
        <v>125792</v>
      </c>
      <c r="AI146">
        <v>109390</v>
      </c>
      <c r="AJ146">
        <v>87133</v>
      </c>
      <c r="AK146">
        <v>80877</v>
      </c>
      <c r="AL146">
        <v>93048</v>
      </c>
      <c r="AM146">
        <v>87811</v>
      </c>
      <c r="AN146">
        <v>96999</v>
      </c>
      <c r="AO146">
        <v>101679</v>
      </c>
      <c r="AP146">
        <v>126061</v>
      </c>
      <c r="AQ146">
        <v>94244</v>
      </c>
      <c r="AR146" s="1">
        <v>91927</v>
      </c>
      <c r="AS146" s="1">
        <v>89671</v>
      </c>
      <c r="AT146" s="1">
        <v>102445</v>
      </c>
      <c r="AU146" s="1">
        <v>5939</v>
      </c>
      <c r="AV146">
        <v>83</v>
      </c>
      <c r="AX146">
        <v>791</v>
      </c>
      <c r="AY146">
        <v>39912</v>
      </c>
      <c r="AZ146">
        <v>161725</v>
      </c>
      <c r="BA146">
        <v>228112</v>
      </c>
      <c r="BB146">
        <v>204738</v>
      </c>
      <c r="BC146">
        <v>235962</v>
      </c>
    </row>
    <row r="147" spans="2:55">
      <c r="B147" t="s">
        <v>124</v>
      </c>
      <c r="R147">
        <v>3214</v>
      </c>
      <c r="S147">
        <v>157</v>
      </c>
      <c r="X147">
        <v>5</v>
      </c>
      <c r="Y147">
        <v>336</v>
      </c>
      <c r="AA147">
        <v>10</v>
      </c>
      <c r="AE147">
        <v>14</v>
      </c>
      <c r="AF147">
        <v>28</v>
      </c>
      <c r="AG147">
        <v>26</v>
      </c>
      <c r="AH147">
        <v>828</v>
      </c>
      <c r="AI147">
        <v>79</v>
      </c>
      <c r="AJ147">
        <v>41</v>
      </c>
      <c r="AK147">
        <v>229</v>
      </c>
      <c r="AL147">
        <v>181</v>
      </c>
      <c r="AM147">
        <v>522</v>
      </c>
      <c r="AN147">
        <v>499</v>
      </c>
      <c r="AO147">
        <v>590</v>
      </c>
      <c r="AP147">
        <v>625</v>
      </c>
      <c r="AQ147">
        <v>239</v>
      </c>
      <c r="AR147" s="1">
        <v>305</v>
      </c>
      <c r="AS147" s="1">
        <v>234</v>
      </c>
      <c r="AT147" s="1">
        <v>248</v>
      </c>
      <c r="AU147" s="1">
        <v>1075</v>
      </c>
      <c r="AV147">
        <v>508</v>
      </c>
      <c r="AW147">
        <v>724</v>
      </c>
      <c r="AX147">
        <v>1077</v>
      </c>
      <c r="AY147">
        <v>3470</v>
      </c>
      <c r="AZ147">
        <v>5583</v>
      </c>
      <c r="BA147">
        <v>7187</v>
      </c>
      <c r="BB147">
        <v>8330</v>
      </c>
      <c r="BC147">
        <v>12285</v>
      </c>
    </row>
    <row r="148" spans="2:55">
      <c r="B148" t="s">
        <v>89</v>
      </c>
      <c r="N148">
        <v>17782</v>
      </c>
      <c r="R148">
        <v>1171</v>
      </c>
      <c r="S148">
        <v>96630</v>
      </c>
      <c r="T148">
        <v>94818</v>
      </c>
      <c r="U148">
        <v>80584</v>
      </c>
      <c r="W148">
        <v>570506</v>
      </c>
      <c r="X148">
        <v>473254</v>
      </c>
      <c r="Y148">
        <v>254249</v>
      </c>
      <c r="Z148">
        <v>278355</v>
      </c>
      <c r="AA148">
        <v>282</v>
      </c>
      <c r="AB148">
        <v>973</v>
      </c>
      <c r="AC148">
        <v>1186</v>
      </c>
      <c r="AD148">
        <v>1824</v>
      </c>
      <c r="AE148">
        <v>1697</v>
      </c>
      <c r="AF148">
        <v>16015</v>
      </c>
      <c r="AG148">
        <v>15729</v>
      </c>
      <c r="AH148">
        <v>11580</v>
      </c>
      <c r="AI148">
        <v>14043</v>
      </c>
      <c r="AJ148">
        <v>2576</v>
      </c>
      <c r="AK148">
        <v>1204</v>
      </c>
      <c r="AL148">
        <v>1614</v>
      </c>
      <c r="AM148">
        <v>1600</v>
      </c>
      <c r="AN148">
        <v>2416</v>
      </c>
      <c r="AO148">
        <v>2343</v>
      </c>
      <c r="AP148">
        <v>2556</v>
      </c>
      <c r="AQ148">
        <v>1555</v>
      </c>
      <c r="AR148" s="1">
        <v>1582</v>
      </c>
      <c r="AS148" s="1">
        <v>24809</v>
      </c>
      <c r="AT148" s="1">
        <v>34316</v>
      </c>
      <c r="AU148" s="1">
        <v>39692</v>
      </c>
      <c r="AV148">
        <v>41696</v>
      </c>
      <c r="AW148">
        <v>42655</v>
      </c>
      <c r="AX148">
        <v>48735</v>
      </c>
      <c r="AY148">
        <v>19155</v>
      </c>
      <c r="AZ148">
        <v>32539</v>
      </c>
      <c r="BA148">
        <v>33013</v>
      </c>
      <c r="BB148">
        <v>36298</v>
      </c>
      <c r="BC148">
        <v>45991</v>
      </c>
    </row>
    <row r="149" spans="2:55">
      <c r="B149" t="s">
        <v>90</v>
      </c>
      <c r="N149">
        <v>209203</v>
      </c>
      <c r="O149">
        <v>339139</v>
      </c>
      <c r="P149">
        <v>124740</v>
      </c>
      <c r="Q149">
        <v>314906</v>
      </c>
      <c r="R149">
        <v>556311</v>
      </c>
      <c r="S149">
        <v>447604</v>
      </c>
      <c r="T149">
        <v>930242</v>
      </c>
      <c r="U149">
        <v>8062549</v>
      </c>
      <c r="V149">
        <v>14231221</v>
      </c>
      <c r="W149">
        <v>14455898</v>
      </c>
      <c r="X149">
        <v>26503744</v>
      </c>
      <c r="Y149">
        <v>16886881</v>
      </c>
      <c r="Z149">
        <v>5614667</v>
      </c>
      <c r="AA149">
        <v>11557</v>
      </c>
      <c r="AB149">
        <v>17497</v>
      </c>
      <c r="AC149">
        <v>12196</v>
      </c>
      <c r="AD149">
        <v>17349</v>
      </c>
      <c r="AE149">
        <v>19794</v>
      </c>
      <c r="AF149">
        <v>23945</v>
      </c>
      <c r="AG149">
        <v>22168</v>
      </c>
      <c r="AH149">
        <v>30000</v>
      </c>
      <c r="AI149">
        <v>20316</v>
      </c>
    </row>
    <row r="150" spans="2:55">
      <c r="B150" t="s">
        <v>163</v>
      </c>
      <c r="AJ150">
        <v>6238</v>
      </c>
      <c r="AK150">
        <v>5631</v>
      </c>
      <c r="AL150">
        <v>5818</v>
      </c>
      <c r="AM150">
        <v>5317</v>
      </c>
      <c r="AN150">
        <v>8497</v>
      </c>
      <c r="AO150">
        <v>13282</v>
      </c>
      <c r="AP150">
        <v>21562</v>
      </c>
      <c r="AQ150">
        <v>6723</v>
      </c>
      <c r="AR150" s="1">
        <v>8986</v>
      </c>
      <c r="AS150" s="1">
        <v>15994</v>
      </c>
      <c r="AT150" s="1">
        <v>13231</v>
      </c>
      <c r="AU150" s="1">
        <v>4377</v>
      </c>
      <c r="AV150">
        <v>11781</v>
      </c>
      <c r="AW150">
        <v>17682</v>
      </c>
      <c r="AX150">
        <v>21718</v>
      </c>
      <c r="AY150">
        <v>23300</v>
      </c>
      <c r="AZ150">
        <v>52166</v>
      </c>
      <c r="BA150">
        <v>74426</v>
      </c>
      <c r="BB150">
        <v>50830</v>
      </c>
      <c r="BC150">
        <v>61338</v>
      </c>
    </row>
    <row r="151" spans="2:55">
      <c r="B151" t="s">
        <v>164</v>
      </c>
      <c r="AJ151">
        <v>6021</v>
      </c>
      <c r="AK151">
        <v>3157</v>
      </c>
      <c r="AL151">
        <v>3326</v>
      </c>
      <c r="AM151">
        <v>3633</v>
      </c>
      <c r="AN151">
        <v>5086</v>
      </c>
      <c r="AO151">
        <v>4661</v>
      </c>
      <c r="AP151">
        <v>13302</v>
      </c>
      <c r="AQ151">
        <v>4077</v>
      </c>
      <c r="AR151" s="1">
        <v>6821</v>
      </c>
      <c r="AS151" s="1">
        <v>8021</v>
      </c>
      <c r="AT151" s="1">
        <v>7764</v>
      </c>
      <c r="AU151" s="1">
        <v>4243</v>
      </c>
      <c r="AV151">
        <v>6168</v>
      </c>
      <c r="AW151">
        <v>11595</v>
      </c>
      <c r="AX151">
        <v>13455</v>
      </c>
      <c r="AY151">
        <v>12116</v>
      </c>
      <c r="AZ151">
        <v>31386</v>
      </c>
      <c r="BA151">
        <v>31073</v>
      </c>
      <c r="BB151">
        <v>30472</v>
      </c>
      <c r="BC151">
        <v>34838</v>
      </c>
    </row>
    <row r="152" spans="2:55">
      <c r="B152" t="s">
        <v>165</v>
      </c>
      <c r="AJ152">
        <v>217</v>
      </c>
      <c r="AK152">
        <v>144</v>
      </c>
      <c r="AL152">
        <v>120</v>
      </c>
      <c r="AM152">
        <v>250</v>
      </c>
      <c r="AN152">
        <v>322</v>
      </c>
      <c r="AO152">
        <v>229</v>
      </c>
      <c r="AP152">
        <v>984</v>
      </c>
      <c r="AQ152">
        <v>608</v>
      </c>
      <c r="AR152" s="1">
        <v>637</v>
      </c>
      <c r="AS152" s="1">
        <v>622</v>
      </c>
      <c r="AT152" s="1">
        <v>668</v>
      </c>
      <c r="AU152" s="1"/>
      <c r="AV152">
        <v>987</v>
      </c>
      <c r="AW152">
        <v>1508</v>
      </c>
      <c r="AX152">
        <v>1528</v>
      </c>
      <c r="AY152">
        <v>1131</v>
      </c>
      <c r="AZ152">
        <v>1136</v>
      </c>
      <c r="BA152">
        <v>849</v>
      </c>
      <c r="BB152">
        <v>1069</v>
      </c>
      <c r="BC152">
        <v>3549</v>
      </c>
    </row>
    <row r="153" spans="2:55">
      <c r="B153" t="s">
        <v>193</v>
      </c>
    </row>
    <row r="154" spans="2:55">
      <c r="B154" t="s">
        <v>194</v>
      </c>
      <c r="AR154" s="1"/>
      <c r="AS154" s="1"/>
      <c r="AT154" s="1"/>
      <c r="AU154" s="1">
        <v>277</v>
      </c>
    </row>
    <row r="155" spans="2:55">
      <c r="B155" t="s">
        <v>91</v>
      </c>
      <c r="N155">
        <v>1998768</v>
      </c>
      <c r="O155">
        <v>2070119</v>
      </c>
      <c r="P155">
        <v>2285546</v>
      </c>
      <c r="Q155">
        <v>2557328</v>
      </c>
      <c r="R155">
        <v>3066349</v>
      </c>
      <c r="S155">
        <v>1805419</v>
      </c>
      <c r="T155">
        <v>9619631</v>
      </c>
      <c r="U155">
        <v>18546168</v>
      </c>
      <c r="V155">
        <v>26515730</v>
      </c>
      <c r="W155">
        <v>36692825</v>
      </c>
      <c r="X155">
        <v>38815763</v>
      </c>
      <c r="Y155">
        <v>20616766</v>
      </c>
      <c r="Z155">
        <v>7893888</v>
      </c>
      <c r="AA155">
        <v>8203</v>
      </c>
      <c r="AB155">
        <v>13423</v>
      </c>
      <c r="AC155">
        <v>7727</v>
      </c>
      <c r="AD155">
        <v>9215</v>
      </c>
      <c r="AE155">
        <v>19827</v>
      </c>
      <c r="AF155">
        <v>8742</v>
      </c>
    </row>
    <row r="156" spans="2:55">
      <c r="B156" t="s">
        <v>155</v>
      </c>
      <c r="AG156">
        <v>9120</v>
      </c>
      <c r="AH156">
        <v>9638</v>
      </c>
      <c r="AI156">
        <v>6939</v>
      </c>
      <c r="AJ156">
        <v>4404</v>
      </c>
      <c r="AK156">
        <v>2302</v>
      </c>
      <c r="AL156">
        <v>3895</v>
      </c>
      <c r="AM156">
        <v>2859</v>
      </c>
      <c r="AN156">
        <v>3850</v>
      </c>
      <c r="AO156">
        <v>5915</v>
      </c>
      <c r="AP156">
        <v>14402</v>
      </c>
      <c r="AQ156">
        <v>15985</v>
      </c>
      <c r="AR156" s="1">
        <v>28721</v>
      </c>
      <c r="AS156" s="1">
        <v>47338</v>
      </c>
      <c r="AT156" s="1">
        <v>66181</v>
      </c>
      <c r="AU156" s="1">
        <v>96303</v>
      </c>
      <c r="AV156">
        <v>88443</v>
      </c>
      <c r="AW156">
        <v>88895</v>
      </c>
      <c r="AX156">
        <v>103893</v>
      </c>
      <c r="AY156">
        <v>150311</v>
      </c>
      <c r="AZ156">
        <v>111119</v>
      </c>
      <c r="BA156">
        <v>135224</v>
      </c>
      <c r="BB156">
        <v>116369</v>
      </c>
      <c r="BC156">
        <v>141560</v>
      </c>
    </row>
    <row r="157" spans="2:55">
      <c r="B157" t="s">
        <v>156</v>
      </c>
      <c r="C157" t="s">
        <v>206</v>
      </c>
      <c r="AG157">
        <v>61</v>
      </c>
      <c r="AH157">
        <v>18</v>
      </c>
      <c r="AI157">
        <v>33</v>
      </c>
      <c r="AJ157">
        <v>86</v>
      </c>
      <c r="AK157">
        <v>108</v>
      </c>
      <c r="AL157">
        <v>215</v>
      </c>
      <c r="AM157">
        <v>356</v>
      </c>
      <c r="AN157">
        <v>411</v>
      </c>
      <c r="AO157">
        <v>1798</v>
      </c>
      <c r="AP157">
        <v>4551</v>
      </c>
      <c r="AQ157">
        <v>2978</v>
      </c>
      <c r="AR157" s="1">
        <v>4646</v>
      </c>
      <c r="AS157" s="1">
        <v>8677</v>
      </c>
      <c r="AT157" s="1">
        <v>6507</v>
      </c>
      <c r="AU157" s="1"/>
    </row>
    <row r="158" spans="2:55">
      <c r="B158" t="s">
        <v>204</v>
      </c>
      <c r="AV158">
        <v>1</v>
      </c>
      <c r="AW158">
        <v>5</v>
      </c>
      <c r="AX158">
        <v>17223</v>
      </c>
      <c r="AY158">
        <v>2451</v>
      </c>
      <c r="AZ158">
        <v>318</v>
      </c>
      <c r="BA158">
        <v>6265</v>
      </c>
      <c r="BB158">
        <v>9569</v>
      </c>
      <c r="BC158">
        <v>30892</v>
      </c>
    </row>
    <row r="159" spans="2:55">
      <c r="B159" t="s">
        <v>202</v>
      </c>
      <c r="AR159" s="1"/>
      <c r="AS159" s="1"/>
      <c r="AT159" s="1"/>
      <c r="AU159" s="1">
        <v>6520</v>
      </c>
      <c r="AV159">
        <v>7809</v>
      </c>
      <c r="AW159">
        <v>5227</v>
      </c>
      <c r="AX159">
        <v>7553</v>
      </c>
      <c r="AY159">
        <v>3821</v>
      </c>
      <c r="AZ159">
        <v>3476</v>
      </c>
      <c r="BA159">
        <v>5827</v>
      </c>
      <c r="BB159">
        <v>5694</v>
      </c>
      <c r="BC159">
        <v>6964</v>
      </c>
    </row>
    <row r="160" spans="2:55">
      <c r="B160" t="s">
        <v>203</v>
      </c>
      <c r="C160" t="s">
        <v>205</v>
      </c>
      <c r="AR160" s="1"/>
      <c r="AS160" s="1"/>
      <c r="AT160" s="1"/>
      <c r="AU160" s="1">
        <v>6</v>
      </c>
      <c r="AV160">
        <v>4</v>
      </c>
      <c r="AW160">
        <v>309</v>
      </c>
      <c r="AX160">
        <v>3</v>
      </c>
      <c r="AY160">
        <v>27</v>
      </c>
      <c r="AZ160">
        <v>8</v>
      </c>
      <c r="BA160">
        <v>106</v>
      </c>
      <c r="BB160">
        <v>78</v>
      </c>
      <c r="BC160">
        <v>345</v>
      </c>
    </row>
    <row r="161" spans="2:55">
      <c r="B161" t="s">
        <v>92</v>
      </c>
      <c r="N161">
        <v>973035</v>
      </c>
      <c r="O161">
        <v>1046433</v>
      </c>
      <c r="P161">
        <v>1120100</v>
      </c>
      <c r="Q161">
        <v>923536</v>
      </c>
      <c r="R161">
        <v>830069</v>
      </c>
      <c r="S161">
        <v>622909</v>
      </c>
      <c r="T161">
        <v>603739</v>
      </c>
      <c r="U161">
        <v>572953</v>
      </c>
      <c r="V161">
        <v>204229</v>
      </c>
      <c r="W161">
        <v>508563</v>
      </c>
      <c r="X161">
        <v>839040</v>
      </c>
      <c r="Y161">
        <v>6639588</v>
      </c>
      <c r="Z161">
        <v>1250716</v>
      </c>
      <c r="AA161">
        <v>918</v>
      </c>
      <c r="AB161">
        <v>1578</v>
      </c>
      <c r="AC161">
        <v>1657</v>
      </c>
      <c r="AD161">
        <v>3344</v>
      </c>
      <c r="AE161">
        <v>2258</v>
      </c>
      <c r="AF161">
        <v>1614</v>
      </c>
      <c r="AG161">
        <v>2810</v>
      </c>
      <c r="AH161">
        <v>3102</v>
      </c>
      <c r="AI161">
        <v>2265</v>
      </c>
      <c r="AJ161">
        <v>1325</v>
      </c>
      <c r="AK161">
        <v>1843</v>
      </c>
      <c r="AL161">
        <v>1630</v>
      </c>
      <c r="AM161">
        <v>2515</v>
      </c>
      <c r="AN161">
        <v>2442</v>
      </c>
      <c r="AO161">
        <v>4975</v>
      </c>
      <c r="AP161">
        <v>4764</v>
      </c>
      <c r="AQ161">
        <v>5532</v>
      </c>
      <c r="AR161" s="1">
        <v>5658</v>
      </c>
      <c r="AS161" s="1">
        <v>7264</v>
      </c>
      <c r="AT161" s="1">
        <v>10021</v>
      </c>
      <c r="AU161" s="1">
        <v>13557</v>
      </c>
      <c r="AV161">
        <v>8749</v>
      </c>
      <c r="AW161">
        <v>10470</v>
      </c>
      <c r="AX161">
        <v>14895</v>
      </c>
      <c r="AY161">
        <v>9604</v>
      </c>
      <c r="AZ161">
        <v>9372</v>
      </c>
      <c r="BA161">
        <v>11396</v>
      </c>
      <c r="BB161">
        <v>21280</v>
      </c>
      <c r="BC161">
        <v>24636</v>
      </c>
    </row>
    <row r="162" spans="2:55">
      <c r="B162" t="s">
        <v>198</v>
      </c>
      <c r="AR162" s="1"/>
      <c r="AS162" s="1"/>
      <c r="AT162" s="1"/>
      <c r="AU162" s="1">
        <v>615</v>
      </c>
      <c r="AV162">
        <v>427</v>
      </c>
      <c r="AW162">
        <v>758</v>
      </c>
      <c r="AX162">
        <v>849</v>
      </c>
      <c r="AY162">
        <v>2302</v>
      </c>
      <c r="AZ162">
        <v>1870</v>
      </c>
      <c r="BA162">
        <v>1973</v>
      </c>
      <c r="BB162">
        <v>999</v>
      </c>
      <c r="BC162">
        <v>1080</v>
      </c>
    </row>
    <row r="163" spans="2:55">
      <c r="B163" t="s">
        <v>199</v>
      </c>
      <c r="AR163" s="1"/>
      <c r="AS163" s="1"/>
      <c r="AT163" s="1"/>
      <c r="AU163" s="1">
        <v>100</v>
      </c>
      <c r="AV163">
        <v>152</v>
      </c>
      <c r="AW163">
        <v>93</v>
      </c>
      <c r="AX163">
        <v>142</v>
      </c>
      <c r="AY163">
        <v>584</v>
      </c>
      <c r="AZ163">
        <v>140</v>
      </c>
      <c r="BA163">
        <v>28</v>
      </c>
      <c r="BB163">
        <v>138</v>
      </c>
      <c r="BC163">
        <v>95</v>
      </c>
    </row>
    <row r="164" spans="2:55">
      <c r="B164" t="s">
        <v>200</v>
      </c>
      <c r="AV164">
        <v>1</v>
      </c>
      <c r="AY164">
        <v>1</v>
      </c>
      <c r="AZ164">
        <v>6</v>
      </c>
      <c r="BB164">
        <v>7</v>
      </c>
      <c r="BC164">
        <v>12</v>
      </c>
    </row>
    <row r="165" spans="2:55">
      <c r="B165" t="s">
        <v>93</v>
      </c>
      <c r="N165">
        <v>107785</v>
      </c>
      <c r="O165">
        <v>99257</v>
      </c>
      <c r="P165">
        <v>108780</v>
      </c>
      <c r="Q165">
        <v>193645</v>
      </c>
      <c r="R165">
        <v>165293</v>
      </c>
      <c r="S165">
        <v>111628</v>
      </c>
      <c r="T165">
        <v>104290</v>
      </c>
      <c r="U165">
        <v>184247</v>
      </c>
      <c r="V165">
        <v>247940</v>
      </c>
      <c r="W165">
        <v>152466</v>
      </c>
      <c r="X165">
        <v>164546</v>
      </c>
      <c r="Y165">
        <v>205650</v>
      </c>
      <c r="Z165">
        <v>291926</v>
      </c>
      <c r="AA165">
        <v>244</v>
      </c>
      <c r="AB165">
        <v>235</v>
      </c>
      <c r="AC165">
        <v>193</v>
      </c>
      <c r="AD165">
        <v>282</v>
      </c>
      <c r="AE165">
        <v>464</v>
      </c>
      <c r="AF165">
        <v>652</v>
      </c>
      <c r="AG165">
        <v>835</v>
      </c>
      <c r="AH165">
        <v>511</v>
      </c>
      <c r="AI165">
        <v>444</v>
      </c>
      <c r="AJ165">
        <v>256</v>
      </c>
      <c r="AK165">
        <v>191</v>
      </c>
      <c r="AL165">
        <v>187</v>
      </c>
      <c r="AM165">
        <v>248</v>
      </c>
      <c r="AN165">
        <v>228</v>
      </c>
      <c r="AO165">
        <v>204</v>
      </c>
      <c r="AP165">
        <v>240</v>
      </c>
      <c r="AQ165">
        <v>248</v>
      </c>
      <c r="AR165" s="1">
        <v>222</v>
      </c>
      <c r="AS165" s="1">
        <v>213</v>
      </c>
      <c r="AT165" s="1">
        <v>174</v>
      </c>
      <c r="AU165" s="1">
        <v>201</v>
      </c>
      <c r="AV165">
        <v>329</v>
      </c>
      <c r="AW165">
        <v>303</v>
      </c>
      <c r="AX165">
        <v>107</v>
      </c>
      <c r="AY165">
        <v>125</v>
      </c>
      <c r="AZ165">
        <v>82</v>
      </c>
      <c r="BA165">
        <v>132</v>
      </c>
      <c r="BB165">
        <v>155</v>
      </c>
      <c r="BC165">
        <v>125</v>
      </c>
    </row>
    <row r="166" spans="2:55">
      <c r="B166" t="s">
        <v>94</v>
      </c>
      <c r="N166">
        <v>767737</v>
      </c>
      <c r="O166">
        <v>551367</v>
      </c>
      <c r="P166">
        <v>699669</v>
      </c>
      <c r="Q166">
        <v>737310</v>
      </c>
      <c r="R166">
        <v>785697</v>
      </c>
      <c r="S166">
        <v>836519</v>
      </c>
      <c r="T166">
        <v>847697</v>
      </c>
      <c r="U166">
        <v>2113245</v>
      </c>
      <c r="V166">
        <v>957674</v>
      </c>
      <c r="W166">
        <v>812677</v>
      </c>
      <c r="X166">
        <v>2508237</v>
      </c>
      <c r="Y166">
        <v>3470258</v>
      </c>
      <c r="Z166">
        <v>1431476</v>
      </c>
      <c r="AA166">
        <v>365</v>
      </c>
      <c r="AB166">
        <v>524</v>
      </c>
      <c r="AC166">
        <v>929</v>
      </c>
      <c r="AD166">
        <v>1283</v>
      </c>
      <c r="AE166">
        <v>1199</v>
      </c>
      <c r="AF166">
        <v>1630</v>
      </c>
      <c r="AG166">
        <v>1201</v>
      </c>
      <c r="AH166">
        <v>2466</v>
      </c>
      <c r="AI166">
        <v>2590</v>
      </c>
      <c r="AJ166">
        <v>2296</v>
      </c>
      <c r="AK166">
        <v>1343</v>
      </c>
      <c r="AL166">
        <v>845</v>
      </c>
      <c r="AM166">
        <v>1260</v>
      </c>
      <c r="AN166">
        <v>2577</v>
      </c>
      <c r="AO166">
        <v>2125</v>
      </c>
      <c r="AP166">
        <v>5010</v>
      </c>
      <c r="AQ166">
        <v>2501</v>
      </c>
      <c r="AR166" s="1">
        <v>3206</v>
      </c>
      <c r="AS166" s="1">
        <v>1442</v>
      </c>
      <c r="AT166" s="1">
        <v>1514</v>
      </c>
      <c r="AU166" s="1"/>
    </row>
    <row r="167" spans="2:55">
      <c r="B167" t="s">
        <v>189</v>
      </c>
      <c r="C167" t="s">
        <v>192</v>
      </c>
      <c r="AR167" s="1"/>
      <c r="AS167" s="1"/>
      <c r="AT167" s="1"/>
      <c r="AU167" s="1">
        <v>654</v>
      </c>
      <c r="AV167">
        <v>284</v>
      </c>
      <c r="AW167">
        <v>1057</v>
      </c>
      <c r="AX167">
        <v>617</v>
      </c>
      <c r="AY167">
        <v>1733</v>
      </c>
      <c r="AZ167">
        <v>660</v>
      </c>
      <c r="BA167">
        <v>1282</v>
      </c>
      <c r="BB167">
        <v>33</v>
      </c>
      <c r="BC167">
        <v>995</v>
      </c>
    </row>
    <row r="168" spans="2:55">
      <c r="B168" t="s">
        <v>190</v>
      </c>
      <c r="C168" t="s">
        <v>192</v>
      </c>
      <c r="AR168" s="1"/>
      <c r="AS168" s="1"/>
      <c r="AT168" s="1"/>
      <c r="AU168" s="1">
        <v>283</v>
      </c>
      <c r="AV168">
        <v>617</v>
      </c>
      <c r="AW168">
        <v>48</v>
      </c>
      <c r="AX168">
        <v>4474</v>
      </c>
      <c r="AY168">
        <v>375</v>
      </c>
      <c r="AZ168">
        <v>720</v>
      </c>
      <c r="BA168">
        <v>91</v>
      </c>
      <c r="BB168">
        <v>48</v>
      </c>
      <c r="BC168">
        <v>67</v>
      </c>
    </row>
    <row r="169" spans="2:55">
      <c r="B169" t="s">
        <v>191</v>
      </c>
      <c r="C169" t="s">
        <v>192</v>
      </c>
      <c r="AR169" s="1"/>
      <c r="AS169" s="1"/>
      <c r="AT169" s="1"/>
      <c r="AU169" s="1">
        <v>21</v>
      </c>
      <c r="AV169">
        <v>101</v>
      </c>
      <c r="AW169">
        <v>870</v>
      </c>
      <c r="AX169">
        <v>4076</v>
      </c>
      <c r="AY169">
        <v>1927</v>
      </c>
      <c r="AZ169">
        <v>2457</v>
      </c>
      <c r="BA169">
        <v>8610</v>
      </c>
      <c r="BB169">
        <v>2349</v>
      </c>
      <c r="BC169">
        <v>4051</v>
      </c>
    </row>
    <row r="170" spans="2:55">
      <c r="B170" t="s">
        <v>201</v>
      </c>
      <c r="C170" t="s">
        <v>192</v>
      </c>
      <c r="AV170">
        <v>3</v>
      </c>
      <c r="AZ170">
        <v>9</v>
      </c>
      <c r="BA170">
        <v>94</v>
      </c>
      <c r="BB170">
        <v>68</v>
      </c>
      <c r="BC170">
        <v>41</v>
      </c>
    </row>
    <row r="171" spans="2:55">
      <c r="B171" t="s">
        <v>142</v>
      </c>
      <c r="C171" t="s">
        <v>143</v>
      </c>
      <c r="AA171">
        <v>1789</v>
      </c>
      <c r="AB171">
        <v>2372</v>
      </c>
      <c r="AC171">
        <v>1957</v>
      </c>
      <c r="AD171">
        <v>2933</v>
      </c>
      <c r="AE171">
        <v>3154</v>
      </c>
      <c r="AF171">
        <v>4650</v>
      </c>
      <c r="AG171">
        <v>4938</v>
      </c>
      <c r="AH171">
        <v>4382</v>
      </c>
      <c r="AI171">
        <v>4019</v>
      </c>
      <c r="AJ171">
        <v>1818</v>
      </c>
      <c r="AK171">
        <v>1211</v>
      </c>
      <c r="AL171">
        <v>1326</v>
      </c>
      <c r="AM171">
        <v>1764</v>
      </c>
      <c r="AN171">
        <v>3026</v>
      </c>
    </row>
    <row r="172" spans="2:55">
      <c r="B172" t="s">
        <v>170</v>
      </c>
      <c r="AO172">
        <v>1626</v>
      </c>
      <c r="AP172">
        <v>3741</v>
      </c>
      <c r="AQ172">
        <v>2434</v>
      </c>
      <c r="AR172" s="1">
        <v>2029</v>
      </c>
      <c r="AS172" s="1">
        <v>1093</v>
      </c>
      <c r="AT172" s="1">
        <v>593</v>
      </c>
      <c r="AU172" s="1">
        <v>1052</v>
      </c>
      <c r="AV172">
        <v>2140</v>
      </c>
      <c r="AW172">
        <v>2404</v>
      </c>
      <c r="AX172">
        <v>2032</v>
      </c>
      <c r="AY172">
        <v>1722</v>
      </c>
      <c r="AZ172">
        <v>1823</v>
      </c>
      <c r="BA172">
        <v>3757</v>
      </c>
      <c r="BB172">
        <v>4061</v>
      </c>
      <c r="BC172">
        <v>5117</v>
      </c>
    </row>
    <row r="173" spans="2:55">
      <c r="B173" t="s">
        <v>171</v>
      </c>
      <c r="AO173">
        <v>871</v>
      </c>
      <c r="AP173">
        <v>1029</v>
      </c>
      <c r="AQ173">
        <v>2005</v>
      </c>
      <c r="AR173" s="1">
        <v>764</v>
      </c>
      <c r="AS173" s="1">
        <v>278</v>
      </c>
      <c r="AT173" s="1">
        <v>7</v>
      </c>
      <c r="AU173" s="1"/>
      <c r="AV173">
        <v>90</v>
      </c>
      <c r="AW173">
        <v>500</v>
      </c>
      <c r="AX173">
        <v>208</v>
      </c>
      <c r="AY173">
        <v>619</v>
      </c>
      <c r="AZ173">
        <v>272</v>
      </c>
      <c r="BA173">
        <v>726</v>
      </c>
      <c r="BB173">
        <v>1328</v>
      </c>
      <c r="BC173">
        <v>3212</v>
      </c>
    </row>
    <row r="174" spans="2:55">
      <c r="B174" t="s">
        <v>95</v>
      </c>
      <c r="C174" t="s">
        <v>125</v>
      </c>
      <c r="N174">
        <v>208302</v>
      </c>
      <c r="O174">
        <v>949819</v>
      </c>
      <c r="P174">
        <v>265622</v>
      </c>
      <c r="Q174">
        <v>419215</v>
      </c>
      <c r="R174">
        <v>435530</v>
      </c>
      <c r="S174">
        <v>109771</v>
      </c>
      <c r="V174">
        <v>466987</v>
      </c>
      <c r="W174">
        <v>8209</v>
      </c>
      <c r="X174">
        <v>89274</v>
      </c>
      <c r="Y174">
        <v>65307</v>
      </c>
    </row>
    <row r="175" spans="2:55">
      <c r="B175" t="s">
        <v>96</v>
      </c>
    </row>
    <row r="176" spans="2:55">
      <c r="B176" t="s">
        <v>97</v>
      </c>
      <c r="N176">
        <v>285</v>
      </c>
      <c r="O176">
        <v>707</v>
      </c>
      <c r="P176">
        <v>38</v>
      </c>
      <c r="Q176">
        <v>2117</v>
      </c>
      <c r="R176">
        <v>1929</v>
      </c>
      <c r="S176">
        <v>5649</v>
      </c>
      <c r="T176">
        <v>80788</v>
      </c>
      <c r="U176">
        <v>47065</v>
      </c>
      <c r="W176">
        <v>88009</v>
      </c>
      <c r="X176">
        <v>172765</v>
      </c>
      <c r="Y176">
        <v>16258</v>
      </c>
      <c r="Z176">
        <v>3610</v>
      </c>
      <c r="AA176">
        <v>41</v>
      </c>
      <c r="AB176">
        <v>18</v>
      </c>
      <c r="AC176">
        <v>5</v>
      </c>
      <c r="AD176">
        <v>77</v>
      </c>
      <c r="AE176">
        <v>280</v>
      </c>
      <c r="AF176">
        <v>362</v>
      </c>
      <c r="AG176">
        <v>104</v>
      </c>
      <c r="AH176">
        <v>101</v>
      </c>
      <c r="AI176">
        <v>52</v>
      </c>
      <c r="AJ176">
        <v>29</v>
      </c>
      <c r="AK176">
        <v>5</v>
      </c>
      <c r="AL176">
        <v>11</v>
      </c>
      <c r="AM176">
        <v>39</v>
      </c>
      <c r="AN176">
        <v>179</v>
      </c>
      <c r="AO176">
        <v>505</v>
      </c>
      <c r="AP176">
        <v>1070</v>
      </c>
      <c r="AQ176">
        <v>1057</v>
      </c>
      <c r="AR176" s="1">
        <v>2137</v>
      </c>
      <c r="AS176" s="1">
        <v>3023</v>
      </c>
      <c r="AT176" s="1">
        <v>3346</v>
      </c>
      <c r="AU176" s="1">
        <v>5643</v>
      </c>
      <c r="AV176">
        <v>7643</v>
      </c>
      <c r="AW176">
        <v>8576</v>
      </c>
      <c r="AX176">
        <v>11470</v>
      </c>
      <c r="AY176">
        <v>12875</v>
      </c>
      <c r="AZ176">
        <v>11350</v>
      </c>
      <c r="BA176">
        <v>13054</v>
      </c>
      <c r="BB176">
        <v>10782</v>
      </c>
      <c r="BC176">
        <v>20974</v>
      </c>
    </row>
    <row r="177" spans="2:55">
      <c r="B177" t="s">
        <v>98</v>
      </c>
      <c r="N177">
        <v>4675</v>
      </c>
      <c r="O177">
        <v>7251</v>
      </c>
      <c r="P177">
        <v>101899</v>
      </c>
      <c r="Q177">
        <v>36282</v>
      </c>
      <c r="R177">
        <v>11247</v>
      </c>
      <c r="S177">
        <v>26645</v>
      </c>
      <c r="T177">
        <v>66712</v>
      </c>
      <c r="U177">
        <v>121812</v>
      </c>
      <c r="V177">
        <v>132738</v>
      </c>
      <c r="W177">
        <v>21776</v>
      </c>
      <c r="X177">
        <v>106267</v>
      </c>
      <c r="Y177">
        <v>2059406</v>
      </c>
      <c r="Z177">
        <v>101597</v>
      </c>
      <c r="AA177">
        <v>20</v>
      </c>
      <c r="AB177">
        <v>156</v>
      </c>
      <c r="AC177">
        <v>231</v>
      </c>
      <c r="AD177">
        <v>525</v>
      </c>
      <c r="AE177">
        <v>271</v>
      </c>
      <c r="AF177">
        <v>108</v>
      </c>
      <c r="AG177">
        <v>217</v>
      </c>
      <c r="AH177">
        <v>326</v>
      </c>
      <c r="AI177">
        <v>307</v>
      </c>
      <c r="AJ177">
        <v>143</v>
      </c>
      <c r="AK177">
        <v>96</v>
      </c>
      <c r="AL177">
        <v>133</v>
      </c>
      <c r="AM177">
        <v>343</v>
      </c>
      <c r="AN177">
        <v>422</v>
      </c>
      <c r="AO177">
        <v>646</v>
      </c>
      <c r="AP177">
        <v>1108</v>
      </c>
      <c r="AQ177">
        <v>1821</v>
      </c>
      <c r="AR177" s="1">
        <v>1718</v>
      </c>
      <c r="AS177" s="1">
        <v>2906</v>
      </c>
      <c r="AT177" s="1">
        <v>1022</v>
      </c>
      <c r="AU177" s="1">
        <v>3073</v>
      </c>
      <c r="AV177">
        <v>3238</v>
      </c>
      <c r="AW177">
        <v>3828</v>
      </c>
      <c r="AX177">
        <v>11321</v>
      </c>
      <c r="AY177">
        <v>8196</v>
      </c>
      <c r="AZ177">
        <v>8655</v>
      </c>
      <c r="BA177">
        <v>2758</v>
      </c>
      <c r="BB177">
        <v>3307</v>
      </c>
      <c r="BC177">
        <v>7849</v>
      </c>
    </row>
    <row r="178" spans="2:55">
      <c r="B178" t="s">
        <v>99</v>
      </c>
      <c r="N178">
        <v>358179</v>
      </c>
      <c r="O178">
        <v>458757</v>
      </c>
      <c r="P178">
        <v>144079</v>
      </c>
      <c r="Q178">
        <v>93949</v>
      </c>
      <c r="R178">
        <v>119354</v>
      </c>
      <c r="S178">
        <v>122913</v>
      </c>
      <c r="T178">
        <v>112007</v>
      </c>
      <c r="U178">
        <v>300515</v>
      </c>
      <c r="V178">
        <v>179859</v>
      </c>
      <c r="W178">
        <v>326202</v>
      </c>
      <c r="X178">
        <v>717774</v>
      </c>
      <c r="Y178">
        <v>865023</v>
      </c>
      <c r="Z178">
        <v>195354</v>
      </c>
      <c r="AA178">
        <v>213</v>
      </c>
      <c r="AB178">
        <v>358</v>
      </c>
      <c r="AC178">
        <v>465</v>
      </c>
      <c r="AD178">
        <v>737</v>
      </c>
      <c r="AE178">
        <v>542</v>
      </c>
      <c r="AF178">
        <v>731</v>
      </c>
      <c r="AG178">
        <v>1136</v>
      </c>
      <c r="AH178">
        <v>1845</v>
      </c>
      <c r="AI178">
        <v>1193</v>
      </c>
      <c r="AJ178">
        <v>762</v>
      </c>
      <c r="AK178">
        <v>472</v>
      </c>
      <c r="AL178">
        <v>653</v>
      </c>
      <c r="AM178">
        <v>699</v>
      </c>
      <c r="AN178">
        <v>772</v>
      </c>
      <c r="AO178">
        <v>938</v>
      </c>
      <c r="AP178">
        <v>2360</v>
      </c>
      <c r="AQ178">
        <v>1361</v>
      </c>
      <c r="AR178" s="1">
        <v>1444</v>
      </c>
      <c r="AS178" s="1">
        <v>960</v>
      </c>
      <c r="AT178" s="1">
        <v>1463</v>
      </c>
      <c r="AU178" s="1"/>
    </row>
    <row r="179" spans="2:55">
      <c r="B179" t="s">
        <v>215</v>
      </c>
      <c r="AR179" s="1"/>
      <c r="AS179" s="1"/>
      <c r="AT179" s="1"/>
      <c r="AU179" s="1">
        <v>812</v>
      </c>
      <c r="AV179">
        <v>3498</v>
      </c>
      <c r="AW179">
        <v>1443</v>
      </c>
      <c r="AX179">
        <v>1751</v>
      </c>
      <c r="AY179">
        <v>1692</v>
      </c>
      <c r="AZ179">
        <v>2687</v>
      </c>
      <c r="BA179">
        <v>6691</v>
      </c>
      <c r="BB179">
        <v>5805</v>
      </c>
      <c r="BC179">
        <v>4215</v>
      </c>
    </row>
    <row r="180" spans="2:55">
      <c r="B180" t="s">
        <v>100</v>
      </c>
      <c r="N180">
        <v>222078</v>
      </c>
      <c r="O180">
        <v>239154</v>
      </c>
      <c r="P180">
        <v>224306</v>
      </c>
      <c r="Q180">
        <v>92178</v>
      </c>
      <c r="R180">
        <v>449200</v>
      </c>
      <c r="S180">
        <v>364147</v>
      </c>
      <c r="T180">
        <v>1182220</v>
      </c>
      <c r="U180">
        <v>2153474</v>
      </c>
      <c r="V180">
        <v>2418635</v>
      </c>
      <c r="W180">
        <v>3018856</v>
      </c>
      <c r="X180">
        <v>1672373</v>
      </c>
      <c r="Y180">
        <v>1760582</v>
      </c>
      <c r="Z180">
        <v>1285397</v>
      </c>
      <c r="AR180" s="1"/>
      <c r="AS180" s="1"/>
      <c r="AT180" s="1"/>
      <c r="AU180" s="1"/>
    </row>
    <row r="181" spans="2:55">
      <c r="B181" t="s">
        <v>144</v>
      </c>
      <c r="C181" t="s">
        <v>157</v>
      </c>
      <c r="AA181">
        <v>5789</v>
      </c>
      <c r="AB181">
        <v>3186</v>
      </c>
      <c r="AC181">
        <v>4924</v>
      </c>
      <c r="AD181">
        <v>13444</v>
      </c>
      <c r="AE181">
        <v>11563</v>
      </c>
      <c r="AF181">
        <v>1300</v>
      </c>
      <c r="AG181">
        <v>3071</v>
      </c>
      <c r="AH181">
        <v>4047</v>
      </c>
      <c r="AI181">
        <v>1572</v>
      </c>
      <c r="AJ181">
        <v>2501</v>
      </c>
      <c r="AK181">
        <v>1282</v>
      </c>
      <c r="AL181">
        <v>1857</v>
      </c>
      <c r="AM181">
        <v>2512</v>
      </c>
      <c r="AN181">
        <v>1723</v>
      </c>
      <c r="AO181">
        <v>101</v>
      </c>
      <c r="AP181">
        <v>166</v>
      </c>
      <c r="AQ181">
        <v>74</v>
      </c>
      <c r="AR181" s="1">
        <v>33</v>
      </c>
      <c r="AS181" s="1">
        <v>129</v>
      </c>
      <c r="AT181" s="1">
        <v>701</v>
      </c>
      <c r="AU181" s="1">
        <v>929</v>
      </c>
      <c r="AV181">
        <v>3158</v>
      </c>
      <c r="AW181">
        <v>2722</v>
      </c>
      <c r="AX181">
        <v>3373</v>
      </c>
      <c r="AY181">
        <v>2000</v>
      </c>
      <c r="AZ181">
        <v>1576</v>
      </c>
      <c r="BA181">
        <v>3009</v>
      </c>
      <c r="BB181">
        <v>5387</v>
      </c>
      <c r="BC181">
        <v>3218</v>
      </c>
    </row>
    <row r="182" spans="2:55" ht="15" customHeight="1">
      <c r="B182" t="s">
        <v>145</v>
      </c>
      <c r="AA182">
        <v>87</v>
      </c>
      <c r="AB182">
        <v>7851</v>
      </c>
      <c r="AC182">
        <v>11424</v>
      </c>
      <c r="AD182">
        <v>84</v>
      </c>
      <c r="AE182">
        <v>141</v>
      </c>
      <c r="AF182">
        <v>173</v>
      </c>
      <c r="AG182">
        <v>81</v>
      </c>
      <c r="AH182">
        <v>13</v>
      </c>
      <c r="AI182">
        <v>42</v>
      </c>
      <c r="AJ182">
        <v>48</v>
      </c>
      <c r="AK182">
        <v>113</v>
      </c>
      <c r="AL182">
        <v>198</v>
      </c>
      <c r="AM182">
        <v>232</v>
      </c>
      <c r="AN182">
        <v>148</v>
      </c>
      <c r="AO182">
        <v>55</v>
      </c>
      <c r="AP182">
        <v>899</v>
      </c>
      <c r="AQ182">
        <v>552</v>
      </c>
      <c r="AR182" s="1">
        <v>598</v>
      </c>
      <c r="AS182" s="1">
        <v>613</v>
      </c>
      <c r="AT182" s="1">
        <v>734</v>
      </c>
      <c r="AU182" s="1"/>
    </row>
    <row r="183" spans="2:55" ht="15" customHeight="1">
      <c r="B183" t="s">
        <v>195</v>
      </c>
      <c r="AR183" s="1"/>
      <c r="AS183" s="1"/>
      <c r="AT183" s="1"/>
      <c r="AU183" s="1">
        <v>1245</v>
      </c>
      <c r="AV183">
        <v>2041</v>
      </c>
      <c r="AW183">
        <v>5031</v>
      </c>
      <c r="AX183">
        <v>6569</v>
      </c>
      <c r="AY183">
        <v>8888</v>
      </c>
      <c r="AZ183">
        <v>3349</v>
      </c>
      <c r="BA183">
        <v>3045</v>
      </c>
      <c r="BB183">
        <v>2860</v>
      </c>
      <c r="BC183">
        <v>2801</v>
      </c>
    </row>
    <row r="184" spans="2:55" ht="15" customHeight="1">
      <c r="B184" t="s">
        <v>196</v>
      </c>
      <c r="AR184" s="1"/>
      <c r="AS184" s="1"/>
      <c r="AT184" s="1"/>
      <c r="AU184" s="1">
        <v>23</v>
      </c>
      <c r="AV184">
        <v>1</v>
      </c>
      <c r="AW184">
        <v>10</v>
      </c>
      <c r="AX184">
        <v>1</v>
      </c>
      <c r="AY184">
        <v>1</v>
      </c>
    </row>
    <row r="185" spans="2:55" ht="15" customHeight="1">
      <c r="B185" t="s">
        <v>197</v>
      </c>
      <c r="AR185" s="1"/>
      <c r="AS185" s="1"/>
      <c r="AT185" s="1"/>
      <c r="AU185" s="1">
        <v>624</v>
      </c>
      <c r="AV185">
        <v>1605</v>
      </c>
      <c r="AW185">
        <v>2539</v>
      </c>
      <c r="AX185">
        <v>4273</v>
      </c>
      <c r="AY185">
        <v>8980</v>
      </c>
      <c r="AZ185">
        <v>9816</v>
      </c>
    </row>
    <row r="186" spans="2:55" ht="15" customHeight="1">
      <c r="B186" t="s">
        <v>227</v>
      </c>
      <c r="BA186">
        <v>5231</v>
      </c>
      <c r="BB186">
        <v>7195</v>
      </c>
      <c r="BC186">
        <v>13104</v>
      </c>
    </row>
    <row r="187" spans="2:55" ht="15" customHeight="1">
      <c r="B187" t="s">
        <v>228</v>
      </c>
      <c r="BA187">
        <v>800</v>
      </c>
      <c r="BB187">
        <v>358</v>
      </c>
      <c r="BC187">
        <v>1361</v>
      </c>
    </row>
    <row r="188" spans="2:55">
      <c r="B188" t="s">
        <v>184</v>
      </c>
      <c r="C188" t="s">
        <v>185</v>
      </c>
      <c r="AR188" s="1"/>
      <c r="AS188" s="1"/>
      <c r="AT188" s="1"/>
      <c r="AU188" s="1">
        <v>68</v>
      </c>
      <c r="AV188">
        <v>28</v>
      </c>
      <c r="AW188">
        <v>77</v>
      </c>
    </row>
    <row r="189" spans="2:55">
      <c r="B189" t="s">
        <v>216</v>
      </c>
      <c r="AV189">
        <v>2</v>
      </c>
      <c r="AX189">
        <v>122</v>
      </c>
      <c r="AY189">
        <v>318</v>
      </c>
      <c r="AZ189">
        <v>149</v>
      </c>
      <c r="BA189">
        <v>178</v>
      </c>
      <c r="BB189">
        <v>204</v>
      </c>
      <c r="BC189">
        <v>87</v>
      </c>
    </row>
    <row r="190" spans="2:55">
      <c r="B190" t="s">
        <v>188</v>
      </c>
      <c r="C190" t="s">
        <v>185</v>
      </c>
    </row>
    <row r="191" spans="2:55">
      <c r="B191" t="s">
        <v>101</v>
      </c>
      <c r="U191">
        <v>2455</v>
      </c>
      <c r="V191">
        <v>386</v>
      </c>
      <c r="Y191">
        <v>117</v>
      </c>
      <c r="AF191">
        <v>2</v>
      </c>
      <c r="AG191">
        <v>1</v>
      </c>
      <c r="AK191">
        <v>6</v>
      </c>
      <c r="AL191">
        <v>10</v>
      </c>
      <c r="AM191">
        <v>12</v>
      </c>
      <c r="AP191">
        <v>8</v>
      </c>
      <c r="AR191" s="1">
        <v>1</v>
      </c>
      <c r="AS191" s="1">
        <v>14</v>
      </c>
      <c r="AT191" s="1">
        <v>1</v>
      </c>
      <c r="AU191" s="1"/>
      <c r="AX191">
        <v>364</v>
      </c>
      <c r="AY191">
        <v>156</v>
      </c>
      <c r="AZ191">
        <v>738</v>
      </c>
      <c r="BA191">
        <v>2202</v>
      </c>
      <c r="BB191">
        <v>43</v>
      </c>
      <c r="BC191">
        <v>4950</v>
      </c>
    </row>
    <row r="192" spans="2:55">
      <c r="B192" t="s">
        <v>217</v>
      </c>
      <c r="AW192">
        <v>373</v>
      </c>
      <c r="AX192">
        <v>22</v>
      </c>
      <c r="AY192">
        <v>128</v>
      </c>
      <c r="AZ192">
        <v>182</v>
      </c>
      <c r="BA192">
        <v>717</v>
      </c>
      <c r="BB192">
        <v>238</v>
      </c>
      <c r="BC192">
        <v>45</v>
      </c>
    </row>
    <row r="193" spans="2:55">
      <c r="B193" t="s">
        <v>102</v>
      </c>
      <c r="N193">
        <v>12665454</v>
      </c>
      <c r="O193">
        <v>13507873</v>
      </c>
      <c r="P193">
        <v>18597252</v>
      </c>
      <c r="Q193">
        <v>20080161</v>
      </c>
      <c r="R193">
        <v>17249585</v>
      </c>
      <c r="S193">
        <v>15041933</v>
      </c>
      <c r="T193">
        <v>20859193</v>
      </c>
      <c r="U193">
        <v>29533795</v>
      </c>
      <c r="V193">
        <v>27352444</v>
      </c>
      <c r="W193">
        <v>28850475</v>
      </c>
      <c r="X193">
        <v>39628681</v>
      </c>
      <c r="Y193">
        <v>97015056</v>
      </c>
      <c r="Z193">
        <v>22013469</v>
      </c>
      <c r="AA193">
        <v>35397</v>
      </c>
      <c r="AB193">
        <v>38806</v>
      </c>
      <c r="AC193">
        <v>30095</v>
      </c>
      <c r="AD193">
        <v>41045</v>
      </c>
      <c r="AE193">
        <v>35215</v>
      </c>
      <c r="AF193">
        <v>33292</v>
      </c>
      <c r="AG193">
        <v>28687</v>
      </c>
      <c r="AH193">
        <v>39675</v>
      </c>
      <c r="AI193">
        <v>13590</v>
      </c>
      <c r="AJ193">
        <v>4017</v>
      </c>
      <c r="AK193">
        <v>4849</v>
      </c>
      <c r="AL193">
        <v>6128</v>
      </c>
      <c r="AM193">
        <v>8954</v>
      </c>
      <c r="AN193">
        <v>8911</v>
      </c>
      <c r="AO193">
        <v>10301</v>
      </c>
      <c r="AP193">
        <v>13533</v>
      </c>
      <c r="AQ193">
        <v>4772</v>
      </c>
      <c r="AR193" s="1">
        <v>7023</v>
      </c>
      <c r="AS193" s="1">
        <v>7284</v>
      </c>
      <c r="AT193" s="1">
        <v>12398</v>
      </c>
      <c r="AU193" s="1">
        <v>18112</v>
      </c>
      <c r="AV193">
        <v>10151</v>
      </c>
      <c r="AW193">
        <v>9943</v>
      </c>
      <c r="AX193">
        <v>11234</v>
      </c>
      <c r="AY193">
        <v>24046</v>
      </c>
      <c r="AZ193">
        <v>28082</v>
      </c>
      <c r="BA193">
        <v>30070</v>
      </c>
      <c r="BB193">
        <v>9408</v>
      </c>
      <c r="BC193">
        <v>54535</v>
      </c>
    </row>
    <row r="194" spans="2:55">
      <c r="B194" t="s">
        <v>186</v>
      </c>
      <c r="C194" t="s">
        <v>187</v>
      </c>
      <c r="AR194" s="1"/>
      <c r="AS194" s="1"/>
      <c r="AT194" s="1"/>
      <c r="AU194" s="1">
        <v>3910</v>
      </c>
      <c r="AV194">
        <v>1529</v>
      </c>
      <c r="AW194">
        <v>935</v>
      </c>
      <c r="AX194">
        <v>2272</v>
      </c>
      <c r="AY194">
        <v>2611</v>
      </c>
      <c r="AZ194">
        <v>4158</v>
      </c>
      <c r="BA194">
        <v>2627</v>
      </c>
      <c r="BB194">
        <v>1957</v>
      </c>
      <c r="BC194">
        <v>2495</v>
      </c>
    </row>
    <row r="195" spans="2:55">
      <c r="B195" t="s">
        <v>230</v>
      </c>
      <c r="C195" t="s">
        <v>231</v>
      </c>
      <c r="N195">
        <v>54851</v>
      </c>
      <c r="O195">
        <v>88479</v>
      </c>
      <c r="P195">
        <v>82751</v>
      </c>
      <c r="Q195">
        <v>189390</v>
      </c>
      <c r="R195">
        <v>54811</v>
      </c>
      <c r="S195">
        <v>69047</v>
      </c>
      <c r="T195">
        <v>137154</v>
      </c>
      <c r="U195">
        <v>174476</v>
      </c>
      <c r="V195">
        <v>356096</v>
      </c>
      <c r="X195">
        <v>495923</v>
      </c>
      <c r="Y195">
        <v>429717</v>
      </c>
      <c r="Z195">
        <v>12067</v>
      </c>
      <c r="AA195">
        <v>8</v>
      </c>
      <c r="AB195">
        <v>83</v>
      </c>
      <c r="AC195">
        <v>1</v>
      </c>
      <c r="AD195">
        <v>2</v>
      </c>
      <c r="AE195">
        <v>1</v>
      </c>
      <c r="AF195">
        <v>11</v>
      </c>
      <c r="AG195">
        <v>22</v>
      </c>
      <c r="AH195">
        <v>76</v>
      </c>
      <c r="AI195">
        <v>63</v>
      </c>
      <c r="AJ195">
        <v>110</v>
      </c>
      <c r="AK195">
        <v>54</v>
      </c>
      <c r="AL195">
        <v>118</v>
      </c>
      <c r="AM195">
        <v>213</v>
      </c>
      <c r="AN195">
        <v>214</v>
      </c>
      <c r="AO195">
        <v>224</v>
      </c>
      <c r="AP195">
        <v>236</v>
      </c>
      <c r="AQ195">
        <v>150</v>
      </c>
      <c r="AR195" s="1">
        <v>203</v>
      </c>
      <c r="AS195" s="1">
        <v>250</v>
      </c>
      <c r="AT195" s="1">
        <v>10</v>
      </c>
      <c r="AU195" s="1">
        <v>148</v>
      </c>
      <c r="AV195">
        <v>218</v>
      </c>
      <c r="AW195">
        <v>607</v>
      </c>
      <c r="AX195">
        <v>774</v>
      </c>
      <c r="AY195">
        <v>1654</v>
      </c>
      <c r="AZ195">
        <v>1449</v>
      </c>
      <c r="BA195">
        <v>1260</v>
      </c>
      <c r="BB195">
        <v>796</v>
      </c>
      <c r="BC195">
        <v>835</v>
      </c>
    </row>
    <row r="196" spans="2:55">
      <c r="B196" t="s">
        <v>250</v>
      </c>
      <c r="N196">
        <f>SUM(N4:N195)</f>
        <v>1475521224</v>
      </c>
      <c r="O196">
        <f t="shared" ref="O196:BC196" si="0">SUM(O4:O195)</f>
        <v>1562904151</v>
      </c>
      <c r="P196">
        <f t="shared" si="0"/>
        <v>1532358560</v>
      </c>
      <c r="Q196">
        <f t="shared" si="0"/>
        <v>1818073055</v>
      </c>
      <c r="R196">
        <f t="shared" si="0"/>
        <v>1792596480</v>
      </c>
      <c r="S196">
        <f t="shared" si="0"/>
        <v>1789276001</v>
      </c>
      <c r="T196">
        <f t="shared" si="0"/>
        <v>1778596695</v>
      </c>
      <c r="U196">
        <f t="shared" si="0"/>
        <v>2391635335</v>
      </c>
      <c r="V196">
        <f t="shared" si="0"/>
        <v>2952467955</v>
      </c>
      <c r="W196">
        <f t="shared" si="0"/>
        <v>3031212710</v>
      </c>
      <c r="X196">
        <f t="shared" si="0"/>
        <v>3904364932</v>
      </c>
      <c r="Y196">
        <f t="shared" si="0"/>
        <v>5278481490</v>
      </c>
      <c r="Z196">
        <f t="shared" si="0"/>
        <v>2509147570</v>
      </c>
      <c r="AA196">
        <f t="shared" si="0"/>
        <v>3112744</v>
      </c>
      <c r="AB196">
        <f t="shared" si="0"/>
        <v>3792068</v>
      </c>
      <c r="AC196">
        <f t="shared" si="0"/>
        <v>3609961</v>
      </c>
      <c r="AD196">
        <f t="shared" si="0"/>
        <v>4226589</v>
      </c>
      <c r="AE196">
        <f t="shared" si="0"/>
        <v>4430887</v>
      </c>
      <c r="AF196">
        <f t="shared" si="0"/>
        <v>4184742</v>
      </c>
      <c r="AG196">
        <f t="shared" si="0"/>
        <v>4091446</v>
      </c>
      <c r="AH196">
        <f t="shared" si="0"/>
        <v>4399361</v>
      </c>
      <c r="AI196">
        <f t="shared" si="0"/>
        <v>3060909</v>
      </c>
      <c r="AJ196">
        <f t="shared" si="0"/>
        <v>2090635</v>
      </c>
      <c r="AK196">
        <f t="shared" si="0"/>
        <v>1322772</v>
      </c>
      <c r="AL196">
        <f t="shared" si="0"/>
        <v>1449560</v>
      </c>
      <c r="AM196">
        <f t="shared" si="0"/>
        <v>1655059</v>
      </c>
      <c r="AN196">
        <f t="shared" si="0"/>
        <v>2047481</v>
      </c>
      <c r="AO196">
        <f t="shared" si="0"/>
        <v>2422594</v>
      </c>
      <c r="AP196">
        <f t="shared" si="0"/>
        <v>3083664</v>
      </c>
      <c r="AQ196">
        <f t="shared" si="0"/>
        <v>1960429</v>
      </c>
      <c r="AR196" s="1">
        <f t="shared" si="0"/>
        <v>2318082</v>
      </c>
      <c r="AS196" s="1">
        <f t="shared" si="0"/>
        <v>2625381</v>
      </c>
      <c r="AT196" s="1">
        <f t="shared" si="0"/>
        <v>3345002</v>
      </c>
      <c r="AU196" s="1">
        <f t="shared" si="0"/>
        <v>2744860</v>
      </c>
      <c r="AV196">
        <f t="shared" si="0"/>
        <v>3381320</v>
      </c>
      <c r="AW196">
        <f t="shared" si="0"/>
        <v>3919268</v>
      </c>
      <c r="AX196">
        <f t="shared" si="0"/>
        <v>4147053</v>
      </c>
      <c r="AY196">
        <f t="shared" si="0"/>
        <v>4942055</v>
      </c>
      <c r="AZ196">
        <f t="shared" si="0"/>
        <v>5756331</v>
      </c>
      <c r="BA196">
        <f t="shared" si="0"/>
        <v>7123870</v>
      </c>
      <c r="BB196">
        <f t="shared" si="0"/>
        <v>6622388</v>
      </c>
      <c r="BC196">
        <f t="shared" si="0"/>
        <v>8852158</v>
      </c>
    </row>
    <row r="197" spans="2:55">
      <c r="AR197" s="1"/>
      <c r="AS197" s="1"/>
      <c r="AT197" s="1"/>
      <c r="AU197" s="1"/>
    </row>
    <row r="198" spans="2:55">
      <c r="AR198" s="1"/>
      <c r="AS198" s="1"/>
      <c r="AT198" s="1"/>
      <c r="AU198" s="1"/>
    </row>
    <row r="199" spans="2:55">
      <c r="N199">
        <f>1475520724-N196</f>
        <v>-500</v>
      </c>
      <c r="O199">
        <f>1562904151-O196</f>
        <v>0</v>
      </c>
      <c r="P199">
        <f>1532359160-P196</f>
        <v>600</v>
      </c>
      <c r="Q199">
        <f>1818073055-Q196</f>
        <v>0</v>
      </c>
      <c r="R199">
        <f>1792596480-R196</f>
        <v>0</v>
      </c>
      <c r="S199">
        <f>1789276001-S196</f>
        <v>0</v>
      </c>
      <c r="T199">
        <f>1778596695-T196</f>
        <v>0</v>
      </c>
      <c r="U199">
        <f>2391635335-U196</f>
        <v>0</v>
      </c>
      <c r="V199">
        <f>2952467955-V196</f>
        <v>0</v>
      </c>
      <c r="W199">
        <f>3031212710-W196</f>
        <v>0</v>
      </c>
      <c r="X199">
        <f>3904364932-X196</f>
        <v>0</v>
      </c>
      <c r="Y199">
        <f>5278481490-Y196</f>
        <v>0</v>
      </c>
      <c r="Z199">
        <f>2509147570-Z196</f>
        <v>0</v>
      </c>
      <c r="AA199">
        <f>3112747-AA196</f>
        <v>3</v>
      </c>
      <c r="AB199">
        <f>3792066-AB196</f>
        <v>-2</v>
      </c>
      <c r="AC199">
        <f>3609963-AC196</f>
        <v>2</v>
      </c>
      <c r="AD199">
        <f>4226589-AD196</f>
        <v>0</v>
      </c>
      <c r="AE199">
        <f>4430888-AE196</f>
        <v>1</v>
      </c>
      <c r="AF199">
        <f>4184742-AF196</f>
        <v>0</v>
      </c>
      <c r="AG199">
        <f>4091444-AG196</f>
        <v>-2</v>
      </c>
      <c r="AH199">
        <f>4399361-AH196</f>
        <v>0</v>
      </c>
      <c r="AI199">
        <f>3060908-AI196</f>
        <v>-1</v>
      </c>
      <c r="AJ199">
        <f>2090635-AJ196</f>
        <v>0</v>
      </c>
      <c r="AK199">
        <f>1322774-AK196</f>
        <v>2</v>
      </c>
      <c r="AL199">
        <f>1449559-AL196</f>
        <v>-1</v>
      </c>
      <c r="AM199">
        <f>1655055-AM196</f>
        <v>-4</v>
      </c>
      <c r="AN199">
        <f>2047485-AN196</f>
        <v>4</v>
      </c>
      <c r="AO199">
        <f>2422592-AO196</f>
        <v>-2</v>
      </c>
      <c r="AP199">
        <f>3083668-AP196</f>
        <v>4</v>
      </c>
      <c r="AQ199">
        <f>1960428-AQ196</f>
        <v>-1</v>
      </c>
      <c r="AR199" s="1">
        <f>2318081-AR196</f>
        <v>-1</v>
      </c>
      <c r="AS199" s="1">
        <f>2625379-AS196</f>
        <v>-2</v>
      </c>
      <c r="AT199" s="1">
        <f>3345005-AT196</f>
        <v>3</v>
      </c>
      <c r="AU199" s="1">
        <f>2744862-AU196</f>
        <v>2</v>
      </c>
      <c r="AV199">
        <f>3381349-AV196</f>
        <v>29</v>
      </c>
      <c r="AW199">
        <f>3919270-AW196</f>
        <v>2</v>
      </c>
      <c r="AX199">
        <f>4147054-AX196</f>
        <v>1</v>
      </c>
      <c r="AY199">
        <f>4942053-AY196</f>
        <v>-2</v>
      </c>
      <c r="AZ199">
        <f>5756333-AZ196</f>
        <v>2</v>
      </c>
      <c r="BA199">
        <f>7123877-BA196</f>
        <v>7</v>
      </c>
      <c r="BB199">
        <f>6622390-BB196</f>
        <v>2</v>
      </c>
      <c r="BC199">
        <f>8852161-BC196</f>
        <v>3</v>
      </c>
    </row>
    <row r="201" spans="2:55">
      <c r="N201" t="s">
        <v>106</v>
      </c>
      <c r="P201" t="s">
        <v>105</v>
      </c>
    </row>
    <row r="203" spans="2:55">
      <c r="X203" t="s">
        <v>249</v>
      </c>
      <c r="Y203" t="s">
        <v>249</v>
      </c>
      <c r="Z203" t="s">
        <v>249</v>
      </c>
      <c r="AA203" t="s">
        <v>249</v>
      </c>
      <c r="AB203" t="s">
        <v>249</v>
      </c>
      <c r="AC203" t="s">
        <v>249</v>
      </c>
      <c r="AD203" t="s">
        <v>249</v>
      </c>
      <c r="AE203" t="s">
        <v>249</v>
      </c>
      <c r="AF203" t="s">
        <v>249</v>
      </c>
      <c r="AG203" t="s">
        <v>249</v>
      </c>
      <c r="AH203" t="s">
        <v>249</v>
      </c>
      <c r="AI203" t="s">
        <v>249</v>
      </c>
      <c r="AJ203" t="s">
        <v>249</v>
      </c>
      <c r="AK203" t="s">
        <v>249</v>
      </c>
      <c r="AL203" t="s">
        <v>249</v>
      </c>
      <c r="AM203" t="s">
        <v>249</v>
      </c>
      <c r="AN203" t="s">
        <v>249</v>
      </c>
      <c r="AO203" t="s">
        <v>249</v>
      </c>
      <c r="AP203" t="s">
        <v>249</v>
      </c>
      <c r="AQ203" t="s">
        <v>249</v>
      </c>
      <c r="AR203" t="s">
        <v>249</v>
      </c>
      <c r="AS203" t="s">
        <v>249</v>
      </c>
      <c r="AT203" t="s">
        <v>249</v>
      </c>
      <c r="AU203" t="s">
        <v>249</v>
      </c>
      <c r="AV203" t="s">
        <v>249</v>
      </c>
      <c r="AW203" t="s">
        <v>249</v>
      </c>
      <c r="AX203" t="s">
        <v>249</v>
      </c>
      <c r="AY203" t="s">
        <v>249</v>
      </c>
      <c r="AZ203" t="s">
        <v>249</v>
      </c>
      <c r="BA203" t="s">
        <v>249</v>
      </c>
      <c r="BB203" t="s">
        <v>249</v>
      </c>
      <c r="BC203" t="s">
        <v>249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exports</vt:lpstr>
      <vt:lpstr>imports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2008-10-31T18:06:47Z</dcterms:created>
  <dcterms:modified xsi:type="dcterms:W3CDTF">2012-02-24T22:39:00Z</dcterms:modified>
</cp:coreProperties>
</file>