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s\files-cdn\temp\"/>
    </mc:Choice>
  </mc:AlternateContent>
  <xr:revisionPtr revIDLastSave="0" documentId="13_ncr:1_{5F3D90C2-30C0-4150-B4FC-6DDEBD16F6CE}" xr6:coauthVersionLast="46" xr6:coauthVersionMax="46" xr10:uidLastSave="{00000000-0000-0000-0000-000000000000}"/>
  <bookViews>
    <workbookView xWindow="-108" yWindow="-108" windowWidth="23256" windowHeight="12696" xr2:uid="{00000000-000D-0000-FFFF-FFFF00000000}"/>
  </bookViews>
  <sheets>
    <sheet name="Q1-2021" sheetId="19" r:id="rId1"/>
    <sheet name="5 YOE" sheetId="17" r:id="rId2"/>
    <sheet name="2021" sheetId="25" r:id="rId3"/>
  </sheets>
  <definedNames>
    <definedName name="_xlnm._FilterDatabase" localSheetId="0" hidden="1">'Q1-2021'!$A$1:$O$47</definedName>
    <definedName name="Calendar_Year">#REF!</definedName>
    <definedName name="Calendar10Month">#REF!</definedName>
    <definedName name="Calendar10MonthOption">MATCH(Calendar10Month,Months,0)</definedName>
    <definedName name="Calendar10Year">#REF!</definedName>
    <definedName name="Calendar11Month">#REF!</definedName>
    <definedName name="Calendar11MonthOption">MATCH(Calendar11Month,Months,0)</definedName>
    <definedName name="Calendar11Year">#REF!</definedName>
    <definedName name="Calendar12Month">#REF!</definedName>
    <definedName name="Calendar12MonthOption">MATCH(Calendar12Month,Months,0)</definedName>
    <definedName name="Calendar12Year">#REF!</definedName>
    <definedName name="Calendar1Month">#REF!</definedName>
    <definedName name="Calendar1MonthOption">MATCH(Calendar1Month,Months,0)</definedName>
    <definedName name="Calendar1Year">#REF!</definedName>
    <definedName name="Calendar2Month">#REF!</definedName>
    <definedName name="Calendar2MonthOption">MATCH(Calendar2Month,Months,0)</definedName>
    <definedName name="Calendar2Year">#REF!</definedName>
    <definedName name="Calendar3Month">#REF!</definedName>
    <definedName name="Calendar3MonthOption">MATCH(Calendar3Month,Months,0)</definedName>
    <definedName name="Calendar3Year">#REF!</definedName>
    <definedName name="Calendar4Month">#REF!</definedName>
    <definedName name="Calendar4MonthOption">MATCH(Calendar4Month,Months,0)</definedName>
    <definedName name="Calendar4Year">#REF!</definedName>
    <definedName name="Calendar5Month">#REF!</definedName>
    <definedName name="Calendar5MonthOption">MATCH(Calendar5Month,Months,0)</definedName>
    <definedName name="Calendar5Year">#REF!</definedName>
    <definedName name="Calendar6Month">#REF!</definedName>
    <definedName name="Calendar6MonthOption">MATCH(Calendar6Month,Months,0)</definedName>
    <definedName name="Calendar6Year">#REF!</definedName>
    <definedName name="Calendar7Month">#REF!</definedName>
    <definedName name="Calendar7MonthOption">MATCH(Calendar7Month,Months,0)</definedName>
    <definedName name="Calendar7Year">#REF!</definedName>
    <definedName name="Calendar8Month">#REF!</definedName>
    <definedName name="Calendar8MonthOption">MATCH(Calendar8Month,Months,0)</definedName>
    <definedName name="Calendar8Year">#REF!</definedName>
    <definedName name="Calendar9Month">#REF!</definedName>
    <definedName name="Calendar9MonthOption">MATCH(Calendar9Month,Months,0)</definedName>
    <definedName name="Calendar9Year">#REF!</definedName>
    <definedName name="ColumnTitle1">#REF!</definedName>
    <definedName name="ColumnTitleRegion1..H12.1">#REF!</definedName>
    <definedName name="ColumnTitleRegion10..H54.1">#REF!</definedName>
    <definedName name="ColumnTitleRegion11..C56.1">#REF!</definedName>
    <definedName name="ColumnTitleRegion12..D56.1">#REF!</definedName>
    <definedName name="ColumnTitleRegion13..H68.1">#REF!</definedName>
    <definedName name="ColumnTitleRegion14..C70.1">#REF!</definedName>
    <definedName name="ColumnTitleRegion15..D70.1">#REF!</definedName>
    <definedName name="ColumnTitleRegion16..H82.1">#REF!</definedName>
    <definedName name="ColumnTitleRegion17..C84.1">#REF!</definedName>
    <definedName name="ColumnTitleRegion18..D84.1">#REF!</definedName>
    <definedName name="ColumnTitleRegion19..H96.1">#REF!</definedName>
    <definedName name="ColumnTitleRegion2..C14.1">#REF!</definedName>
    <definedName name="ColumnTitleRegion20..C98.1">#REF!</definedName>
    <definedName name="ColumnTitleRegion21..D98.1">#REF!</definedName>
    <definedName name="ColumnTitleRegion22..H110.1">#REF!</definedName>
    <definedName name="ColumnTitleRegion23..C112.1">#REF!</definedName>
    <definedName name="ColumnTitleRegion24..D112.1">#REF!</definedName>
    <definedName name="ColumnTitleRegion25..H124.1">#REF!</definedName>
    <definedName name="ColumnTitleRegion26..C126.1">#REF!</definedName>
    <definedName name="ColumnTitleRegion27..D126.1">#REF!</definedName>
    <definedName name="ColumnTitleRegion28..H138.1">#REF!</definedName>
    <definedName name="ColumnTitleRegion29..C140.1">#REF!</definedName>
    <definedName name="ColumnTitleRegion3..D14.1">#REF!</definedName>
    <definedName name="ColumnTitleRegion30..D140.1">#REF!</definedName>
    <definedName name="ColumnTitleRegion31..H152.1">#REF!</definedName>
    <definedName name="ColumnTitleRegion32..C154.1">#REF!</definedName>
    <definedName name="ColumnTitleRegion33..D154.1">#REF!</definedName>
    <definedName name="ColumnTitleRegion34..H166.1">#REF!</definedName>
    <definedName name="ColumnTitleRegion35..C168.1">#REF!</definedName>
    <definedName name="ColumnTitleRegion36..D168.1">#REF!</definedName>
    <definedName name="ColumnTitleRegion4..H26.1">#REF!</definedName>
    <definedName name="ColumnTitleRegion5..C28.1">#REF!</definedName>
    <definedName name="ColumnTitleRegion6..D28.1">#REF!</definedName>
    <definedName name="ColumnTitleRegion7..H40.1">#REF!</definedName>
    <definedName name="ColumnTitleRegion8..C42.1">#REF!</definedName>
    <definedName name="ColumnTitleRegion9..D42.1">#REF!</definedName>
    <definedName name="Days">{0,1,2,3,4,5,6}</definedName>
    <definedName name="Months">{"January","February","March","April","May","June","July","August","September","October","November","December"}</definedName>
    <definedName name="StartDate">#REF!</definedName>
    <definedName name="Title1">#REF!</definedName>
    <definedName name="WeekdayOption">MATCH([0]!WeekStart,Weekdays,0)+10</definedName>
    <definedName name="Weekdays">{"Monday","Tuesday","Wednesday","Thursday","Friday","Saturday","Sunday"}</definedName>
    <definedName name="WeekStart">#REF!</definedName>
    <definedName name="WeekStartValue">IF([0]!WeekStart="Monday",2,1)</definedName>
  </definedNames>
  <calcPr calcId="181029"/>
</workbook>
</file>

<file path=xl/calcChain.xml><?xml version="1.0" encoding="utf-8"?>
<calcChain xmlns="http://schemas.openxmlformats.org/spreadsheetml/2006/main">
  <c r="N3" i="19" l="1"/>
  <c r="O3" i="19" s="1"/>
  <c r="F46" i="19"/>
  <c r="G46" i="19" s="1"/>
  <c r="M46" i="19" s="1"/>
  <c r="J46" i="19"/>
  <c r="F47" i="19"/>
  <c r="G47" i="19" s="1"/>
  <c r="M47" i="19" s="1"/>
  <c r="J47" i="19"/>
  <c r="F48" i="19"/>
  <c r="G48" i="19"/>
  <c r="M48" i="19" s="1"/>
  <c r="J48" i="19"/>
  <c r="F49" i="19"/>
  <c r="G49" i="19" s="1"/>
  <c r="M49" i="19" s="1"/>
  <c r="J49" i="19"/>
  <c r="F50" i="19"/>
  <c r="G50" i="19" s="1"/>
  <c r="M50" i="19" s="1"/>
  <c r="J50" i="19"/>
  <c r="F51" i="19"/>
  <c r="G51" i="19" s="1"/>
  <c r="M51" i="19" s="1"/>
  <c r="J51" i="19"/>
  <c r="F52" i="19"/>
  <c r="G52" i="19"/>
  <c r="M52" i="19" s="1"/>
  <c r="J52" i="19"/>
  <c r="F53" i="19"/>
  <c r="G53" i="19" s="1"/>
  <c r="M53" i="19" s="1"/>
  <c r="J53" i="19"/>
  <c r="F54" i="19"/>
  <c r="G54" i="19" s="1"/>
  <c r="M54" i="19" s="1"/>
  <c r="J54" i="19"/>
  <c r="F55" i="19"/>
  <c r="G55" i="19" s="1"/>
  <c r="M55" i="19" s="1"/>
  <c r="J55" i="19"/>
  <c r="F56" i="19"/>
  <c r="G56" i="19"/>
  <c r="M56" i="19" s="1"/>
  <c r="J56" i="19"/>
  <c r="F57" i="19"/>
  <c r="G57" i="19" s="1"/>
  <c r="M57" i="19" s="1"/>
  <c r="J57" i="19"/>
  <c r="F58" i="19"/>
  <c r="G58" i="19" s="1"/>
  <c r="M58" i="19" s="1"/>
  <c r="J58" i="19"/>
  <c r="F59" i="19"/>
  <c r="G59" i="19" s="1"/>
  <c r="M59" i="19" s="1"/>
  <c r="J59" i="19"/>
  <c r="F60" i="19"/>
  <c r="G60" i="19"/>
  <c r="M60" i="19" s="1"/>
  <c r="J60" i="19"/>
  <c r="F61" i="19"/>
  <c r="G61" i="19" s="1"/>
  <c r="M61" i="19" s="1"/>
  <c r="J61" i="19"/>
  <c r="F62" i="19"/>
  <c r="G62" i="19" s="1"/>
  <c r="M62" i="19" s="1"/>
  <c r="J62" i="19"/>
  <c r="F63" i="19"/>
  <c r="G63" i="19" s="1"/>
  <c r="M63" i="19" s="1"/>
  <c r="J63" i="19"/>
  <c r="F64" i="19"/>
  <c r="G64" i="19"/>
  <c r="M64" i="19" s="1"/>
  <c r="J64" i="19"/>
  <c r="F65" i="19"/>
  <c r="G65" i="19" s="1"/>
  <c r="M65" i="19" s="1"/>
  <c r="J65" i="19"/>
  <c r="O32" i="19" l="1"/>
  <c r="O21" i="19"/>
  <c r="O7" i="19"/>
  <c r="J3" i="19" l="1"/>
  <c r="J44" i="19" l="1"/>
  <c r="F44" i="19"/>
  <c r="G44" i="19" s="1"/>
  <c r="M44" i="19" s="1"/>
  <c r="J43" i="19"/>
  <c r="F43" i="19"/>
  <c r="G43" i="19" s="1"/>
  <c r="M43" i="19" s="1"/>
  <c r="J42" i="19"/>
  <c r="F42" i="19"/>
  <c r="G42" i="19" s="1"/>
  <c r="M42" i="19" s="1"/>
  <c r="J38" i="19"/>
  <c r="F38" i="19"/>
  <c r="G38" i="19" s="1"/>
  <c r="M38" i="19" s="1"/>
  <c r="J37" i="19"/>
  <c r="F37" i="19"/>
  <c r="G37" i="19" s="1"/>
  <c r="J41" i="19"/>
  <c r="F41" i="19"/>
  <c r="G41" i="19" s="1"/>
  <c r="J40" i="19"/>
  <c r="F40" i="19"/>
  <c r="G40" i="19" s="1"/>
  <c r="M40" i="19" s="1"/>
  <c r="J39" i="19"/>
  <c r="F39" i="19"/>
  <c r="G39" i="19" s="1"/>
  <c r="J33" i="19"/>
  <c r="F33" i="19"/>
  <c r="G33" i="19" s="1"/>
  <c r="J34" i="19"/>
  <c r="F34" i="19"/>
  <c r="G34" i="19" s="1"/>
  <c r="M34" i="19" s="1"/>
  <c r="J35" i="19"/>
  <c r="F35" i="19"/>
  <c r="G35" i="19" s="1"/>
  <c r="M35" i="19" s="1"/>
  <c r="J45" i="19"/>
  <c r="F45" i="19"/>
  <c r="G45" i="19" s="1"/>
  <c r="M45" i="19" s="1"/>
  <c r="J36" i="19"/>
  <c r="F36" i="19"/>
  <c r="G36" i="19" s="1"/>
  <c r="M36" i="19" s="1"/>
  <c r="F23" i="19"/>
  <c r="G23" i="19" s="1"/>
  <c r="M23" i="19" s="1"/>
  <c r="F24" i="19"/>
  <c r="G24" i="19" s="1"/>
  <c r="M24" i="19" s="1"/>
  <c r="F25" i="19"/>
  <c r="G25" i="19" s="1"/>
  <c r="M25" i="19" s="1"/>
  <c r="F26" i="19"/>
  <c r="G26" i="19" s="1"/>
  <c r="M26" i="19" s="1"/>
  <c r="F27" i="19"/>
  <c r="G27" i="19" s="1"/>
  <c r="M27" i="19" s="1"/>
  <c r="F28" i="19"/>
  <c r="G28" i="19" s="1"/>
  <c r="M28" i="19" s="1"/>
  <c r="F29" i="19"/>
  <c r="G29" i="19" s="1"/>
  <c r="M29" i="19" s="1"/>
  <c r="F30" i="19"/>
  <c r="G30" i="19" s="1"/>
  <c r="M30" i="19" s="1"/>
  <c r="F31" i="19"/>
  <c r="G31" i="19" s="1"/>
  <c r="M31" i="19" s="1"/>
  <c r="F3" i="19"/>
  <c r="G3" i="19" s="1"/>
  <c r="M3" i="19" s="1"/>
  <c r="J6" i="19"/>
  <c r="F6" i="19"/>
  <c r="G6" i="19" s="1"/>
  <c r="M6" i="19" s="1"/>
  <c r="J4" i="19"/>
  <c r="F4" i="19"/>
  <c r="G4" i="19" s="1"/>
  <c r="M4" i="19" s="1"/>
  <c r="J5" i="19"/>
  <c r="F5" i="19"/>
  <c r="G5" i="19" s="1"/>
  <c r="M5" i="19" s="1"/>
  <c r="J32" i="19"/>
  <c r="F32" i="19"/>
  <c r="G32" i="19" s="1"/>
  <c r="M32" i="19" s="1"/>
  <c r="J31" i="19"/>
  <c r="J30" i="19"/>
  <c r="J29" i="19"/>
  <c r="J28" i="19"/>
  <c r="J27" i="19"/>
  <c r="J26" i="19"/>
  <c r="J25" i="19"/>
  <c r="J24" i="19"/>
  <c r="J23" i="19"/>
  <c r="J22" i="19"/>
  <c r="F22" i="19"/>
  <c r="G22" i="19" s="1"/>
  <c r="M22" i="19" s="1"/>
  <c r="J21" i="19"/>
  <c r="F21" i="19"/>
  <c r="G21" i="19" s="1"/>
  <c r="M21" i="19" s="1"/>
  <c r="J20" i="19"/>
  <c r="F20" i="19"/>
  <c r="G20" i="19" s="1"/>
  <c r="M20" i="19" s="1"/>
  <c r="F19" i="19"/>
  <c r="G19" i="19" s="1"/>
  <c r="M19" i="19" s="1"/>
  <c r="J18" i="19"/>
  <c r="F18" i="19"/>
  <c r="G18" i="19" s="1"/>
  <c r="M18" i="19" s="1"/>
  <c r="F17" i="19"/>
  <c r="G17" i="19" s="1"/>
  <c r="M17" i="19" s="1"/>
  <c r="F16" i="19"/>
  <c r="G16" i="19" s="1"/>
  <c r="M16" i="19" s="1"/>
  <c r="F15" i="19"/>
  <c r="G15" i="19" s="1"/>
  <c r="M15" i="19" s="1"/>
  <c r="F14" i="19"/>
  <c r="G14" i="19" s="1"/>
  <c r="M14" i="19" s="1"/>
  <c r="F13" i="19"/>
  <c r="G13" i="19" s="1"/>
  <c r="M13" i="19" s="1"/>
  <c r="J12" i="19"/>
  <c r="F12" i="19"/>
  <c r="G12" i="19" s="1"/>
  <c r="M12" i="19" s="1"/>
  <c r="F11" i="19"/>
  <c r="G11" i="19" s="1"/>
  <c r="M11" i="19" s="1"/>
  <c r="J10" i="19"/>
  <c r="F10" i="19"/>
  <c r="G10" i="19" s="1"/>
  <c r="M10" i="19" s="1"/>
  <c r="J9" i="19"/>
  <c r="F9" i="19"/>
  <c r="G9" i="19" s="1"/>
  <c r="M9" i="19" s="1"/>
  <c r="J8" i="19"/>
  <c r="F8" i="19"/>
  <c r="G8" i="19" s="1"/>
  <c r="M8" i="19" s="1"/>
  <c r="J7" i="19"/>
  <c r="F7" i="19"/>
  <c r="G7" i="19" s="1"/>
  <c r="F2" i="19"/>
  <c r="M37" i="19" l="1"/>
  <c r="M39" i="19"/>
  <c r="M41" i="19"/>
  <c r="M33" i="19"/>
  <c r="F66" i="19"/>
  <c r="F67" i="19" s="1"/>
  <c r="M7" i="19"/>
  <c r="G2" i="19"/>
  <c r="M2" i="19" l="1"/>
  <c r="G66" i="19"/>
  <c r="I2" i="19"/>
  <c r="H3" i="19" l="1"/>
  <c r="I3" i="19" l="1"/>
  <c r="H21" i="19"/>
  <c r="H4" i="19"/>
  <c r="H7" i="19"/>
  <c r="H6" i="19"/>
  <c r="H5" i="19"/>
  <c r="I4" i="19" l="1"/>
  <c r="I5" i="19" s="1"/>
  <c r="I6" i="19" s="1"/>
  <c r="I7" i="19" s="1"/>
  <c r="H8" i="19" s="1"/>
  <c r="I8" i="19" s="1"/>
  <c r="H9" i="19" s="1"/>
  <c r="I9" i="19" s="1"/>
  <c r="H10" i="19" s="1"/>
  <c r="I10" i="19" s="1"/>
  <c r="H11" i="19" s="1"/>
  <c r="I11" i="19" s="1"/>
  <c r="H12" i="19" s="1"/>
  <c r="I12" i="19" s="1"/>
  <c r="H13" i="19" s="1"/>
  <c r="I13" i="19" s="1"/>
  <c r="H14" i="19" s="1"/>
  <c r="I14" i="19" s="1"/>
  <c r="H15" i="19" s="1"/>
  <c r="I15" i="19" s="1"/>
  <c r="H16" i="19" l="1"/>
  <c r="I16" i="19" s="1"/>
  <c r="H17" i="19" s="1"/>
  <c r="I17" i="19" s="1"/>
  <c r="H18" i="19" s="1"/>
  <c r="I18" i="19" s="1"/>
  <c r="H19" i="19" s="1"/>
  <c r="I19" i="19" s="1"/>
  <c r="H20" i="19" s="1"/>
  <c r="I20" i="19" s="1"/>
  <c r="I21" i="19" s="1"/>
  <c r="H22" i="19" s="1"/>
  <c r="I22" i="19" s="1"/>
  <c r="H23" i="19" s="1"/>
  <c r="I23" i="19" s="1"/>
  <c r="H24" i="19" s="1"/>
  <c r="I24" i="19" s="1"/>
  <c r="H25" i="19" s="1"/>
  <c r="I25" i="19" s="1"/>
  <c r="H26" i="19" s="1"/>
  <c r="I26" i="19" s="1"/>
  <c r="H27" i="19" s="1"/>
  <c r="I27" i="19" s="1"/>
  <c r="H28" i="19" s="1"/>
  <c r="I28" i="19" s="1"/>
  <c r="H29" i="19" s="1"/>
  <c r="I29" i="19" s="1"/>
  <c r="H30" i="19" s="1"/>
  <c r="I30" i="19" s="1"/>
  <c r="H31" i="19" s="1"/>
  <c r="I31" i="19" s="1"/>
  <c r="H32" i="19" s="1"/>
  <c r="I32" i="19" s="1"/>
  <c r="H33" i="19" s="1"/>
  <c r="I33" i="19" s="1"/>
  <c r="H34" i="19" s="1"/>
  <c r="I34" i="19" s="1"/>
  <c r="H35" i="19" s="1"/>
  <c r="I35" i="19" s="1"/>
  <c r="H36" i="19" s="1"/>
  <c r="I36" i="19" s="1"/>
  <c r="H37" i="19" s="1"/>
  <c r="I37" i="19" s="1"/>
  <c r="H38" i="19" s="1"/>
  <c r="I38" i="19" s="1"/>
  <c r="H39" i="19" s="1"/>
  <c r="I39" i="19" s="1"/>
  <c r="H40" i="19" s="1"/>
  <c r="I40" i="19" s="1"/>
  <c r="H41" i="19" s="1"/>
  <c r="I41" i="19" s="1"/>
  <c r="H42" i="19" s="1"/>
  <c r="I42" i="19" s="1"/>
  <c r="H43" i="19" s="1"/>
  <c r="I43" i="19" s="1"/>
  <c r="H44" i="19" s="1"/>
  <c r="I44" i="19" s="1"/>
  <c r="H45" i="19" s="1"/>
  <c r="I45" i="19" s="1"/>
  <c r="H46" i="19" s="1"/>
  <c r="I46" i="19" s="1"/>
  <c r="H47" i="19" s="1"/>
  <c r="I47" i="19" s="1"/>
  <c r="H48" i="19" s="1"/>
  <c r="I48" i="19" s="1"/>
  <c r="H49" i="19" s="1"/>
  <c r="I49" i="19" s="1"/>
  <c r="H50" i="19" s="1"/>
  <c r="I50" i="19" s="1"/>
  <c r="H51" i="19" s="1"/>
  <c r="I51" i="19" s="1"/>
  <c r="H52" i="19" s="1"/>
  <c r="I52" i="19" s="1"/>
  <c r="H53" i="19" s="1"/>
  <c r="I53" i="19" s="1"/>
  <c r="H54" i="19" s="1"/>
  <c r="I54" i="19" s="1"/>
  <c r="H55" i="19" s="1"/>
  <c r="I55" i="19" s="1"/>
  <c r="H56" i="19" s="1"/>
  <c r="I56" i="19" s="1"/>
  <c r="H57" i="19" s="1"/>
  <c r="I57" i="19" s="1"/>
  <c r="H58" i="19" s="1"/>
  <c r="I58" i="19" s="1"/>
  <c r="H59" i="19" s="1"/>
  <c r="I59" i="19" s="1"/>
  <c r="H60" i="19" s="1"/>
  <c r="I60" i="19" s="1"/>
  <c r="H61" i="19" s="1"/>
  <c r="I61" i="19" s="1"/>
  <c r="H62" i="19" s="1"/>
  <c r="I62" i="19" s="1"/>
  <c r="H63" i="19" s="1"/>
  <c r="I63" i="19" s="1"/>
  <c r="H64" i="19" s="1"/>
  <c r="I64" i="19" s="1"/>
  <c r="H65" i="19" s="1"/>
  <c r="I65" i="19" s="1"/>
</calcChain>
</file>

<file path=xl/sharedStrings.xml><?xml version="1.0" encoding="utf-8"?>
<sst xmlns="http://schemas.openxmlformats.org/spreadsheetml/2006/main" count="229" uniqueCount="141">
  <si>
    <t>Course Name</t>
  </si>
  <si>
    <t>Priority</t>
  </si>
  <si>
    <t>Start Date</t>
  </si>
  <si>
    <t>End Date</t>
  </si>
  <si>
    <t>Status</t>
  </si>
  <si>
    <t>Annual Learning Plan</t>
  </si>
  <si>
    <t xml:space="preserve"> Hours</t>
  </si>
  <si>
    <t xml:space="preserve"> Days</t>
  </si>
  <si>
    <t>URL</t>
  </si>
  <si>
    <t>Udemy - Angular 8</t>
  </si>
  <si>
    <t>HackerRank - Java - 6 🌟</t>
  </si>
  <si>
    <t>https://www.udemy.com/course/the-complete-guide-to-angular-2/</t>
  </si>
  <si>
    <t>HackerRank - SQL - 6 🌟</t>
  </si>
  <si>
    <t>https://www.hackerrank.com/domains/java</t>
  </si>
  <si>
    <t>https://www.hackerrank.com/domains/data-structures</t>
  </si>
  <si>
    <t>https://www.hackerrank.com/domains/sql</t>
  </si>
  <si>
    <t>DSA - Book</t>
  </si>
  <si>
    <t>https://www.YT.com/user/koushks/playlists</t>
  </si>
  <si>
    <t>https://www.YT.com/channel/UC8OU1Tc1kxiI37uXBAbTX7A/playlists</t>
  </si>
  <si>
    <t>YT - Gaurav Sen - Dynamic Programming + System Design</t>
  </si>
  <si>
    <t>https://www.YT.com/channel/UCRPMAqdtSgd0Ipeef7iFsKw/playlists</t>
  </si>
  <si>
    <t>YT - Gaurav Sen - Miscellaneous</t>
  </si>
  <si>
    <t>YT - Java Brains - Angular 6</t>
  </si>
  <si>
    <t xml:space="preserve">https://www.YT.com/watch?v=0IAPZzGSbME&amp;list=PLDN4rrl48XKpZkf03iYFl-O29szjTrs_O </t>
  </si>
  <si>
    <t>https://www.YT.com/user/mycodeschool/playlists</t>
  </si>
  <si>
    <t>YT - GFG - Miscellaneous</t>
  </si>
  <si>
    <t>https://www.YT.com/channel/UC0RhatS1pyxInC00YKjjBqQ/playlists</t>
  </si>
  <si>
    <t>YT - GFG - Programming Interview Questions</t>
  </si>
  <si>
    <t>YT - Tushar Roy - All Playlist</t>
  </si>
  <si>
    <t>https://www.YT.com/user/tusharroy2525/playlists</t>
  </si>
  <si>
    <t>YT - Tech Dummies - All Playlist</t>
  </si>
  <si>
    <t>https://www.YT.com/channel/UCn1XnDWhsLS5URXTi5wtFTA/playlists</t>
  </si>
  <si>
    <t>%Completed</t>
  </si>
  <si>
    <t>WIP</t>
  </si>
  <si>
    <t>ToDo</t>
  </si>
  <si>
    <t>Done</t>
  </si>
  <si>
    <t>YTC - my code school</t>
  </si>
  <si>
    <t>YTC - Abdul Bari - Algorithms</t>
  </si>
  <si>
    <t>YTC - GFG - DS - Arrays</t>
  </si>
  <si>
    <t>YTC - GFG - DS - LinkedList</t>
  </si>
  <si>
    <t>YTC - GFG - DS - Stack</t>
  </si>
  <si>
    <t>YTC - GFG - DS - Queue</t>
  </si>
  <si>
    <t>YTC - GFG - DS - Matrix</t>
  </si>
  <si>
    <t>YTC - GFG - DS - Graph</t>
  </si>
  <si>
    <t>YTC - GFG - DS - Trees</t>
  </si>
  <si>
    <t>YTC - GFG - DS - Hashing</t>
  </si>
  <si>
    <t>YTC - GFG - DS - Trie</t>
  </si>
  <si>
    <t>YTC - Learning Journal - Kafka</t>
  </si>
  <si>
    <t>Udemy - Data Structures</t>
  </si>
  <si>
    <t>N</t>
  </si>
  <si>
    <t>i</t>
  </si>
  <si>
    <t>per day</t>
  </si>
  <si>
    <t>Google</t>
  </si>
  <si>
    <t>Microsoft</t>
  </si>
  <si>
    <t>Facebook</t>
  </si>
  <si>
    <t>Amazon</t>
  </si>
  <si>
    <t>Flipkart</t>
  </si>
  <si>
    <t>Apple</t>
  </si>
  <si>
    <t>Goldman sachs</t>
  </si>
  <si>
    <t>JPMC</t>
  </si>
  <si>
    <t>Samsung</t>
  </si>
  <si>
    <t>Netflix</t>
  </si>
  <si>
    <t>Adobe</t>
  </si>
  <si>
    <t>LinkedIn</t>
  </si>
  <si>
    <t>Cisco</t>
  </si>
  <si>
    <t>Nvidia</t>
  </si>
  <si>
    <t>Juniper Networks</t>
  </si>
  <si>
    <t>Morgan Stanley</t>
  </si>
  <si>
    <t>DE Shaw</t>
  </si>
  <si>
    <t>Thoughtworks</t>
  </si>
  <si>
    <t>Uber</t>
  </si>
  <si>
    <t>Tower Research</t>
  </si>
  <si>
    <t>Inmobi</t>
  </si>
  <si>
    <t>Codenation </t>
  </si>
  <si>
    <t>Nutanix </t>
  </si>
  <si>
    <t>Directi</t>
  </si>
  <si>
    <t>PayPal</t>
  </si>
  <si>
    <t>Hortonworks </t>
  </si>
  <si>
    <t>WalmartLabs</t>
  </si>
  <si>
    <t>T</t>
  </si>
  <si>
    <t>HackerRank - Interview Prep Kit - Warm-up Challenges</t>
  </si>
  <si>
    <t>HackerRank - Interview Prep Kit - Arrays</t>
  </si>
  <si>
    <t>HackerRank - Interview Prep Kit - Stacks and Queues</t>
  </si>
  <si>
    <t>HackerRank - Interview Prep Kit - Trees</t>
  </si>
  <si>
    <t>HackerRank - Interview Prep Kit - Graphs</t>
  </si>
  <si>
    <t>HackerRank - Interview Prep Kit - Dictionaries and Hashmaps</t>
  </si>
  <si>
    <t>HackerRank - Interview Prep Kit - Sorting</t>
  </si>
  <si>
    <t>HackerRank - Interview Prep Kit - String Manipulation</t>
  </si>
  <si>
    <t>HackerRank - Interview Prep Kit - Greedy Algorithms</t>
  </si>
  <si>
    <t>HackerRank - Interview Prep Kit - Search</t>
  </si>
  <si>
    <t>HackerRank - Interview Prep Kit - Dynamic Programming</t>
  </si>
  <si>
    <t>HackerRank - Interview Prep Kit - Linked List</t>
  </si>
  <si>
    <t>HackerRank - Interview Prep Kit - Recursion and Backtracking</t>
  </si>
  <si>
    <t>HackerRank - Interview Prep Kit - Miscellaneous</t>
  </si>
  <si>
    <t>HackerRank - DS - Arrays</t>
  </si>
  <si>
    <t>HackerRank - DS - Linked List</t>
  </si>
  <si>
    <t>HackerRank - DS - Trees</t>
  </si>
  <si>
    <t>HackerRank - DS - Balanced Trees</t>
  </si>
  <si>
    <t>HackerRank - DS - Stacks</t>
  </si>
  <si>
    <t>HackerRank - DS - Queues</t>
  </si>
  <si>
    <t>HackerRank - DS - Heap</t>
  </si>
  <si>
    <t>HackerRank - DS - Trie</t>
  </si>
  <si>
    <t>HackerRank - DS - Disjoint</t>
  </si>
  <si>
    <t>HackerRank - DS - MCQ</t>
  </si>
  <si>
    <t>HackerRank - DS - Advanced</t>
  </si>
  <si>
    <t>HackerRank - Algo - warmup</t>
  </si>
  <si>
    <t>HackerRank - Algo - implementation</t>
  </si>
  <si>
    <t>HackerRank - Algo - strings</t>
  </si>
  <si>
    <t>HackerRank - Algo - sorting</t>
  </si>
  <si>
    <t>HackerRank - Algo - search</t>
  </si>
  <si>
    <t>HackerRank - Algo - Graph Theory</t>
  </si>
  <si>
    <t>HackerRank - Algo - Dynamic Programming</t>
  </si>
  <si>
    <t>HackerRank - Algo - Greedy Algo</t>
  </si>
  <si>
    <t>HackerRank - Algo - Recursion</t>
  </si>
  <si>
    <t>HackerRank - Algo - Bit Manipulation</t>
  </si>
  <si>
    <t>HackerRank - Algo - Constructive Algo</t>
  </si>
  <si>
    <t>HackerRank - Algo - Game Theory</t>
  </si>
  <si>
    <t>HackerRank - Algo - NP Complete</t>
  </si>
  <si>
    <t>HackerRank - Algo - Debugging</t>
  </si>
  <si>
    <t>Hours per Day</t>
  </si>
  <si>
    <t>Technical Books</t>
  </si>
  <si>
    <t>Certifications</t>
  </si>
  <si>
    <t>MOOC Courses</t>
  </si>
  <si>
    <t>Novels</t>
  </si>
  <si>
    <t>AWS Certified Cloud Practitioner</t>
  </si>
  <si>
    <t>AWS Certified Developer Associate</t>
  </si>
  <si>
    <t>AWS Certified Architect</t>
  </si>
  <si>
    <t>Clean Code</t>
  </si>
  <si>
    <t>Spring 5</t>
  </si>
  <si>
    <t>Udemy DSA</t>
  </si>
  <si>
    <t>Data Intensive Applications</t>
  </si>
  <si>
    <t>Profiles</t>
  </si>
  <si>
    <t>HackerRank</t>
  </si>
  <si>
    <t>HackerEarth</t>
  </si>
  <si>
    <t>InterviewBit</t>
  </si>
  <si>
    <t>Leetcode Daily Challenges</t>
  </si>
  <si>
    <t>DSA Book</t>
  </si>
  <si>
    <t>Cracking the coding Interview</t>
  </si>
  <si>
    <t>Clean Architecture</t>
  </si>
  <si>
    <t>Ikigai</t>
  </si>
  <si>
    <t>Microservices in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</si>
</sst>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800]dddd\,\ mmmm\ dd\,\ yyyy"/>
    <numFmt numFmtId="165" formatCode="dd"/>
    <numFmt numFmtId="166" formatCode="&quot;Done&quot;;&quot;&quot;;&quot;&quot;"/>
    <numFmt numFmtId="167" formatCode="&quot;Done&quot;;&quot;&quot;;&quot;Overdue&quot;"/>
  </numFmts>
  <fonts count="2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36"/>
      <color theme="4" tint="-0.24994659260841701"/>
      <name val="Calibri"/>
      <family val="2"/>
      <scheme val="minor"/>
    </font>
    <font>
      <b/>
      <sz val="28"/>
      <color theme="0"/>
      <name val="Calibri Light"/>
      <family val="2"/>
      <scheme val="major"/>
    </font>
    <font>
      <sz val="11"/>
      <color theme="5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1"/>
      <color theme="3"/>
      <name val="Calibri Light"/>
      <family val="2"/>
      <scheme val="major"/>
    </font>
    <font>
      <b/>
      <sz val="38"/>
      <color theme="1" tint="0.24994659260841701"/>
      <name val="Calibri"/>
      <family val="1"/>
      <scheme val="minor"/>
    </font>
    <font>
      <sz val="11"/>
      <color theme="1" tint="4.9989318521683403E-2"/>
      <name val="Calibri"/>
      <family val="1"/>
      <scheme val="minor"/>
    </font>
    <font>
      <sz val="16"/>
      <color theme="0"/>
      <name val="Calibri"/>
      <family val="1"/>
      <scheme val="minor"/>
    </font>
    <font>
      <sz val="36"/>
      <color theme="0"/>
      <name val="Calibri Light"/>
      <family val="1"/>
      <scheme val="major"/>
    </font>
    <font>
      <sz val="11"/>
      <color theme="3"/>
      <name val="Calibri"/>
      <family val="1"/>
      <scheme val="minor"/>
    </font>
    <font>
      <sz val="11"/>
      <color indexed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/>
        <bgColor indexed="64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medium">
        <color indexed="64"/>
      </bottom>
      <diagonal/>
    </border>
  </borders>
  <cellStyleXfs count="32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6" fillId="5" borderId="0">
      <alignment horizontal="left" vertical="center" wrapText="1"/>
    </xf>
    <xf numFmtId="0" fontId="6" fillId="5" borderId="0">
      <alignment horizontal="left" vertical="center" wrapText="1" indent="1"/>
    </xf>
    <xf numFmtId="0" fontId="7" fillId="0" borderId="1" applyNumberFormat="0" applyFill="0" applyProtection="0"/>
    <xf numFmtId="0" fontId="8" fillId="0" borderId="0" applyFill="0" applyBorder="0" applyProtection="0"/>
    <xf numFmtId="165" fontId="1" fillId="0" borderId="0" applyNumberFormat="0" applyFill="0" applyProtection="0">
      <alignment horizontal="left" vertical="top" wrapText="1" indent="1"/>
    </xf>
    <xf numFmtId="165" fontId="9" fillId="0" borderId="2" applyFill="0" applyProtection="0">
      <alignment horizontal="left" vertical="top" wrapText="1" indent="1"/>
    </xf>
    <xf numFmtId="165" fontId="8" fillId="0" borderId="3" applyNumberFormat="0" applyFill="0" applyProtection="0">
      <alignment horizontal="left" vertical="center" wrapText="1" indent="1"/>
    </xf>
    <xf numFmtId="165" fontId="10" fillId="0" borderId="4" applyFill="0" applyProtection="0">
      <alignment horizontal="left" vertical="center" wrapText="1" indent="1"/>
    </xf>
    <xf numFmtId="0" fontId="11" fillId="6" borderId="5" applyNumberFormat="0" applyProtection="0">
      <alignment horizontal="left" vertical="center" indent="1"/>
    </xf>
    <xf numFmtId="0" fontId="11" fillId="7" borderId="5" applyNumberFormat="0" applyProtection="0">
      <alignment horizontal="left" indent="1"/>
    </xf>
    <xf numFmtId="0" fontId="12" fillId="0" borderId="0" applyNumberFormat="0" applyFill="0" applyProtection="0">
      <alignment horizontal="left" indent="3"/>
    </xf>
    <xf numFmtId="0" fontId="13" fillId="7" borderId="0" applyNumberFormat="0" applyBorder="0" applyProtection="0">
      <alignment horizontal="center"/>
    </xf>
    <xf numFmtId="0" fontId="1" fillId="0" borderId="0"/>
    <xf numFmtId="0" fontId="14" fillId="0" borderId="0">
      <alignment vertical="center"/>
    </xf>
    <xf numFmtId="0" fontId="1" fillId="4" borderId="6" applyFill="0">
      <alignment vertical="center"/>
    </xf>
    <xf numFmtId="0" fontId="4" fillId="0" borderId="0">
      <alignment vertical="center" wrapText="1"/>
    </xf>
    <xf numFmtId="166" fontId="6" fillId="0" borderId="0">
      <alignment horizontal="center" vertical="center"/>
    </xf>
    <xf numFmtId="9" fontId="1" fillId="0" borderId="0" applyFont="0" applyFill="0" applyBorder="0" applyProtection="0">
      <alignment horizontal="right" vertical="center" indent="1"/>
    </xf>
    <xf numFmtId="14" fontId="4" fillId="0" borderId="0" applyFill="0" applyBorder="0">
      <alignment horizontal="right" vertical="center"/>
    </xf>
    <xf numFmtId="0" fontId="15" fillId="0" borderId="0" applyFill="0" applyBorder="0" applyProtection="0">
      <alignment horizontal="left"/>
    </xf>
    <xf numFmtId="0" fontId="16" fillId="0" borderId="0" applyFill="0" applyProtection="0">
      <alignment horizontal="right" indent="2"/>
    </xf>
    <xf numFmtId="0" fontId="17" fillId="0" borderId="7" applyNumberFormat="0" applyFill="0" applyProtection="0"/>
    <xf numFmtId="0" fontId="18" fillId="0" borderId="0">
      <alignment horizontal="left" vertical="center" wrapText="1" indent="1"/>
    </xf>
    <xf numFmtId="0" fontId="19" fillId="10" borderId="0">
      <alignment horizontal="left" vertical="center" indent="2"/>
    </xf>
    <xf numFmtId="0" fontId="20" fillId="11" borderId="0" applyNumberFormat="0" applyBorder="0" applyProtection="0">
      <alignment horizontal="left" vertical="center" indent="2"/>
    </xf>
    <xf numFmtId="14" fontId="18" fillId="0" borderId="0">
      <alignment horizontal="left" vertical="center" indent="1"/>
    </xf>
    <xf numFmtId="9" fontId="18" fillId="0" borderId="0" applyFont="0" applyFill="0" applyBorder="0" applyProtection="0">
      <alignment horizontal="right" vertical="center" indent="1"/>
    </xf>
    <xf numFmtId="167" fontId="21" fillId="0" borderId="0" applyFill="0" applyBorder="0">
      <alignment horizontal="center" vertical="center"/>
    </xf>
    <xf numFmtId="9" fontId="22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3" fillId="0" borderId="0" xfId="1"/>
    <xf numFmtId="0" fontId="0" fillId="0" borderId="0" xfId="0" applyFill="1"/>
    <xf numFmtId="0" fontId="6" fillId="9" borderId="0" xfId="0" applyFont="1" applyFill="1"/>
    <xf numFmtId="164" fontId="6" fillId="9" borderId="0" xfId="0" applyNumberFormat="1" applyFont="1" applyFill="1"/>
    <xf numFmtId="0" fontId="5" fillId="9" borderId="0" xfId="0" applyFont="1" applyFill="1"/>
    <xf numFmtId="0" fontId="0" fillId="0" borderId="0" xfId="0" applyAlignment="1">
      <alignment horizontal="center"/>
    </xf>
    <xf numFmtId="2" fontId="0" fillId="0" borderId="0" xfId="3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164" fontId="0" fillId="0" borderId="0" xfId="0" applyNumberFormat="1" applyBorder="1"/>
    <xf numFmtId="2" fontId="0" fillId="0" borderId="0" xfId="3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2" fillId="0" borderId="8" xfId="0" applyFont="1" applyBorder="1"/>
    <xf numFmtId="164" fontId="0" fillId="0" borderId="8" xfId="0" applyNumberFormat="1" applyBorder="1"/>
    <xf numFmtId="2" fontId="0" fillId="0" borderId="8" xfId="31" applyNumberFormat="1" applyFont="1" applyBorder="1" applyAlignment="1">
      <alignment horizontal="center"/>
    </xf>
    <xf numFmtId="0" fontId="3" fillId="0" borderId="8" xfId="1" applyBorder="1"/>
    <xf numFmtId="0" fontId="2" fillId="0" borderId="8" xfId="0" applyFont="1" applyBorder="1" applyAlignment="1">
      <alignment horizontal="center"/>
    </xf>
    <xf numFmtId="0" fontId="5" fillId="8" borderId="0" xfId="0" applyFont="1" applyFill="1"/>
    <xf numFmtId="0" fontId="6" fillId="9" borderId="0" xfId="0" applyFont="1" applyFill="1" applyAlignment="1">
      <alignment horizontal="center"/>
    </xf>
    <xf numFmtId="2" fontId="0" fillId="0" borderId="0" xfId="0" applyNumberFormat="1"/>
    <xf numFmtId="2" fontId="0" fillId="0" borderId="8" xfId="0" applyNumberFormat="1" applyBorder="1"/>
    <xf numFmtId="2" fontId="0" fillId="0" borderId="0" xfId="0" applyNumberFormat="1" applyBorder="1"/>
    <xf numFmtId="2" fontId="5" fillId="9" borderId="0" xfId="0" applyNumberFormat="1" applyFont="1" applyFill="1"/>
    <xf numFmtId="0" fontId="2" fillId="12" borderId="0" xfId="0" applyFont="1" applyFill="1" applyAlignment="1">
      <alignment horizontal="center"/>
    </xf>
    <xf numFmtId="0" fontId="3" fillId="0" borderId="0" xfId="1" applyBorder="1"/>
    <xf numFmtId="0" fontId="2" fillId="0" borderId="0" xfId="0" applyFont="1" applyBorder="1" applyAlignment="1">
      <alignment horizontal="center"/>
    </xf>
    <xf numFmtId="164" fontId="0" fillId="13" borderId="8" xfId="0" applyNumberFormat="1" applyFill="1" applyBorder="1"/>
    <xf numFmtId="0" fontId="2" fillId="2" borderId="8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0" fontId="2" fillId="0" borderId="0" xfId="0" applyFont="1" applyFill="1" applyBorder="1"/>
    <xf numFmtId="164" fontId="0" fillId="0" borderId="0" xfId="0" applyNumberFormat="1" applyFill="1" applyBorder="1"/>
    <xf numFmtId="2" fontId="0" fillId="0" borderId="0" xfId="31" applyNumberFormat="1" applyFont="1" applyFill="1" applyBorder="1" applyAlignment="1">
      <alignment horizontal="center"/>
    </xf>
    <xf numFmtId="0" fontId="3" fillId="0" borderId="0" xfId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/>
    <xf numFmtId="164" fontId="0" fillId="0" borderId="0" xfId="0" applyNumberFormat="1" applyFill="1"/>
    <xf numFmtId="2" fontId="0" fillId="0" borderId="0" xfId="31" applyNumberFormat="1" applyFont="1" applyFill="1" applyAlignment="1">
      <alignment horizontal="center"/>
    </xf>
    <xf numFmtId="0" fontId="3" fillId="0" borderId="0" xfId="1" applyFill="1"/>
    <xf numFmtId="0" fontId="2" fillId="0" borderId="0" xfId="0" applyFont="1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2" fontId="0" fillId="0" borderId="8" xfId="0" applyNumberFormat="1" applyFill="1" applyBorder="1"/>
    <xf numFmtId="0" fontId="2" fillId="0" borderId="8" xfId="0" applyFont="1" applyFill="1" applyBorder="1"/>
    <xf numFmtId="164" fontId="0" fillId="0" borderId="8" xfId="0" applyNumberFormat="1" applyFill="1" applyBorder="1"/>
    <xf numFmtId="2" fontId="0" fillId="0" borderId="8" xfId="31" applyNumberFormat="1" applyFont="1" applyFill="1" applyBorder="1" applyAlignment="1">
      <alignment horizontal="center"/>
    </xf>
    <xf numFmtId="0" fontId="3" fillId="0" borderId="8" xfId="1" applyFill="1" applyBorder="1"/>
    <xf numFmtId="0" fontId="2" fillId="0" borderId="8" xfId="0" applyFont="1" applyFill="1" applyBorder="1" applyAlignment="1">
      <alignment horizontal="center"/>
    </xf>
    <xf numFmtId="0" fontId="0" fillId="14" borderId="0" xfId="0" applyFill="1"/>
    <xf numFmtId="0" fontId="0" fillId="14" borderId="0" xfId="0" applyFill="1" applyBorder="1"/>
    <xf numFmtId="0" fontId="0" fillId="14" borderId="8" xfId="0" applyFill="1" applyBorder="1"/>
    <xf numFmtId="0" fontId="0" fillId="15" borderId="0" xfId="0" applyFill="1"/>
    <xf numFmtId="0" fontId="0" fillId="15" borderId="0" xfId="0" applyFill="1" applyBorder="1"/>
    <xf numFmtId="0" fontId="0" fillId="15" borderId="8" xfId="0" applyFill="1" applyBorder="1"/>
    <xf numFmtId="0" fontId="0" fillId="16" borderId="0" xfId="0" applyFill="1"/>
    <xf numFmtId="0" fontId="0" fillId="16" borderId="0" xfId="0" applyFill="1" applyBorder="1"/>
    <xf numFmtId="0" fontId="0" fillId="16" borderId="8" xfId="0" applyFill="1" applyBorder="1"/>
    <xf numFmtId="0" fontId="8" fillId="0" borderId="0" xfId="0" applyFont="1" applyFill="1"/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</cellXfs>
  <cellStyles count="32">
    <cellStyle name="Actors" xfId="4" xr:uid="{F29AF49B-AECA-4627-BA36-AD142BDCC4FF}"/>
    <cellStyle name="Calendar Year" xfId="26" xr:uid="{394A4C9C-43F7-423E-8CF3-FC6165EFD370}"/>
    <cellStyle name="Date" xfId="21" xr:uid="{64E2D68E-B0B8-43FC-9273-604D3431D0FF}"/>
    <cellStyle name="Date 2" xfId="28" xr:uid="{5784EAD4-B876-48D7-863B-4C443FF6C4C3}"/>
    <cellStyle name="Day" xfId="10" xr:uid="{0869EE09-535C-4323-A8B9-826F1C027D2E}"/>
    <cellStyle name="Day Detail" xfId="8" xr:uid="{32EFFEEB-8DDD-4897-9D18-802A99474544}"/>
    <cellStyle name="Done" xfId="19" xr:uid="{77AF5F64-3E73-4758-A571-BBEEDF93935B}"/>
    <cellStyle name="Done/Overdue" xfId="30" xr:uid="{FAC5A70F-897D-4996-86E4-0B3BCB45058E}"/>
    <cellStyle name="Heading 1 2" xfId="5" xr:uid="{84230F63-F7D8-4D25-A64A-DA04EFD4297B}"/>
    <cellStyle name="Heading 1 3" xfId="13" xr:uid="{518623E9-BD70-4B6F-A977-71207F36CB05}"/>
    <cellStyle name="Heading 1 4" xfId="22" xr:uid="{E8D4E1BE-A656-4B08-9CD0-162C8AD1E6AA}"/>
    <cellStyle name="Heading 2 2" xfId="11" xr:uid="{CF4E8BD0-B576-4592-B71A-DDACD76D0811}"/>
    <cellStyle name="Heading 2 3" xfId="23" xr:uid="{B8593DD0-8D20-410D-A7F5-C6F006BFD1DF}"/>
    <cellStyle name="Heading 3 2" xfId="12" xr:uid="{803420E2-A456-492A-98EE-49F3E5C31FDB}"/>
    <cellStyle name="Hyperlink" xfId="1" builtinId="8"/>
    <cellStyle name="Normal" xfId="0" builtinId="0"/>
    <cellStyle name="Normal 2" xfId="2" xr:uid="{AB28C65A-5F56-4C18-BF97-175841D40391}"/>
    <cellStyle name="Normal 3" xfId="3" xr:uid="{7A711AC8-E851-4BAF-9289-B0F255E9D02C}"/>
    <cellStyle name="Normal 4" xfId="6" xr:uid="{00790415-CAA3-49E0-99E0-0D151DC54959}"/>
    <cellStyle name="Normal 5" xfId="15" xr:uid="{B3F9C206-6F0A-492D-A9EB-7C6275DE4BD8}"/>
    <cellStyle name="Normal 6" xfId="18" xr:uid="{C5949ECA-275B-4B32-951F-9F6DEC280D48}"/>
    <cellStyle name="Normal 7" xfId="25" xr:uid="{B2467105-BAA7-4035-83D6-F3D0B6A6BD37}"/>
    <cellStyle name="Notes" xfId="7" xr:uid="{473A314A-EB45-4832-88CE-C23FDDF8E6BB}"/>
    <cellStyle name="Notes Header" xfId="9" xr:uid="{6EF4AA2D-A6D9-4B73-A70D-0DE60997D9A6}"/>
    <cellStyle name="Percent" xfId="31" builtinId="5"/>
    <cellStyle name="Percent 2" xfId="20" xr:uid="{0063371E-6335-428C-9F04-5F7E7ACD0317}"/>
    <cellStyle name="Percent 3" xfId="29" xr:uid="{B7336E89-1864-430B-86BD-F08FAF3DFE84}"/>
    <cellStyle name="Style 1" xfId="17" xr:uid="{8F8B8457-9463-40EC-A870-7BAD09F8CFC3}"/>
    <cellStyle name="Style 2" xfId="16" xr:uid="{498912E9-AB11-4FA9-A718-DFBD38FB9319}"/>
    <cellStyle name="Title 2" xfId="14" xr:uid="{7992DF19-694A-42F6-941C-5AA191679327}"/>
    <cellStyle name="Title 3" xfId="24" xr:uid="{A2191916-F69B-4126-9A33-C1ADE48F76A0}"/>
    <cellStyle name="Title 4" xfId="27" xr:uid="{A857FE3C-F4FC-48BB-85F4-E88AEBE74528}"/>
  </cellStyles>
  <dxfs count="61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ont>
        <b val="0"/>
        <i val="0"/>
        <color theme="1" tint="0.14993743705557422"/>
      </font>
      <fill>
        <patternFill>
          <bgColor theme="4"/>
        </patternFill>
      </fill>
      <border>
        <top style="thick">
          <color theme="1" tint="0.14996795556505021"/>
        </top>
        <bottom style="medium">
          <color theme="4"/>
        </bottom>
      </border>
    </dxf>
  </dxfs>
  <tableStyles count="3" defaultTableStyle="TableStyleMedium2" defaultPivotStyle="PivotStyleLight16">
    <tableStyle name="Movie List" pivot="0" count="3" xr9:uid="{4BA40043-EF4C-4ACF-9629-DA3D423964A3}">
      <tableStyleElement type="headerRow" dxfId="60"/>
      <tableStyleElement type="firstRowStripe" dxfId="59"/>
      <tableStyleElement type="secondRowStripe" dxfId="58"/>
    </tableStyle>
    <tableStyle name="To Do List" pivot="0" count="3" xr9:uid="{0275F2EF-7ED0-40A8-B1C2-7D29C94D149D}">
      <tableStyleElement type="wholeTable" dxfId="57"/>
      <tableStyleElement type="headerRow" dxfId="56"/>
      <tableStyleElement type="secondRowStripe" dxfId="55"/>
    </tableStyle>
    <tableStyle name="To-Do List" pivot="0" count="1" xr9:uid="{F3904ECC-67AD-4EB4-B6B9-03C65BDB7C8D}">
      <tableStyleElement type="wholeTable" dxfId="54"/>
    </tableStyle>
  </tableStyles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ackerrank.com/domains/data-structures" TargetMode="External"/><Relationship Id="rId13" Type="http://schemas.openxmlformats.org/officeDocument/2006/relationships/hyperlink" Target="https://www.hackerrank.com/domains/data-structures" TargetMode="External"/><Relationship Id="rId18" Type="http://schemas.openxmlformats.org/officeDocument/2006/relationships/hyperlink" Target="https://www.hackerrank.com/domains/data-structures" TargetMode="External"/><Relationship Id="rId26" Type="http://schemas.openxmlformats.org/officeDocument/2006/relationships/hyperlink" Target="https://www.hackerrank.com/domains/data-structures" TargetMode="External"/><Relationship Id="rId39" Type="http://schemas.openxmlformats.org/officeDocument/2006/relationships/hyperlink" Target="https://www.udemy.com/course/the-complete-guide-to-angular-2/" TargetMode="External"/><Relationship Id="rId3" Type="http://schemas.openxmlformats.org/officeDocument/2006/relationships/hyperlink" Target="https://www.udemy.com/course/the-complete-guide-to-angular-2/" TargetMode="External"/><Relationship Id="rId21" Type="http://schemas.openxmlformats.org/officeDocument/2006/relationships/hyperlink" Target="https://www.hackerrank.com/domains/data-structures" TargetMode="External"/><Relationship Id="rId34" Type="http://schemas.openxmlformats.org/officeDocument/2006/relationships/hyperlink" Target="https://www.youtube.com/channel/UCRPMAqdtSgd0Ipeef7iFsKw/playlists" TargetMode="External"/><Relationship Id="rId7" Type="http://schemas.openxmlformats.org/officeDocument/2006/relationships/hyperlink" Target="https://www.hackerrank.com/domains/data-structures" TargetMode="External"/><Relationship Id="rId12" Type="http://schemas.openxmlformats.org/officeDocument/2006/relationships/hyperlink" Target="https://www.hackerrank.com/domains/data-structures" TargetMode="External"/><Relationship Id="rId17" Type="http://schemas.openxmlformats.org/officeDocument/2006/relationships/hyperlink" Target="https://www.hackerrank.com/domains/data-structures" TargetMode="External"/><Relationship Id="rId25" Type="http://schemas.openxmlformats.org/officeDocument/2006/relationships/hyperlink" Target="https://www.hackerrank.com/domains/data-structures" TargetMode="External"/><Relationship Id="rId33" Type="http://schemas.openxmlformats.org/officeDocument/2006/relationships/hyperlink" Target="https://www.youtube.com/channel/UCRPMAqdtSgd0Ipeef7iFsKw/playlists" TargetMode="External"/><Relationship Id="rId38" Type="http://schemas.openxmlformats.org/officeDocument/2006/relationships/hyperlink" Target="https://www.hackerrank.com/domains/java" TargetMode="External"/><Relationship Id="rId2" Type="http://schemas.openxmlformats.org/officeDocument/2006/relationships/hyperlink" Target="https://www.youtube.com/watch?v=0IAPZzGSbME&amp;list=PLDN4rrl48XKpZkf03iYFl-O29szjTrs_O" TargetMode="External"/><Relationship Id="rId16" Type="http://schemas.openxmlformats.org/officeDocument/2006/relationships/hyperlink" Target="https://www.hackerrank.com/domains/data-structures" TargetMode="External"/><Relationship Id="rId20" Type="http://schemas.openxmlformats.org/officeDocument/2006/relationships/hyperlink" Target="https://www.hackerrank.com/domains/data-structures" TargetMode="External"/><Relationship Id="rId29" Type="http://schemas.openxmlformats.org/officeDocument/2006/relationships/hyperlink" Target="https://www.youtube.com/user/tusharroy2525/playlists" TargetMode="External"/><Relationship Id="rId1" Type="http://schemas.openxmlformats.org/officeDocument/2006/relationships/hyperlink" Target="https://www.youtube.com/user/mycodeschool/playlists" TargetMode="External"/><Relationship Id="rId6" Type="http://schemas.openxmlformats.org/officeDocument/2006/relationships/hyperlink" Target="https://www.hackerrank.com/domains/data-structures" TargetMode="External"/><Relationship Id="rId11" Type="http://schemas.openxmlformats.org/officeDocument/2006/relationships/hyperlink" Target="https://www.hackerrank.com/domains/data-structures" TargetMode="External"/><Relationship Id="rId24" Type="http://schemas.openxmlformats.org/officeDocument/2006/relationships/hyperlink" Target="https://www.hackerrank.com/domains/data-structures" TargetMode="External"/><Relationship Id="rId32" Type="http://schemas.openxmlformats.org/officeDocument/2006/relationships/hyperlink" Target="https://www.youtube.com/channel/UC8OU1Tc1kxiI37uXBAbTX7A/playlists" TargetMode="External"/><Relationship Id="rId37" Type="http://schemas.openxmlformats.org/officeDocument/2006/relationships/hyperlink" Target="https://www.hackerrank.com/domains/sq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www.hackerrank.com/domains/data-structures" TargetMode="External"/><Relationship Id="rId15" Type="http://schemas.openxmlformats.org/officeDocument/2006/relationships/hyperlink" Target="https://www.hackerrank.com/domains/data-structures" TargetMode="External"/><Relationship Id="rId23" Type="http://schemas.openxmlformats.org/officeDocument/2006/relationships/hyperlink" Target="https://www.hackerrank.com/domains/data-structures" TargetMode="External"/><Relationship Id="rId28" Type="http://schemas.openxmlformats.org/officeDocument/2006/relationships/hyperlink" Target="https://www.hackerrank.com/domains/data-structures" TargetMode="External"/><Relationship Id="rId36" Type="http://schemas.openxmlformats.org/officeDocument/2006/relationships/hyperlink" Target="https://www.youtube.com/channel/UC0RhatS1pyxInC00YKjjBqQ/playlists" TargetMode="External"/><Relationship Id="rId10" Type="http://schemas.openxmlformats.org/officeDocument/2006/relationships/hyperlink" Target="https://www.hackerrank.com/domains/data-structures" TargetMode="External"/><Relationship Id="rId19" Type="http://schemas.openxmlformats.org/officeDocument/2006/relationships/hyperlink" Target="https://www.hackerrank.com/domains/data-structures" TargetMode="External"/><Relationship Id="rId31" Type="http://schemas.openxmlformats.org/officeDocument/2006/relationships/hyperlink" Target="https://www.youtube.com/user/koushks/playlists" TargetMode="External"/><Relationship Id="rId4" Type="http://schemas.openxmlformats.org/officeDocument/2006/relationships/hyperlink" Target="https://www.hackerrank.com/domains/data-structures" TargetMode="External"/><Relationship Id="rId9" Type="http://schemas.openxmlformats.org/officeDocument/2006/relationships/hyperlink" Target="https://www.hackerrank.com/domains/data-structures" TargetMode="External"/><Relationship Id="rId14" Type="http://schemas.openxmlformats.org/officeDocument/2006/relationships/hyperlink" Target="https://www.hackerrank.com/domains/data-structures" TargetMode="External"/><Relationship Id="rId22" Type="http://schemas.openxmlformats.org/officeDocument/2006/relationships/hyperlink" Target="https://www.hackerrank.com/domains/data-structures" TargetMode="External"/><Relationship Id="rId27" Type="http://schemas.openxmlformats.org/officeDocument/2006/relationships/hyperlink" Target="https://www.hackerrank.com/domains/data-structures" TargetMode="External"/><Relationship Id="rId30" Type="http://schemas.openxmlformats.org/officeDocument/2006/relationships/hyperlink" Target="https://www.youtube.com/channel/UCn1XnDWhsLS5URXTi5wtFTA/playlists" TargetMode="External"/><Relationship Id="rId35" Type="http://schemas.openxmlformats.org/officeDocument/2006/relationships/hyperlink" Target="https://www.youtube.com/channel/UC0RhatS1pyxInC00YKjjBqQ/playlis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FD19-B19C-4DCB-8111-13912A3BF581}">
  <dimension ref="A1:S67"/>
  <sheetViews>
    <sheetView tabSelected="1" zoomScaleNormal="100" workbookViewId="0">
      <selection activeCell="P4" sqref="P4"/>
    </sheetView>
  </sheetViews>
  <sheetFormatPr defaultRowHeight="14.4" x14ac:dyDescent="0.3"/>
  <cols>
    <col min="1" max="1" width="9.33203125" bestFit="1" customWidth="1"/>
    <col min="2" max="2" width="51.109375" bestFit="1" customWidth="1"/>
    <col min="3" max="3" width="4" bestFit="1" customWidth="1"/>
    <col min="4" max="4" width="4.5546875" bestFit="1" customWidth="1"/>
    <col min="5" max="5" width="4.21875" bestFit="1" customWidth="1"/>
    <col min="6" max="6" width="8.5546875" bestFit="1" customWidth="1"/>
    <col min="7" max="7" width="7.6640625" bestFit="1" customWidth="1"/>
    <col min="8" max="9" width="16.77734375" bestFit="1" customWidth="1"/>
    <col min="10" max="10" width="16.77734375" customWidth="1"/>
    <col min="11" max="11" width="6.21875" customWidth="1"/>
    <col min="12" max="12" width="84.5546875" hidden="1" customWidth="1"/>
    <col min="13" max="13" width="7.44140625" customWidth="1"/>
    <col min="14" max="14" width="5" bestFit="1" customWidth="1"/>
    <col min="15" max="15" width="14.21875" bestFit="1" customWidth="1"/>
    <col min="16" max="16" width="12.44140625" bestFit="1" customWidth="1"/>
  </cols>
  <sheetData>
    <row r="1" spans="1:19" s="3" customFormat="1" ht="16.8" customHeight="1" x14ac:dyDescent="0.3">
      <c r="A1" s="25" t="s">
        <v>1</v>
      </c>
      <c r="B1" s="25" t="s">
        <v>0</v>
      </c>
      <c r="C1" s="25" t="s">
        <v>50</v>
      </c>
      <c r="D1" s="25" t="s">
        <v>49</v>
      </c>
      <c r="E1" s="25" t="s">
        <v>79</v>
      </c>
      <c r="F1" s="25" t="s">
        <v>6</v>
      </c>
      <c r="G1" s="25" t="s">
        <v>7</v>
      </c>
      <c r="H1" s="25" t="s">
        <v>2</v>
      </c>
      <c r="I1" s="25" t="s">
        <v>3</v>
      </c>
      <c r="J1" s="25" t="s">
        <v>32</v>
      </c>
      <c r="K1" s="25" t="s">
        <v>4</v>
      </c>
      <c r="L1" s="3" t="s">
        <v>8</v>
      </c>
      <c r="M1" s="3" t="s">
        <v>51</v>
      </c>
    </row>
    <row r="2" spans="1:19" s="20" customFormat="1" ht="15" thickBot="1" x14ac:dyDescent="0.35">
      <c r="A2" s="18">
        <v>1</v>
      </c>
      <c r="B2" s="19" t="s">
        <v>5</v>
      </c>
      <c r="C2" s="18">
        <v>1</v>
      </c>
      <c r="D2" s="19">
        <v>1</v>
      </c>
      <c r="E2" s="19">
        <v>60</v>
      </c>
      <c r="F2" s="28">
        <f t="shared" ref="F2:F45" si="0">D2*(E2/60)</f>
        <v>1</v>
      </c>
      <c r="G2" s="20">
        <f t="shared" ref="G2:G45" si="1">CEILING(F2/$O$2,1)</f>
        <v>1</v>
      </c>
      <c r="H2" s="34">
        <v>44211</v>
      </c>
      <c r="I2" s="21">
        <f t="shared" ref="I2:I45" si="2">H2+(G2-1)</f>
        <v>44211</v>
      </c>
      <c r="J2" s="22">
        <v>100</v>
      </c>
      <c r="K2" s="19" t="s">
        <v>35</v>
      </c>
      <c r="M2" s="24">
        <f t="shared" ref="M2:M45" si="3">CEILING(D2/G2,1)</f>
        <v>1</v>
      </c>
      <c r="O2" s="35">
        <v>1.5</v>
      </c>
      <c r="P2" s="19" t="s">
        <v>119</v>
      </c>
      <c r="R2" s="19"/>
      <c r="S2" s="19"/>
    </row>
    <row r="3" spans="1:19" x14ac:dyDescent="0.3">
      <c r="A3" s="9">
        <v>2</v>
      </c>
      <c r="B3" t="s">
        <v>16</v>
      </c>
      <c r="C3" s="9">
        <v>12</v>
      </c>
      <c r="D3">
        <v>450</v>
      </c>
      <c r="E3">
        <v>12</v>
      </c>
      <c r="F3" s="27">
        <f t="shared" si="0"/>
        <v>90</v>
      </c>
      <c r="G3" s="1">
        <f t="shared" si="1"/>
        <v>60</v>
      </c>
      <c r="H3" s="2">
        <f t="shared" ref="H3:H15" si="4">1+I2</f>
        <v>44212</v>
      </c>
      <c r="I3" s="2">
        <f t="shared" si="2"/>
        <v>44271</v>
      </c>
      <c r="J3" s="41">
        <f t="shared" ref="J3:J10" si="5">100*C3/D3</f>
        <v>2.6666666666666665</v>
      </c>
      <c r="K3" t="s">
        <v>33</v>
      </c>
      <c r="M3" s="11">
        <f t="shared" si="3"/>
        <v>8</v>
      </c>
      <c r="N3">
        <f>C3/M3</f>
        <v>1.5</v>
      </c>
      <c r="O3" s="2">
        <f>H3+N3</f>
        <v>44213.5</v>
      </c>
    </row>
    <row r="4" spans="1:19" x14ac:dyDescent="0.3">
      <c r="A4" s="44">
        <v>3</v>
      </c>
      <c r="B4" s="5" t="s">
        <v>37</v>
      </c>
      <c r="C4" s="44">
        <v>0</v>
      </c>
      <c r="D4" s="5">
        <v>84</v>
      </c>
      <c r="E4" s="5">
        <v>12</v>
      </c>
      <c r="F4" s="45">
        <f t="shared" si="0"/>
        <v>16.8</v>
      </c>
      <c r="G4" s="12">
        <f t="shared" si="1"/>
        <v>12</v>
      </c>
      <c r="H4" s="46">
        <f>H3</f>
        <v>44212</v>
      </c>
      <c r="I4" s="46">
        <f t="shared" si="2"/>
        <v>44223</v>
      </c>
      <c r="J4" s="47">
        <f t="shared" si="5"/>
        <v>0</v>
      </c>
      <c r="K4" s="5" t="s">
        <v>34</v>
      </c>
      <c r="L4" s="48" t="s">
        <v>23</v>
      </c>
      <c r="M4" s="49">
        <f t="shared" si="3"/>
        <v>7</v>
      </c>
      <c r="O4" s="9"/>
    </row>
    <row r="5" spans="1:19" x14ac:dyDescent="0.3">
      <c r="A5" s="36">
        <v>4</v>
      </c>
      <c r="B5" s="37" t="s">
        <v>36</v>
      </c>
      <c r="C5" s="36">
        <v>0</v>
      </c>
      <c r="D5" s="37">
        <v>42</v>
      </c>
      <c r="E5" s="37">
        <v>10</v>
      </c>
      <c r="F5" s="38">
        <f t="shared" si="0"/>
        <v>7</v>
      </c>
      <c r="G5" s="39">
        <f t="shared" si="1"/>
        <v>5</v>
      </c>
      <c r="H5" s="40">
        <f>H3</f>
        <v>44212</v>
      </c>
      <c r="I5" s="40">
        <f t="shared" si="2"/>
        <v>44216</v>
      </c>
      <c r="J5" s="41">
        <f t="shared" si="5"/>
        <v>0</v>
      </c>
      <c r="K5" s="37" t="s">
        <v>34</v>
      </c>
      <c r="L5" s="42" t="s">
        <v>24</v>
      </c>
      <c r="M5" s="43">
        <f t="shared" si="3"/>
        <v>9</v>
      </c>
      <c r="N5" s="14"/>
      <c r="O5" s="9"/>
    </row>
    <row r="6" spans="1:19" ht="15" thickBot="1" x14ac:dyDescent="0.35">
      <c r="A6" s="50">
        <v>5</v>
      </c>
      <c r="B6" s="51" t="s">
        <v>48</v>
      </c>
      <c r="C6" s="50">
        <v>0</v>
      </c>
      <c r="D6" s="51">
        <v>239</v>
      </c>
      <c r="E6" s="51">
        <v>8</v>
      </c>
      <c r="F6" s="52">
        <f t="shared" si="0"/>
        <v>31.866666666666667</v>
      </c>
      <c r="G6" s="53">
        <f t="shared" si="1"/>
        <v>22</v>
      </c>
      <c r="H6" s="54">
        <f>H3</f>
        <v>44212</v>
      </c>
      <c r="I6" s="54">
        <f t="shared" si="2"/>
        <v>44233</v>
      </c>
      <c r="J6" s="55">
        <f t="shared" si="5"/>
        <v>0</v>
      </c>
      <c r="K6" s="51" t="s">
        <v>34</v>
      </c>
      <c r="L6" s="56" t="s">
        <v>11</v>
      </c>
      <c r="M6" s="57">
        <f t="shared" si="3"/>
        <v>11</v>
      </c>
      <c r="N6" s="19"/>
      <c r="O6" s="9"/>
    </row>
    <row r="7" spans="1:19" x14ac:dyDescent="0.3">
      <c r="A7" s="36">
        <v>10</v>
      </c>
      <c r="B7" s="37" t="s">
        <v>80</v>
      </c>
      <c r="C7" s="36">
        <v>0</v>
      </c>
      <c r="D7" s="37">
        <v>4</v>
      </c>
      <c r="E7" s="37">
        <v>30</v>
      </c>
      <c r="F7" s="38">
        <f t="shared" si="0"/>
        <v>2</v>
      </c>
      <c r="G7" s="39">
        <f t="shared" si="1"/>
        <v>2</v>
      </c>
      <c r="H7" s="40">
        <f>H3</f>
        <v>44212</v>
      </c>
      <c r="I7" s="40">
        <f t="shared" si="2"/>
        <v>44213</v>
      </c>
      <c r="J7" s="41">
        <f t="shared" si="5"/>
        <v>0</v>
      </c>
      <c r="K7" s="37" t="s">
        <v>33</v>
      </c>
      <c r="L7" s="42"/>
      <c r="M7" s="43">
        <f t="shared" si="3"/>
        <v>2</v>
      </c>
      <c r="N7" s="58"/>
      <c r="O7" s="9">
        <f>SUM(D7:D20)</f>
        <v>69</v>
      </c>
    </row>
    <row r="8" spans="1:19" x14ac:dyDescent="0.3">
      <c r="A8" s="36">
        <v>11</v>
      </c>
      <c r="B8" s="37" t="s">
        <v>81</v>
      </c>
      <c r="C8" s="36">
        <v>0</v>
      </c>
      <c r="D8" s="37">
        <v>5</v>
      </c>
      <c r="E8" s="37">
        <v>30</v>
      </c>
      <c r="F8" s="38">
        <f t="shared" si="0"/>
        <v>2.5</v>
      </c>
      <c r="G8" s="39">
        <f t="shared" si="1"/>
        <v>2</v>
      </c>
      <c r="H8" s="40">
        <f t="shared" si="4"/>
        <v>44214</v>
      </c>
      <c r="I8" s="40">
        <f t="shared" si="2"/>
        <v>44215</v>
      </c>
      <c r="J8" s="41">
        <f t="shared" si="5"/>
        <v>0</v>
      </c>
      <c r="K8" s="37" t="s">
        <v>34</v>
      </c>
      <c r="L8" s="42"/>
      <c r="M8" s="43">
        <f t="shared" si="3"/>
        <v>3</v>
      </c>
      <c r="N8" s="58"/>
      <c r="O8" s="9"/>
    </row>
    <row r="9" spans="1:19" x14ac:dyDescent="0.3">
      <c r="A9" s="36">
        <v>12</v>
      </c>
      <c r="B9" s="37" t="s">
        <v>91</v>
      </c>
      <c r="C9" s="36">
        <v>0</v>
      </c>
      <c r="D9" s="37">
        <v>5</v>
      </c>
      <c r="E9" s="37">
        <v>30</v>
      </c>
      <c r="F9" s="38">
        <f t="shared" si="0"/>
        <v>2.5</v>
      </c>
      <c r="G9" s="39">
        <f t="shared" si="1"/>
        <v>2</v>
      </c>
      <c r="H9" s="40">
        <f t="shared" si="4"/>
        <v>44216</v>
      </c>
      <c r="I9" s="40">
        <f t="shared" si="2"/>
        <v>44217</v>
      </c>
      <c r="J9" s="41">
        <f t="shared" si="5"/>
        <v>0</v>
      </c>
      <c r="K9" s="37" t="s">
        <v>34</v>
      </c>
      <c r="L9" s="42"/>
      <c r="M9" s="43">
        <f t="shared" si="3"/>
        <v>3</v>
      </c>
      <c r="N9" s="58"/>
      <c r="O9" s="9"/>
    </row>
    <row r="10" spans="1:19" x14ac:dyDescent="0.3">
      <c r="A10" s="36">
        <v>13</v>
      </c>
      <c r="B10" s="37" t="s">
        <v>82</v>
      </c>
      <c r="C10" s="36">
        <v>0</v>
      </c>
      <c r="D10" s="37">
        <v>6</v>
      </c>
      <c r="E10" s="37">
        <v>30</v>
      </c>
      <c r="F10" s="38">
        <f t="shared" si="0"/>
        <v>3</v>
      </c>
      <c r="G10" s="39">
        <f t="shared" si="1"/>
        <v>2</v>
      </c>
      <c r="H10" s="40">
        <f t="shared" si="4"/>
        <v>44218</v>
      </c>
      <c r="I10" s="40">
        <f t="shared" si="2"/>
        <v>44219</v>
      </c>
      <c r="J10" s="41">
        <f t="shared" si="5"/>
        <v>0</v>
      </c>
      <c r="K10" s="37" t="s">
        <v>34</v>
      </c>
      <c r="L10" s="42"/>
      <c r="M10" s="43">
        <f t="shared" si="3"/>
        <v>3</v>
      </c>
      <c r="N10" s="58"/>
      <c r="O10" s="9"/>
    </row>
    <row r="11" spans="1:19" x14ac:dyDescent="0.3">
      <c r="A11" s="36">
        <v>14</v>
      </c>
      <c r="B11" s="37" t="s">
        <v>85</v>
      </c>
      <c r="C11" s="36">
        <v>0</v>
      </c>
      <c r="D11" s="37">
        <v>5</v>
      </c>
      <c r="E11" s="37">
        <v>30</v>
      </c>
      <c r="F11" s="38">
        <f t="shared" si="0"/>
        <v>2.5</v>
      </c>
      <c r="G11" s="39">
        <f t="shared" si="1"/>
        <v>2</v>
      </c>
      <c r="H11" s="40">
        <f t="shared" si="4"/>
        <v>44220</v>
      </c>
      <c r="I11" s="40">
        <f t="shared" si="2"/>
        <v>44221</v>
      </c>
      <c r="J11" s="41">
        <v>0</v>
      </c>
      <c r="K11" s="37" t="s">
        <v>34</v>
      </c>
      <c r="L11" s="42"/>
      <c r="M11" s="43">
        <f t="shared" si="3"/>
        <v>3</v>
      </c>
      <c r="N11" s="58"/>
      <c r="O11" s="9"/>
    </row>
    <row r="12" spans="1:19" x14ac:dyDescent="0.3">
      <c r="A12" s="36">
        <v>15</v>
      </c>
      <c r="B12" s="37" t="s">
        <v>83</v>
      </c>
      <c r="C12" s="36">
        <v>0</v>
      </c>
      <c r="D12" s="37">
        <v>5</v>
      </c>
      <c r="E12" s="37">
        <v>30</v>
      </c>
      <c r="F12" s="38">
        <f t="shared" si="0"/>
        <v>2.5</v>
      </c>
      <c r="G12" s="39">
        <f t="shared" si="1"/>
        <v>2</v>
      </c>
      <c r="H12" s="40">
        <f t="shared" si="4"/>
        <v>44222</v>
      </c>
      <c r="I12" s="40">
        <f t="shared" si="2"/>
        <v>44223</v>
      </c>
      <c r="J12" s="41">
        <f>100*C12/D12</f>
        <v>0</v>
      </c>
      <c r="K12" s="37" t="s">
        <v>34</v>
      </c>
      <c r="L12" s="42"/>
      <c r="M12" s="43">
        <f t="shared" si="3"/>
        <v>3</v>
      </c>
      <c r="N12" s="58"/>
      <c r="O12" s="9"/>
    </row>
    <row r="13" spans="1:19" x14ac:dyDescent="0.3">
      <c r="A13" s="36">
        <v>16</v>
      </c>
      <c r="B13" s="37" t="s">
        <v>84</v>
      </c>
      <c r="C13" s="36">
        <v>0</v>
      </c>
      <c r="D13" s="37">
        <v>5</v>
      </c>
      <c r="E13" s="37">
        <v>30</v>
      </c>
      <c r="F13" s="38">
        <f t="shared" si="0"/>
        <v>2.5</v>
      </c>
      <c r="G13" s="39">
        <f t="shared" si="1"/>
        <v>2</v>
      </c>
      <c r="H13" s="40">
        <f t="shared" si="4"/>
        <v>44224</v>
      </c>
      <c r="I13" s="40">
        <f t="shared" si="2"/>
        <v>44225</v>
      </c>
      <c r="J13" s="41">
        <v>0</v>
      </c>
      <c r="K13" s="37" t="s">
        <v>34</v>
      </c>
      <c r="L13" s="42"/>
      <c r="M13" s="43">
        <f t="shared" si="3"/>
        <v>3</v>
      </c>
      <c r="N13" s="58"/>
      <c r="O13" s="9"/>
    </row>
    <row r="14" spans="1:19" x14ac:dyDescent="0.3">
      <c r="A14" s="36">
        <v>17</v>
      </c>
      <c r="B14" s="37" t="s">
        <v>89</v>
      </c>
      <c r="C14" s="36">
        <v>0</v>
      </c>
      <c r="D14" s="37">
        <v>7</v>
      </c>
      <c r="E14" s="37">
        <v>30</v>
      </c>
      <c r="F14" s="38">
        <f t="shared" si="0"/>
        <v>3.5</v>
      </c>
      <c r="G14" s="39">
        <f t="shared" si="1"/>
        <v>3</v>
      </c>
      <c r="H14" s="40">
        <f t="shared" si="4"/>
        <v>44226</v>
      </c>
      <c r="I14" s="40">
        <f t="shared" si="2"/>
        <v>44228</v>
      </c>
      <c r="J14" s="41">
        <v>0</v>
      </c>
      <c r="K14" s="37" t="s">
        <v>34</v>
      </c>
      <c r="L14" s="42"/>
      <c r="M14" s="43">
        <f t="shared" si="3"/>
        <v>3</v>
      </c>
      <c r="N14" s="58"/>
      <c r="O14" s="9"/>
    </row>
    <row r="15" spans="1:19" x14ac:dyDescent="0.3">
      <c r="A15" s="36">
        <v>18</v>
      </c>
      <c r="B15" s="37" t="s">
        <v>86</v>
      </c>
      <c r="C15" s="36">
        <v>0</v>
      </c>
      <c r="D15" s="37">
        <v>5</v>
      </c>
      <c r="E15" s="37">
        <v>30</v>
      </c>
      <c r="F15" s="38">
        <f t="shared" si="0"/>
        <v>2.5</v>
      </c>
      <c r="G15" s="39">
        <f t="shared" si="1"/>
        <v>2</v>
      </c>
      <c r="H15" s="40">
        <f t="shared" si="4"/>
        <v>44229</v>
      </c>
      <c r="I15" s="40">
        <f t="shared" si="2"/>
        <v>44230</v>
      </c>
      <c r="J15" s="41">
        <v>0</v>
      </c>
      <c r="K15" s="37" t="s">
        <v>34</v>
      </c>
      <c r="L15" s="42"/>
      <c r="M15" s="43">
        <f t="shared" si="3"/>
        <v>3</v>
      </c>
      <c r="N15" s="58"/>
      <c r="O15" s="9"/>
    </row>
    <row r="16" spans="1:19" s="14" customFormat="1" x14ac:dyDescent="0.3">
      <c r="A16" s="36">
        <v>19</v>
      </c>
      <c r="B16" s="37" t="s">
        <v>87</v>
      </c>
      <c r="C16" s="36">
        <v>0</v>
      </c>
      <c r="D16" s="37">
        <v>5</v>
      </c>
      <c r="E16" s="37">
        <v>30</v>
      </c>
      <c r="F16" s="38">
        <f t="shared" si="0"/>
        <v>2.5</v>
      </c>
      <c r="G16" s="39">
        <f t="shared" si="1"/>
        <v>2</v>
      </c>
      <c r="H16" s="40">
        <f>1+I14</f>
        <v>44229</v>
      </c>
      <c r="I16" s="40">
        <f t="shared" si="2"/>
        <v>44230</v>
      </c>
      <c r="J16" s="41">
        <v>0</v>
      </c>
      <c r="K16" s="37" t="s">
        <v>34</v>
      </c>
      <c r="L16" s="42"/>
      <c r="M16" s="43">
        <f t="shared" si="3"/>
        <v>3</v>
      </c>
      <c r="N16" s="59"/>
      <c r="O16" s="13"/>
    </row>
    <row r="17" spans="1:15" x14ac:dyDescent="0.3">
      <c r="A17" s="36">
        <v>20</v>
      </c>
      <c r="B17" s="37" t="s">
        <v>88</v>
      </c>
      <c r="C17" s="36">
        <v>0</v>
      </c>
      <c r="D17" s="37">
        <v>5</v>
      </c>
      <c r="E17" s="37">
        <v>30</v>
      </c>
      <c r="F17" s="38">
        <f t="shared" si="0"/>
        <v>2.5</v>
      </c>
      <c r="G17" s="39">
        <f t="shared" si="1"/>
        <v>2</v>
      </c>
      <c r="H17" s="40">
        <f t="shared" ref="H17:H44" si="6">1+I16</f>
        <v>44231</v>
      </c>
      <c r="I17" s="40">
        <f t="shared" si="2"/>
        <v>44232</v>
      </c>
      <c r="J17" s="41">
        <v>0</v>
      </c>
      <c r="K17" s="37" t="s">
        <v>34</v>
      </c>
      <c r="L17" s="42"/>
      <c r="M17" s="43">
        <f t="shared" si="3"/>
        <v>3</v>
      </c>
      <c r="N17" s="58"/>
      <c r="O17" s="9"/>
    </row>
    <row r="18" spans="1:15" x14ac:dyDescent="0.3">
      <c r="A18" s="36">
        <v>21</v>
      </c>
      <c r="B18" s="37" t="s">
        <v>92</v>
      </c>
      <c r="C18" s="36">
        <v>0</v>
      </c>
      <c r="D18" s="37">
        <v>4</v>
      </c>
      <c r="E18" s="37">
        <v>30</v>
      </c>
      <c r="F18" s="38">
        <f t="shared" si="0"/>
        <v>2</v>
      </c>
      <c r="G18" s="39">
        <f t="shared" si="1"/>
        <v>2</v>
      </c>
      <c r="H18" s="40">
        <f t="shared" si="6"/>
        <v>44233</v>
      </c>
      <c r="I18" s="40">
        <f t="shared" si="2"/>
        <v>44234</v>
      </c>
      <c r="J18" s="41">
        <f>100*C18/D18</f>
        <v>0</v>
      </c>
      <c r="K18" s="37" t="s">
        <v>34</v>
      </c>
      <c r="L18" s="42"/>
      <c r="M18" s="43">
        <f t="shared" si="3"/>
        <v>2</v>
      </c>
      <c r="N18" s="58"/>
      <c r="O18" s="9"/>
    </row>
    <row r="19" spans="1:15" x14ac:dyDescent="0.3">
      <c r="A19" s="36">
        <v>22</v>
      </c>
      <c r="B19" s="37" t="s">
        <v>90</v>
      </c>
      <c r="C19" s="36">
        <v>0</v>
      </c>
      <c r="D19" s="37">
        <v>4</v>
      </c>
      <c r="E19" s="37">
        <v>30</v>
      </c>
      <c r="F19" s="38">
        <f t="shared" si="0"/>
        <v>2</v>
      </c>
      <c r="G19" s="39">
        <f t="shared" si="1"/>
        <v>2</v>
      </c>
      <c r="H19" s="40">
        <f t="shared" si="6"/>
        <v>44235</v>
      </c>
      <c r="I19" s="40">
        <f t="shared" si="2"/>
        <v>44236</v>
      </c>
      <c r="J19" s="41">
        <v>0</v>
      </c>
      <c r="K19" s="37" t="s">
        <v>34</v>
      </c>
      <c r="L19" s="42"/>
      <c r="M19" s="43">
        <f t="shared" si="3"/>
        <v>2</v>
      </c>
      <c r="N19" s="58"/>
      <c r="O19" s="9"/>
    </row>
    <row r="20" spans="1:15" ht="15" thickBot="1" x14ac:dyDescent="0.35">
      <c r="A20" s="50">
        <v>23</v>
      </c>
      <c r="B20" s="51" t="s">
        <v>93</v>
      </c>
      <c r="C20" s="50">
        <v>0</v>
      </c>
      <c r="D20" s="51">
        <v>4</v>
      </c>
      <c r="E20" s="51">
        <v>30</v>
      </c>
      <c r="F20" s="52">
        <f t="shared" si="0"/>
        <v>2</v>
      </c>
      <c r="G20" s="53">
        <f t="shared" si="1"/>
        <v>2</v>
      </c>
      <c r="H20" s="54">
        <f t="shared" si="6"/>
        <v>44237</v>
      </c>
      <c r="I20" s="54">
        <f t="shared" si="2"/>
        <v>44238</v>
      </c>
      <c r="J20" s="55">
        <f t="shared" ref="J20:J45" si="7">100*C20/D20</f>
        <v>0</v>
      </c>
      <c r="K20" s="51" t="s">
        <v>34</v>
      </c>
      <c r="L20" s="56"/>
      <c r="M20" s="57">
        <f t="shared" si="3"/>
        <v>2</v>
      </c>
      <c r="N20" s="60"/>
      <c r="O20" s="13"/>
    </row>
    <row r="21" spans="1:15" x14ac:dyDescent="0.3">
      <c r="A21" s="36">
        <v>24</v>
      </c>
      <c r="B21" s="5" t="s">
        <v>94</v>
      </c>
      <c r="C21" s="44">
        <v>0</v>
      </c>
      <c r="D21" s="5">
        <v>6</v>
      </c>
      <c r="E21" s="5">
        <v>30</v>
      </c>
      <c r="F21" s="45">
        <f t="shared" si="0"/>
        <v>3</v>
      </c>
      <c r="G21" s="12">
        <f t="shared" si="1"/>
        <v>2</v>
      </c>
      <c r="H21" s="40">
        <f>H3</f>
        <v>44212</v>
      </c>
      <c r="I21" s="46">
        <f t="shared" si="2"/>
        <v>44213</v>
      </c>
      <c r="J21" s="47">
        <f t="shared" si="7"/>
        <v>0</v>
      </c>
      <c r="K21" s="5" t="s">
        <v>33</v>
      </c>
      <c r="L21" s="48" t="s">
        <v>14</v>
      </c>
      <c r="M21" s="49">
        <f t="shared" si="3"/>
        <v>3</v>
      </c>
      <c r="N21" s="61"/>
      <c r="O21" s="9">
        <f>SUM(D21:D31)</f>
        <v>122</v>
      </c>
    </row>
    <row r="22" spans="1:15" x14ac:dyDescent="0.3">
      <c r="A22" s="36">
        <v>25</v>
      </c>
      <c r="B22" s="5" t="s">
        <v>95</v>
      </c>
      <c r="C22" s="44">
        <v>0</v>
      </c>
      <c r="D22" s="5">
        <v>15</v>
      </c>
      <c r="E22" s="5">
        <v>30</v>
      </c>
      <c r="F22" s="45">
        <f t="shared" si="0"/>
        <v>7.5</v>
      </c>
      <c r="G22" s="12">
        <f t="shared" si="1"/>
        <v>5</v>
      </c>
      <c r="H22" s="40">
        <f t="shared" si="6"/>
        <v>44214</v>
      </c>
      <c r="I22" s="46">
        <f t="shared" si="2"/>
        <v>44218</v>
      </c>
      <c r="J22" s="47">
        <f t="shared" si="7"/>
        <v>0</v>
      </c>
      <c r="K22" s="5" t="s">
        <v>34</v>
      </c>
      <c r="L22" s="48" t="s">
        <v>14</v>
      </c>
      <c r="M22" s="49">
        <f t="shared" si="3"/>
        <v>3</v>
      </c>
      <c r="N22" s="61"/>
      <c r="O22" s="9"/>
    </row>
    <row r="23" spans="1:15" x14ac:dyDescent="0.3">
      <c r="A23" s="36">
        <v>26</v>
      </c>
      <c r="B23" s="5" t="s">
        <v>98</v>
      </c>
      <c r="C23" s="44">
        <v>0</v>
      </c>
      <c r="D23" s="5">
        <v>9</v>
      </c>
      <c r="E23" s="5">
        <v>30</v>
      </c>
      <c r="F23" s="45">
        <f t="shared" si="0"/>
        <v>4.5</v>
      </c>
      <c r="G23" s="12">
        <f t="shared" si="1"/>
        <v>3</v>
      </c>
      <c r="H23" s="40">
        <f t="shared" si="6"/>
        <v>44219</v>
      </c>
      <c r="I23" s="46">
        <f t="shared" si="2"/>
        <v>44221</v>
      </c>
      <c r="J23" s="47">
        <f t="shared" si="7"/>
        <v>0</v>
      </c>
      <c r="K23" s="5" t="s">
        <v>34</v>
      </c>
      <c r="L23" s="48" t="s">
        <v>14</v>
      </c>
      <c r="M23" s="49">
        <f t="shared" si="3"/>
        <v>3</v>
      </c>
      <c r="N23" s="61"/>
      <c r="O23" s="9"/>
    </row>
    <row r="24" spans="1:15" x14ac:dyDescent="0.3">
      <c r="A24" s="36">
        <v>27</v>
      </c>
      <c r="B24" s="5" t="s">
        <v>99</v>
      </c>
      <c r="C24" s="44">
        <v>0</v>
      </c>
      <c r="D24" s="5">
        <v>5</v>
      </c>
      <c r="E24" s="5">
        <v>30</v>
      </c>
      <c r="F24" s="45">
        <f t="shared" si="0"/>
        <v>2.5</v>
      </c>
      <c r="G24" s="12">
        <f t="shared" si="1"/>
        <v>2</v>
      </c>
      <c r="H24" s="40">
        <f t="shared" si="6"/>
        <v>44222</v>
      </c>
      <c r="I24" s="46">
        <f t="shared" si="2"/>
        <v>44223</v>
      </c>
      <c r="J24" s="47">
        <f t="shared" si="7"/>
        <v>0</v>
      </c>
      <c r="K24" s="5" t="s">
        <v>34</v>
      </c>
      <c r="L24" s="48" t="s">
        <v>14</v>
      </c>
      <c r="M24" s="49">
        <f t="shared" si="3"/>
        <v>3</v>
      </c>
      <c r="N24" s="61"/>
    </row>
    <row r="25" spans="1:15" x14ac:dyDescent="0.3">
      <c r="A25" s="36">
        <v>28</v>
      </c>
      <c r="B25" s="5" t="s">
        <v>96</v>
      </c>
      <c r="C25" s="44">
        <v>0</v>
      </c>
      <c r="D25" s="5">
        <v>17</v>
      </c>
      <c r="E25" s="5">
        <v>30</v>
      </c>
      <c r="F25" s="45">
        <f t="shared" si="0"/>
        <v>8.5</v>
      </c>
      <c r="G25" s="12">
        <f t="shared" si="1"/>
        <v>6</v>
      </c>
      <c r="H25" s="40">
        <f t="shared" si="6"/>
        <v>44224</v>
      </c>
      <c r="I25" s="46">
        <f t="shared" si="2"/>
        <v>44229</v>
      </c>
      <c r="J25" s="47">
        <f t="shared" si="7"/>
        <v>0</v>
      </c>
      <c r="K25" s="5" t="s">
        <v>34</v>
      </c>
      <c r="L25" s="48" t="s">
        <v>14</v>
      </c>
      <c r="M25" s="49">
        <f t="shared" si="3"/>
        <v>3</v>
      </c>
      <c r="N25" s="61"/>
    </row>
    <row r="26" spans="1:15" x14ac:dyDescent="0.3">
      <c r="A26" s="36">
        <v>29</v>
      </c>
      <c r="B26" s="37" t="s">
        <v>97</v>
      </c>
      <c r="C26" s="36">
        <v>0</v>
      </c>
      <c r="D26" s="37">
        <v>3</v>
      </c>
      <c r="E26" s="37">
        <v>30</v>
      </c>
      <c r="F26" s="38">
        <f t="shared" si="0"/>
        <v>1.5</v>
      </c>
      <c r="G26" s="39">
        <f t="shared" si="1"/>
        <v>1</v>
      </c>
      <c r="H26" s="40">
        <f t="shared" si="6"/>
        <v>44230</v>
      </c>
      <c r="I26" s="40">
        <f t="shared" si="2"/>
        <v>44230</v>
      </c>
      <c r="J26" s="41">
        <f t="shared" si="7"/>
        <v>0</v>
      </c>
      <c r="K26" s="37" t="s">
        <v>34</v>
      </c>
      <c r="L26" s="42" t="s">
        <v>14</v>
      </c>
      <c r="M26" s="43">
        <f t="shared" si="3"/>
        <v>3</v>
      </c>
      <c r="N26" s="61"/>
      <c r="O26" s="14"/>
    </row>
    <row r="27" spans="1:15" s="14" customFormat="1" x14ac:dyDescent="0.3">
      <c r="A27" s="36">
        <v>30</v>
      </c>
      <c r="B27" s="37" t="s">
        <v>100</v>
      </c>
      <c r="C27" s="36">
        <v>0</v>
      </c>
      <c r="D27" s="37">
        <v>5</v>
      </c>
      <c r="E27" s="37">
        <v>30</v>
      </c>
      <c r="F27" s="38">
        <f t="shared" si="0"/>
        <v>2.5</v>
      </c>
      <c r="G27" s="39">
        <f t="shared" si="1"/>
        <v>2</v>
      </c>
      <c r="H27" s="40">
        <f t="shared" si="6"/>
        <v>44231</v>
      </c>
      <c r="I27" s="40">
        <f t="shared" si="2"/>
        <v>44232</v>
      </c>
      <c r="J27" s="41">
        <f t="shared" si="7"/>
        <v>0</v>
      </c>
      <c r="K27" s="37" t="s">
        <v>34</v>
      </c>
      <c r="L27" s="42" t="s">
        <v>14</v>
      </c>
      <c r="M27" s="43">
        <f t="shared" si="3"/>
        <v>3</v>
      </c>
      <c r="N27" s="62"/>
    </row>
    <row r="28" spans="1:15" x14ac:dyDescent="0.3">
      <c r="A28" s="36">
        <v>31</v>
      </c>
      <c r="B28" s="5" t="s">
        <v>101</v>
      </c>
      <c r="C28" s="44">
        <v>0</v>
      </c>
      <c r="D28" s="5">
        <v>2</v>
      </c>
      <c r="E28" s="5">
        <v>30</v>
      </c>
      <c r="F28" s="45">
        <f t="shared" si="0"/>
        <v>1</v>
      </c>
      <c r="G28" s="12">
        <f t="shared" si="1"/>
        <v>1</v>
      </c>
      <c r="H28" s="40">
        <f t="shared" si="6"/>
        <v>44233</v>
      </c>
      <c r="I28" s="46">
        <f t="shared" si="2"/>
        <v>44233</v>
      </c>
      <c r="J28" s="47">
        <f t="shared" si="7"/>
        <v>0</v>
      </c>
      <c r="K28" s="5" t="s">
        <v>34</v>
      </c>
      <c r="L28" s="48" t="s">
        <v>14</v>
      </c>
      <c r="M28" s="49">
        <f t="shared" si="3"/>
        <v>2</v>
      </c>
      <c r="N28" s="61"/>
    </row>
    <row r="29" spans="1:15" x14ac:dyDescent="0.3">
      <c r="A29" s="36">
        <v>32</v>
      </c>
      <c r="B29" s="5" t="s">
        <v>102</v>
      </c>
      <c r="C29" s="44">
        <v>0</v>
      </c>
      <c r="D29" s="5">
        <v>4</v>
      </c>
      <c r="E29" s="5">
        <v>30</v>
      </c>
      <c r="F29" s="45">
        <f t="shared" si="0"/>
        <v>2</v>
      </c>
      <c r="G29" s="12">
        <f t="shared" si="1"/>
        <v>2</v>
      </c>
      <c r="H29" s="40">
        <f t="shared" si="6"/>
        <v>44234</v>
      </c>
      <c r="I29" s="46">
        <f t="shared" si="2"/>
        <v>44235</v>
      </c>
      <c r="J29" s="47">
        <f t="shared" si="7"/>
        <v>0</v>
      </c>
      <c r="K29" s="5" t="s">
        <v>34</v>
      </c>
      <c r="L29" s="48" t="s">
        <v>14</v>
      </c>
      <c r="M29" s="49">
        <f t="shared" si="3"/>
        <v>2</v>
      </c>
      <c r="N29" s="61"/>
    </row>
    <row r="30" spans="1:15" x14ac:dyDescent="0.3">
      <c r="A30" s="36">
        <v>33</v>
      </c>
      <c r="B30" s="5" t="s">
        <v>103</v>
      </c>
      <c r="C30" s="44">
        <v>0</v>
      </c>
      <c r="D30" s="5">
        <v>3</v>
      </c>
      <c r="E30" s="5">
        <v>30</v>
      </c>
      <c r="F30" s="45">
        <f t="shared" si="0"/>
        <v>1.5</v>
      </c>
      <c r="G30" s="12">
        <f t="shared" si="1"/>
        <v>1</v>
      </c>
      <c r="H30" s="40">
        <f t="shared" si="6"/>
        <v>44236</v>
      </c>
      <c r="I30" s="46">
        <f t="shared" si="2"/>
        <v>44236</v>
      </c>
      <c r="J30" s="47">
        <f t="shared" si="7"/>
        <v>0</v>
      </c>
      <c r="K30" s="5" t="s">
        <v>34</v>
      </c>
      <c r="L30" s="48" t="s">
        <v>14</v>
      </c>
      <c r="M30" s="49">
        <f t="shared" si="3"/>
        <v>3</v>
      </c>
      <c r="N30" s="61"/>
    </row>
    <row r="31" spans="1:15" ht="15" thickBot="1" x14ac:dyDescent="0.35">
      <c r="A31" s="50">
        <v>34</v>
      </c>
      <c r="B31" s="51" t="s">
        <v>104</v>
      </c>
      <c r="C31" s="50">
        <v>0</v>
      </c>
      <c r="D31" s="51">
        <v>53</v>
      </c>
      <c r="E31" s="51">
        <v>30</v>
      </c>
      <c r="F31" s="52">
        <f t="shared" si="0"/>
        <v>26.5</v>
      </c>
      <c r="G31" s="53">
        <f t="shared" si="1"/>
        <v>18</v>
      </c>
      <c r="H31" s="54">
        <f t="shared" si="6"/>
        <v>44237</v>
      </c>
      <c r="I31" s="54">
        <f t="shared" si="2"/>
        <v>44254</v>
      </c>
      <c r="J31" s="55">
        <f t="shared" si="7"/>
        <v>0</v>
      </c>
      <c r="K31" s="51" t="s">
        <v>34</v>
      </c>
      <c r="L31" s="56" t="s">
        <v>14</v>
      </c>
      <c r="M31" s="57">
        <f t="shared" si="3"/>
        <v>3</v>
      </c>
      <c r="N31" s="63"/>
      <c r="O31" s="14"/>
    </row>
    <row r="32" spans="1:15" ht="13.2" customHeight="1" x14ac:dyDescent="0.3">
      <c r="A32" s="36">
        <v>35</v>
      </c>
      <c r="B32" s="37" t="s">
        <v>105</v>
      </c>
      <c r="C32" s="36">
        <v>0</v>
      </c>
      <c r="D32" s="37">
        <v>11</v>
      </c>
      <c r="E32" s="37">
        <v>30</v>
      </c>
      <c r="F32" s="38">
        <f t="shared" si="0"/>
        <v>5.5</v>
      </c>
      <c r="G32" s="39">
        <f t="shared" si="1"/>
        <v>4</v>
      </c>
      <c r="H32" s="40">
        <f t="shared" si="6"/>
        <v>44255</v>
      </c>
      <c r="I32" s="40">
        <f t="shared" si="2"/>
        <v>44258</v>
      </c>
      <c r="J32" s="41">
        <f t="shared" si="7"/>
        <v>0</v>
      </c>
      <c r="K32" s="37" t="s">
        <v>34</v>
      </c>
      <c r="L32" s="42" t="s">
        <v>14</v>
      </c>
      <c r="M32" s="43">
        <f t="shared" si="3"/>
        <v>3</v>
      </c>
      <c r="N32" s="64"/>
      <c r="O32">
        <f>+SUM(D32:D45)</f>
        <v>443</v>
      </c>
    </row>
    <row r="33" spans="1:15" ht="13.2" customHeight="1" x14ac:dyDescent="0.3">
      <c r="A33" s="36">
        <v>36</v>
      </c>
      <c r="B33" s="37" t="s">
        <v>107</v>
      </c>
      <c r="C33" s="36">
        <v>0</v>
      </c>
      <c r="D33" s="37">
        <v>48</v>
      </c>
      <c r="E33" s="37">
        <v>30</v>
      </c>
      <c r="F33" s="38">
        <f t="shared" si="0"/>
        <v>24</v>
      </c>
      <c r="G33" s="39">
        <f t="shared" si="1"/>
        <v>16</v>
      </c>
      <c r="H33" s="40">
        <f t="shared" si="6"/>
        <v>44259</v>
      </c>
      <c r="I33" s="40">
        <f t="shared" si="2"/>
        <v>44274</v>
      </c>
      <c r="J33" s="41">
        <f t="shared" si="7"/>
        <v>0</v>
      </c>
      <c r="K33" s="37" t="s">
        <v>34</v>
      </c>
      <c r="L33" s="42" t="s">
        <v>14</v>
      </c>
      <c r="M33" s="43">
        <f t="shared" si="3"/>
        <v>3</v>
      </c>
      <c r="N33" s="64"/>
    </row>
    <row r="34" spans="1:15" ht="13.2" customHeight="1" x14ac:dyDescent="0.3">
      <c r="A34" s="36">
        <v>37</v>
      </c>
      <c r="B34" s="37" t="s">
        <v>108</v>
      </c>
      <c r="C34" s="36">
        <v>0</v>
      </c>
      <c r="D34" s="37">
        <v>15</v>
      </c>
      <c r="E34" s="37">
        <v>30</v>
      </c>
      <c r="F34" s="38">
        <f t="shared" si="0"/>
        <v>7.5</v>
      </c>
      <c r="G34" s="39">
        <f t="shared" si="1"/>
        <v>5</v>
      </c>
      <c r="H34" s="40">
        <f t="shared" si="6"/>
        <v>44275</v>
      </c>
      <c r="I34" s="40">
        <f t="shared" si="2"/>
        <v>44279</v>
      </c>
      <c r="J34" s="41">
        <f t="shared" si="7"/>
        <v>0</v>
      </c>
      <c r="K34" s="37" t="s">
        <v>34</v>
      </c>
      <c r="L34" s="42" t="s">
        <v>14</v>
      </c>
      <c r="M34" s="43">
        <f t="shared" si="3"/>
        <v>3</v>
      </c>
      <c r="N34" s="64"/>
    </row>
    <row r="35" spans="1:15" x14ac:dyDescent="0.3">
      <c r="A35" s="36">
        <v>38</v>
      </c>
      <c r="B35" s="37" t="s">
        <v>109</v>
      </c>
      <c r="C35" s="36">
        <v>0</v>
      </c>
      <c r="D35" s="37">
        <v>26</v>
      </c>
      <c r="E35" s="37">
        <v>30</v>
      </c>
      <c r="F35" s="38">
        <f t="shared" si="0"/>
        <v>13</v>
      </c>
      <c r="G35" s="39">
        <f t="shared" si="1"/>
        <v>9</v>
      </c>
      <c r="H35" s="40">
        <f t="shared" si="6"/>
        <v>44280</v>
      </c>
      <c r="I35" s="40">
        <f t="shared" si="2"/>
        <v>44288</v>
      </c>
      <c r="J35" s="41">
        <f t="shared" si="7"/>
        <v>0</v>
      </c>
      <c r="K35" s="37" t="s">
        <v>34</v>
      </c>
      <c r="L35" s="42" t="s">
        <v>14</v>
      </c>
      <c r="M35" s="43">
        <f t="shared" si="3"/>
        <v>3</v>
      </c>
      <c r="N35" s="64"/>
    </row>
    <row r="36" spans="1:15" x14ac:dyDescent="0.3">
      <c r="A36" s="36">
        <v>39</v>
      </c>
      <c r="B36" s="37" t="s">
        <v>110</v>
      </c>
      <c r="C36" s="36">
        <v>0</v>
      </c>
      <c r="D36" s="37">
        <v>64</v>
      </c>
      <c r="E36" s="37">
        <v>30</v>
      </c>
      <c r="F36" s="38">
        <f t="shared" si="0"/>
        <v>32</v>
      </c>
      <c r="G36" s="39">
        <f t="shared" si="1"/>
        <v>22</v>
      </c>
      <c r="H36" s="40">
        <f t="shared" si="6"/>
        <v>44289</v>
      </c>
      <c r="I36" s="40">
        <f t="shared" si="2"/>
        <v>44310</v>
      </c>
      <c r="J36" s="41">
        <f t="shared" si="7"/>
        <v>0</v>
      </c>
      <c r="K36" s="37" t="s">
        <v>34</v>
      </c>
      <c r="L36" s="42" t="s">
        <v>14</v>
      </c>
      <c r="M36" s="43">
        <f t="shared" si="3"/>
        <v>3</v>
      </c>
      <c r="N36" s="64"/>
    </row>
    <row r="37" spans="1:15" x14ac:dyDescent="0.3">
      <c r="A37" s="36">
        <v>40</v>
      </c>
      <c r="B37" s="37" t="s">
        <v>114</v>
      </c>
      <c r="C37" s="36">
        <v>0</v>
      </c>
      <c r="D37" s="37">
        <v>27</v>
      </c>
      <c r="E37" s="37">
        <v>30</v>
      </c>
      <c r="F37" s="38">
        <f t="shared" si="0"/>
        <v>13.5</v>
      </c>
      <c r="G37" s="39">
        <f t="shared" si="1"/>
        <v>9</v>
      </c>
      <c r="H37" s="40">
        <f t="shared" si="6"/>
        <v>44311</v>
      </c>
      <c r="I37" s="40">
        <f t="shared" si="2"/>
        <v>44319</v>
      </c>
      <c r="J37" s="41">
        <f t="shared" si="7"/>
        <v>0</v>
      </c>
      <c r="K37" s="37" t="s">
        <v>34</v>
      </c>
      <c r="L37" s="42" t="s">
        <v>14</v>
      </c>
      <c r="M37" s="43">
        <f t="shared" si="3"/>
        <v>3</v>
      </c>
      <c r="N37" s="64"/>
    </row>
    <row r="38" spans="1:15" ht="13.2" customHeight="1" x14ac:dyDescent="0.3">
      <c r="A38" s="36">
        <v>41</v>
      </c>
      <c r="B38" s="37" t="s">
        <v>115</v>
      </c>
      <c r="C38" s="36">
        <v>0</v>
      </c>
      <c r="D38" s="37">
        <v>11</v>
      </c>
      <c r="E38" s="37">
        <v>30</v>
      </c>
      <c r="F38" s="38">
        <f t="shared" si="0"/>
        <v>5.5</v>
      </c>
      <c r="G38" s="39">
        <f t="shared" si="1"/>
        <v>4</v>
      </c>
      <c r="H38" s="40">
        <f t="shared" si="6"/>
        <v>44320</v>
      </c>
      <c r="I38" s="40">
        <f t="shared" si="2"/>
        <v>44323</v>
      </c>
      <c r="J38" s="41">
        <f t="shared" si="7"/>
        <v>0</v>
      </c>
      <c r="K38" s="37" t="s">
        <v>34</v>
      </c>
      <c r="L38" s="42" t="s">
        <v>14</v>
      </c>
      <c r="M38" s="43">
        <f t="shared" si="3"/>
        <v>3</v>
      </c>
      <c r="N38" s="64"/>
    </row>
    <row r="39" spans="1:15" ht="13.2" customHeight="1" x14ac:dyDescent="0.3">
      <c r="A39" s="36">
        <v>42</v>
      </c>
      <c r="B39" s="37" t="s">
        <v>112</v>
      </c>
      <c r="C39" s="36">
        <v>0</v>
      </c>
      <c r="D39" s="37">
        <v>24</v>
      </c>
      <c r="E39" s="37">
        <v>30</v>
      </c>
      <c r="F39" s="38">
        <f t="shared" si="0"/>
        <v>12</v>
      </c>
      <c r="G39" s="39">
        <f t="shared" si="1"/>
        <v>8</v>
      </c>
      <c r="H39" s="40">
        <f t="shared" si="6"/>
        <v>44324</v>
      </c>
      <c r="I39" s="40">
        <f t="shared" si="2"/>
        <v>44331</v>
      </c>
      <c r="J39" s="41">
        <f t="shared" si="7"/>
        <v>0</v>
      </c>
      <c r="K39" s="37" t="s">
        <v>34</v>
      </c>
      <c r="L39" s="42" t="s">
        <v>14</v>
      </c>
      <c r="M39" s="43">
        <f t="shared" si="3"/>
        <v>3</v>
      </c>
      <c r="N39" s="64"/>
    </row>
    <row r="40" spans="1:15" ht="13.2" customHeight="1" x14ac:dyDescent="0.3">
      <c r="A40" s="36">
        <v>43</v>
      </c>
      <c r="B40" s="37" t="s">
        <v>113</v>
      </c>
      <c r="C40" s="36">
        <v>0</v>
      </c>
      <c r="D40" s="37">
        <v>11</v>
      </c>
      <c r="E40" s="37">
        <v>30</v>
      </c>
      <c r="F40" s="38">
        <f t="shared" si="0"/>
        <v>5.5</v>
      </c>
      <c r="G40" s="39">
        <f t="shared" si="1"/>
        <v>4</v>
      </c>
      <c r="H40" s="40">
        <f t="shared" si="6"/>
        <v>44332</v>
      </c>
      <c r="I40" s="40">
        <f t="shared" si="2"/>
        <v>44335</v>
      </c>
      <c r="J40" s="41">
        <f t="shared" si="7"/>
        <v>0</v>
      </c>
      <c r="K40" s="37" t="s">
        <v>34</v>
      </c>
      <c r="L40" s="42" t="s">
        <v>14</v>
      </c>
      <c r="M40" s="43">
        <f t="shared" si="3"/>
        <v>3</v>
      </c>
      <c r="N40" s="64"/>
      <c r="O40" s="14"/>
    </row>
    <row r="41" spans="1:15" s="14" customFormat="1" x14ac:dyDescent="0.3">
      <c r="A41" s="36">
        <v>44</v>
      </c>
      <c r="B41" s="37" t="s">
        <v>111</v>
      </c>
      <c r="C41" s="36">
        <v>0</v>
      </c>
      <c r="D41" s="37">
        <v>99</v>
      </c>
      <c r="E41" s="37">
        <v>30</v>
      </c>
      <c r="F41" s="38">
        <f t="shared" si="0"/>
        <v>49.5</v>
      </c>
      <c r="G41" s="39">
        <f t="shared" si="1"/>
        <v>33</v>
      </c>
      <c r="H41" s="40">
        <f t="shared" si="6"/>
        <v>44336</v>
      </c>
      <c r="I41" s="40">
        <f t="shared" si="2"/>
        <v>44368</v>
      </c>
      <c r="J41" s="41">
        <f t="shared" si="7"/>
        <v>0</v>
      </c>
      <c r="K41" s="37" t="s">
        <v>34</v>
      </c>
      <c r="L41" s="42" t="s">
        <v>14</v>
      </c>
      <c r="M41" s="43">
        <f t="shared" si="3"/>
        <v>3</v>
      </c>
      <c r="N41" s="65"/>
    </row>
    <row r="42" spans="1:15" x14ac:dyDescent="0.3">
      <c r="A42" s="36">
        <v>45</v>
      </c>
      <c r="B42" s="37" t="s">
        <v>116</v>
      </c>
      <c r="C42" s="36">
        <v>0</v>
      </c>
      <c r="D42" s="37">
        <v>32</v>
      </c>
      <c r="E42" s="37">
        <v>30</v>
      </c>
      <c r="F42" s="38">
        <f t="shared" si="0"/>
        <v>16</v>
      </c>
      <c r="G42" s="39">
        <f t="shared" si="1"/>
        <v>11</v>
      </c>
      <c r="H42" s="40">
        <f t="shared" si="6"/>
        <v>44369</v>
      </c>
      <c r="I42" s="40">
        <f t="shared" si="2"/>
        <v>44379</v>
      </c>
      <c r="J42" s="41">
        <f t="shared" si="7"/>
        <v>0</v>
      </c>
      <c r="K42" s="37" t="s">
        <v>34</v>
      </c>
      <c r="L42" s="42" t="s">
        <v>14</v>
      </c>
      <c r="M42" s="43">
        <f t="shared" si="3"/>
        <v>3</v>
      </c>
      <c r="N42" s="64"/>
    </row>
    <row r="43" spans="1:15" x14ac:dyDescent="0.3">
      <c r="A43" s="36">
        <v>46</v>
      </c>
      <c r="B43" s="37" t="s">
        <v>117</v>
      </c>
      <c r="C43" s="36">
        <v>0</v>
      </c>
      <c r="D43" s="37">
        <v>4</v>
      </c>
      <c r="E43" s="37">
        <v>30</v>
      </c>
      <c r="F43" s="38">
        <f t="shared" si="0"/>
        <v>2</v>
      </c>
      <c r="G43" s="39">
        <f t="shared" si="1"/>
        <v>2</v>
      </c>
      <c r="H43" s="40">
        <f t="shared" si="6"/>
        <v>44380</v>
      </c>
      <c r="I43" s="40">
        <f t="shared" si="2"/>
        <v>44381</v>
      </c>
      <c r="J43" s="41">
        <f t="shared" si="7"/>
        <v>0</v>
      </c>
      <c r="K43" s="37" t="s">
        <v>34</v>
      </c>
      <c r="L43" s="42" t="s">
        <v>14</v>
      </c>
      <c r="M43" s="43">
        <f t="shared" si="3"/>
        <v>2</v>
      </c>
      <c r="N43" s="64"/>
    </row>
    <row r="44" spans="1:15" x14ac:dyDescent="0.3">
      <c r="A44" s="36">
        <v>47</v>
      </c>
      <c r="B44" s="37" t="s">
        <v>118</v>
      </c>
      <c r="C44" s="36">
        <v>0</v>
      </c>
      <c r="D44" s="37">
        <v>5</v>
      </c>
      <c r="E44" s="37">
        <v>30</v>
      </c>
      <c r="F44" s="38">
        <f t="shared" si="0"/>
        <v>2.5</v>
      </c>
      <c r="G44" s="39">
        <f t="shared" si="1"/>
        <v>2</v>
      </c>
      <c r="H44" s="40">
        <f t="shared" si="6"/>
        <v>44382</v>
      </c>
      <c r="I44" s="40">
        <f t="shared" si="2"/>
        <v>44383</v>
      </c>
      <c r="J44" s="41">
        <f t="shared" si="7"/>
        <v>0</v>
      </c>
      <c r="K44" s="37" t="s">
        <v>34</v>
      </c>
      <c r="L44" s="42" t="s">
        <v>14</v>
      </c>
      <c r="M44" s="43">
        <f t="shared" si="3"/>
        <v>3</v>
      </c>
      <c r="N44" s="64"/>
    </row>
    <row r="45" spans="1:15" ht="15" thickBot="1" x14ac:dyDescent="0.35">
      <c r="A45" s="50">
        <v>48</v>
      </c>
      <c r="B45" s="51" t="s">
        <v>106</v>
      </c>
      <c r="C45" s="50">
        <v>0</v>
      </c>
      <c r="D45" s="51">
        <v>66</v>
      </c>
      <c r="E45" s="51">
        <v>30</v>
      </c>
      <c r="F45" s="52">
        <f t="shared" si="0"/>
        <v>33</v>
      </c>
      <c r="G45" s="53">
        <f t="shared" si="1"/>
        <v>22</v>
      </c>
      <c r="H45" s="54">
        <f>1+I44</f>
        <v>44384</v>
      </c>
      <c r="I45" s="54">
        <f t="shared" si="2"/>
        <v>44405</v>
      </c>
      <c r="J45" s="55">
        <f t="shared" si="7"/>
        <v>0</v>
      </c>
      <c r="K45" s="51" t="s">
        <v>34</v>
      </c>
      <c r="L45" s="56" t="s">
        <v>14</v>
      </c>
      <c r="M45" s="57">
        <f t="shared" si="3"/>
        <v>3</v>
      </c>
      <c r="N45" s="66"/>
      <c r="O45" s="14"/>
    </row>
    <row r="46" spans="1:15" s="6" customFormat="1" x14ac:dyDescent="0.3">
      <c r="A46" s="13">
        <v>60</v>
      </c>
      <c r="B46" t="s">
        <v>12</v>
      </c>
      <c r="C46" s="9">
        <v>45</v>
      </c>
      <c r="D46">
        <v>58</v>
      </c>
      <c r="E46">
        <v>20</v>
      </c>
      <c r="F46" s="27">
        <f>D46*(E46/60)</f>
        <v>19.333333333333332</v>
      </c>
      <c r="G46" s="1">
        <f>CEILING(F46/'Q1-2021'!$O$2,1)</f>
        <v>13</v>
      </c>
      <c r="H46" s="2">
        <f>1+'Q1-2021'!I45</f>
        <v>44406</v>
      </c>
      <c r="I46" s="2">
        <f t="shared" ref="I46:I65" si="8">H46+(G46-1)</f>
        <v>44418</v>
      </c>
      <c r="J46" s="10">
        <f t="shared" ref="J46:J65" si="9">100*C46/D46</f>
        <v>77.58620689655173</v>
      </c>
      <c r="K46" t="s">
        <v>33</v>
      </c>
      <c r="L46" s="4" t="s">
        <v>15</v>
      </c>
      <c r="M46" s="11">
        <f t="shared" ref="M46:M65" si="10">CEILING(D46/G46,1)</f>
        <v>5</v>
      </c>
      <c r="N46"/>
    </row>
    <row r="47" spans="1:15" x14ac:dyDescent="0.3">
      <c r="A47" s="13">
        <v>61</v>
      </c>
      <c r="B47" t="s">
        <v>10</v>
      </c>
      <c r="C47" s="9">
        <v>37</v>
      </c>
      <c r="D47">
        <v>64</v>
      </c>
      <c r="E47">
        <v>20</v>
      </c>
      <c r="F47" s="27">
        <f>D47*(E47/60)</f>
        <v>21.333333333333332</v>
      </c>
      <c r="G47" s="1">
        <f>CEILING(F47/'Q1-2021'!$O$2,1)</f>
        <v>15</v>
      </c>
      <c r="H47" s="2">
        <f t="shared" ref="H47:H65" si="11">1+I46</f>
        <v>44419</v>
      </c>
      <c r="I47" s="2">
        <f t="shared" si="8"/>
        <v>44433</v>
      </c>
      <c r="J47" s="10">
        <f t="shared" si="9"/>
        <v>57.8125</v>
      </c>
      <c r="K47" t="s">
        <v>33</v>
      </c>
      <c r="L47" s="4" t="s">
        <v>13</v>
      </c>
      <c r="M47" s="11">
        <f t="shared" si="10"/>
        <v>5</v>
      </c>
    </row>
    <row r="48" spans="1:15" x14ac:dyDescent="0.3">
      <c r="A48" s="13">
        <v>62</v>
      </c>
      <c r="B48" s="14" t="s">
        <v>22</v>
      </c>
      <c r="C48" s="13">
        <v>0</v>
      </c>
      <c r="D48" s="14">
        <v>56</v>
      </c>
      <c r="E48" s="14">
        <v>10</v>
      </c>
      <c r="F48" s="29">
        <f>D48*(E48/60)</f>
        <v>9.3333333333333321</v>
      </c>
      <c r="G48" s="15">
        <f>CEILING(F48/'Q1-2021'!$O$2,1)</f>
        <v>7</v>
      </c>
      <c r="H48" s="2">
        <f t="shared" si="11"/>
        <v>44434</v>
      </c>
      <c r="I48" s="16">
        <f t="shared" si="8"/>
        <v>44440</v>
      </c>
      <c r="J48" s="17">
        <f t="shared" si="9"/>
        <v>0</v>
      </c>
      <c r="K48" s="14" t="s">
        <v>34</v>
      </c>
      <c r="L48" s="4" t="s">
        <v>17</v>
      </c>
      <c r="M48" s="11">
        <f t="shared" si="10"/>
        <v>8</v>
      </c>
    </row>
    <row r="49" spans="1:14" x14ac:dyDescent="0.3">
      <c r="A49" s="13">
        <v>63</v>
      </c>
      <c r="B49" t="s">
        <v>9</v>
      </c>
      <c r="C49" s="9">
        <v>22</v>
      </c>
      <c r="D49">
        <v>453</v>
      </c>
      <c r="E49">
        <v>5</v>
      </c>
      <c r="F49" s="27">
        <f>D49*(E49/60)</f>
        <v>37.75</v>
      </c>
      <c r="G49" s="1">
        <f>CEILING(F49/'Q1-2021'!$O$2,1)</f>
        <v>26</v>
      </c>
      <c r="H49" s="2">
        <f t="shared" si="11"/>
        <v>44441</v>
      </c>
      <c r="I49" s="2">
        <f t="shared" si="8"/>
        <v>44466</v>
      </c>
      <c r="J49" s="10">
        <f t="shared" si="9"/>
        <v>4.8565121412803531</v>
      </c>
      <c r="K49" t="s">
        <v>34</v>
      </c>
      <c r="L49" s="4" t="s">
        <v>11</v>
      </c>
      <c r="M49" s="11">
        <f t="shared" si="10"/>
        <v>18</v>
      </c>
    </row>
    <row r="50" spans="1:14" x14ac:dyDescent="0.3">
      <c r="A50" s="13">
        <v>64</v>
      </c>
      <c r="B50" t="s">
        <v>47</v>
      </c>
      <c r="C50" s="9">
        <v>0</v>
      </c>
      <c r="D50">
        <v>50</v>
      </c>
      <c r="E50">
        <v>13</v>
      </c>
      <c r="F50" s="27">
        <f>((15*4)+(12*26))/60</f>
        <v>6.2</v>
      </c>
      <c r="G50" s="1">
        <f>CEILING(F50/'Q1-2021'!$O$2,1)</f>
        <v>5</v>
      </c>
      <c r="H50" s="2">
        <f t="shared" si="11"/>
        <v>44467</v>
      </c>
      <c r="I50" s="2">
        <f t="shared" si="8"/>
        <v>44471</v>
      </c>
      <c r="J50" s="10">
        <f t="shared" si="9"/>
        <v>0</v>
      </c>
      <c r="K50" t="s">
        <v>34</v>
      </c>
      <c r="L50" s="4" t="s">
        <v>18</v>
      </c>
      <c r="M50" s="11">
        <f t="shared" si="10"/>
        <v>10</v>
      </c>
    </row>
    <row r="51" spans="1:14" x14ac:dyDescent="0.3">
      <c r="A51" s="13">
        <v>65</v>
      </c>
      <c r="B51" s="14" t="s">
        <v>19</v>
      </c>
      <c r="C51" s="13">
        <v>0</v>
      </c>
      <c r="D51" s="14">
        <v>35</v>
      </c>
      <c r="E51" s="14">
        <v>15</v>
      </c>
      <c r="F51" s="29">
        <f t="shared" ref="F51:F65" si="12">D51*(E51/60)</f>
        <v>8.75</v>
      </c>
      <c r="G51" s="15">
        <f>CEILING(F51/'Q1-2021'!$O$2,1)</f>
        <v>6</v>
      </c>
      <c r="H51" s="16">
        <f t="shared" si="11"/>
        <v>44472</v>
      </c>
      <c r="I51" s="16">
        <f t="shared" si="8"/>
        <v>44477</v>
      </c>
      <c r="J51" s="17">
        <f t="shared" si="9"/>
        <v>0</v>
      </c>
      <c r="K51" s="14" t="s">
        <v>34</v>
      </c>
      <c r="L51" s="32" t="s">
        <v>20</v>
      </c>
      <c r="M51" s="33">
        <f t="shared" si="10"/>
        <v>6</v>
      </c>
      <c r="N51" s="14"/>
    </row>
    <row r="52" spans="1:14" x14ac:dyDescent="0.3">
      <c r="A52" s="13">
        <v>66</v>
      </c>
      <c r="B52" s="14" t="s">
        <v>21</v>
      </c>
      <c r="C52" s="13">
        <v>0</v>
      </c>
      <c r="D52" s="14">
        <v>35</v>
      </c>
      <c r="E52" s="14">
        <v>15</v>
      </c>
      <c r="F52" s="29">
        <f t="shared" si="12"/>
        <v>8.75</v>
      </c>
      <c r="G52" s="15">
        <f>CEILING(F52/'Q1-2021'!$O$2,1)</f>
        <v>6</v>
      </c>
      <c r="H52" s="16">
        <f t="shared" si="11"/>
        <v>44478</v>
      </c>
      <c r="I52" s="16">
        <f t="shared" si="8"/>
        <v>44483</v>
      </c>
      <c r="J52" s="17">
        <f t="shared" si="9"/>
        <v>0</v>
      </c>
      <c r="K52" s="14" t="s">
        <v>34</v>
      </c>
      <c r="L52" s="32" t="s">
        <v>20</v>
      </c>
      <c r="M52" s="33">
        <f t="shared" si="10"/>
        <v>6</v>
      </c>
      <c r="N52" s="14"/>
    </row>
    <row r="53" spans="1:14" x14ac:dyDescent="0.3">
      <c r="A53" s="13">
        <v>67</v>
      </c>
      <c r="B53" t="s">
        <v>28</v>
      </c>
      <c r="C53" s="9">
        <v>0</v>
      </c>
      <c r="D53">
        <v>119</v>
      </c>
      <c r="E53">
        <v>20</v>
      </c>
      <c r="F53" s="27">
        <f t="shared" si="12"/>
        <v>39.666666666666664</v>
      </c>
      <c r="G53" s="1">
        <f>CEILING(F53/'Q1-2021'!$O$2,1)</f>
        <v>27</v>
      </c>
      <c r="H53" s="2">
        <f t="shared" si="11"/>
        <v>44484</v>
      </c>
      <c r="I53" s="2">
        <f t="shared" si="8"/>
        <v>44510</v>
      </c>
      <c r="J53" s="10">
        <f t="shared" si="9"/>
        <v>0</v>
      </c>
      <c r="K53" t="s">
        <v>34</v>
      </c>
      <c r="L53" s="4" t="s">
        <v>29</v>
      </c>
      <c r="M53" s="11">
        <f t="shared" si="10"/>
        <v>5</v>
      </c>
    </row>
    <row r="54" spans="1:14" x14ac:dyDescent="0.3">
      <c r="A54" s="13">
        <v>68</v>
      </c>
      <c r="B54" s="14" t="s">
        <v>30</v>
      </c>
      <c r="C54" s="13">
        <v>0</v>
      </c>
      <c r="D54" s="14">
        <v>50</v>
      </c>
      <c r="E54" s="14">
        <v>50</v>
      </c>
      <c r="F54" s="29">
        <f t="shared" si="12"/>
        <v>41.666666666666671</v>
      </c>
      <c r="G54" s="15">
        <f>CEILING(F54/'Q1-2021'!$O$2,1)</f>
        <v>28</v>
      </c>
      <c r="H54" s="16">
        <f t="shared" si="11"/>
        <v>44511</v>
      </c>
      <c r="I54" s="16">
        <f t="shared" si="8"/>
        <v>44538</v>
      </c>
      <c r="J54" s="17">
        <f t="shared" si="9"/>
        <v>0</v>
      </c>
      <c r="K54" s="14" t="s">
        <v>34</v>
      </c>
      <c r="L54" s="32" t="s">
        <v>31</v>
      </c>
      <c r="M54" s="33">
        <f t="shared" si="10"/>
        <v>2</v>
      </c>
      <c r="N54" s="14"/>
    </row>
    <row r="55" spans="1:14" x14ac:dyDescent="0.3">
      <c r="A55" s="13">
        <v>69</v>
      </c>
      <c r="B55" t="s">
        <v>38</v>
      </c>
      <c r="C55" s="9">
        <v>0</v>
      </c>
      <c r="D55">
        <v>102</v>
      </c>
      <c r="E55">
        <v>10</v>
      </c>
      <c r="F55" s="27">
        <f t="shared" si="12"/>
        <v>17</v>
      </c>
      <c r="G55" s="1">
        <f>CEILING(F55/'Q1-2021'!$O$2,1)</f>
        <v>12</v>
      </c>
      <c r="H55" s="2">
        <f t="shared" si="11"/>
        <v>44539</v>
      </c>
      <c r="I55" s="2">
        <f t="shared" si="8"/>
        <v>44550</v>
      </c>
      <c r="J55" s="10">
        <f t="shared" si="9"/>
        <v>0</v>
      </c>
      <c r="K55" t="s">
        <v>34</v>
      </c>
      <c r="L55" s="4"/>
      <c r="M55" s="31">
        <f t="shared" si="10"/>
        <v>9</v>
      </c>
    </row>
    <row r="56" spans="1:14" x14ac:dyDescent="0.3">
      <c r="A56" s="13">
        <v>70</v>
      </c>
      <c r="B56" t="s">
        <v>39</v>
      </c>
      <c r="C56" s="9">
        <v>0</v>
      </c>
      <c r="D56">
        <v>56</v>
      </c>
      <c r="E56">
        <v>10</v>
      </c>
      <c r="F56" s="27">
        <f t="shared" si="12"/>
        <v>9.3333333333333321</v>
      </c>
      <c r="G56" s="1">
        <f>CEILING(F56/'Q1-2021'!$O$2,1)</f>
        <v>7</v>
      </c>
      <c r="H56" s="2">
        <f t="shared" si="11"/>
        <v>44551</v>
      </c>
      <c r="I56" s="2">
        <f t="shared" si="8"/>
        <v>44557</v>
      </c>
      <c r="J56" s="10">
        <f t="shared" si="9"/>
        <v>0</v>
      </c>
      <c r="K56" t="s">
        <v>34</v>
      </c>
      <c r="L56" s="4"/>
      <c r="M56" s="31">
        <f t="shared" si="10"/>
        <v>8</v>
      </c>
    </row>
    <row r="57" spans="1:14" x14ac:dyDescent="0.3">
      <c r="A57" s="13">
        <v>71</v>
      </c>
      <c r="B57" t="s">
        <v>40</v>
      </c>
      <c r="C57" s="9">
        <v>0</v>
      </c>
      <c r="D57">
        <v>21</v>
      </c>
      <c r="E57">
        <v>10</v>
      </c>
      <c r="F57" s="27">
        <f t="shared" si="12"/>
        <v>3.5</v>
      </c>
      <c r="G57" s="1">
        <f>CEILING(F57/'Q1-2021'!$O$2,1)</f>
        <v>3</v>
      </c>
      <c r="H57" s="2">
        <f t="shared" si="11"/>
        <v>44558</v>
      </c>
      <c r="I57" s="2">
        <f t="shared" si="8"/>
        <v>44560</v>
      </c>
      <c r="J57" s="10">
        <f t="shared" si="9"/>
        <v>0</v>
      </c>
      <c r="K57" t="s">
        <v>34</v>
      </c>
      <c r="L57" s="4"/>
      <c r="M57" s="31">
        <f t="shared" si="10"/>
        <v>7</v>
      </c>
    </row>
    <row r="58" spans="1:14" x14ac:dyDescent="0.3">
      <c r="A58" s="13">
        <v>72</v>
      </c>
      <c r="B58" t="s">
        <v>41</v>
      </c>
      <c r="C58" s="9">
        <v>0</v>
      </c>
      <c r="D58">
        <v>8</v>
      </c>
      <c r="E58">
        <v>10</v>
      </c>
      <c r="F58" s="27">
        <f t="shared" si="12"/>
        <v>1.3333333333333333</v>
      </c>
      <c r="G58" s="1">
        <f>CEILING(F58/'Q1-2021'!$O$2,1)</f>
        <v>1</v>
      </c>
      <c r="H58" s="2">
        <f t="shared" si="11"/>
        <v>44561</v>
      </c>
      <c r="I58" s="2">
        <f t="shared" si="8"/>
        <v>44561</v>
      </c>
      <c r="J58" s="10">
        <f t="shared" si="9"/>
        <v>0</v>
      </c>
      <c r="K58" t="s">
        <v>34</v>
      </c>
      <c r="L58" s="4"/>
      <c r="M58" s="31">
        <f t="shared" si="10"/>
        <v>8</v>
      </c>
    </row>
    <row r="59" spans="1:14" x14ac:dyDescent="0.3">
      <c r="A59" s="13">
        <v>73</v>
      </c>
      <c r="B59" t="s">
        <v>42</v>
      </c>
      <c r="C59" s="9">
        <v>0</v>
      </c>
      <c r="D59">
        <v>5</v>
      </c>
      <c r="E59">
        <v>10</v>
      </c>
      <c r="F59" s="27">
        <f t="shared" si="12"/>
        <v>0.83333333333333326</v>
      </c>
      <c r="G59" s="1">
        <f>CEILING(F59/'Q1-2021'!$O$2,1)</f>
        <v>1</v>
      </c>
      <c r="H59" s="2">
        <f t="shared" si="11"/>
        <v>44562</v>
      </c>
      <c r="I59" s="2">
        <f t="shared" si="8"/>
        <v>44562</v>
      </c>
      <c r="J59" s="10">
        <f t="shared" si="9"/>
        <v>0</v>
      </c>
      <c r="K59" t="s">
        <v>34</v>
      </c>
      <c r="L59" s="4"/>
      <c r="M59" s="31">
        <f t="shared" si="10"/>
        <v>5</v>
      </c>
    </row>
    <row r="60" spans="1:14" x14ac:dyDescent="0.3">
      <c r="A60" s="13">
        <v>74</v>
      </c>
      <c r="B60" t="s">
        <v>43</v>
      </c>
      <c r="C60" s="9">
        <v>0</v>
      </c>
      <c r="D60">
        <v>30</v>
      </c>
      <c r="E60">
        <v>10</v>
      </c>
      <c r="F60" s="27">
        <f t="shared" si="12"/>
        <v>5</v>
      </c>
      <c r="G60" s="1">
        <f>CEILING(F60/'Q1-2021'!$O$2,1)</f>
        <v>4</v>
      </c>
      <c r="H60" s="2">
        <f t="shared" si="11"/>
        <v>44563</v>
      </c>
      <c r="I60" s="2">
        <f t="shared" si="8"/>
        <v>44566</v>
      </c>
      <c r="J60" s="10">
        <f t="shared" si="9"/>
        <v>0</v>
      </c>
      <c r="K60" t="s">
        <v>34</v>
      </c>
      <c r="L60" s="4"/>
      <c r="M60" s="31">
        <f t="shared" si="10"/>
        <v>8</v>
      </c>
    </row>
    <row r="61" spans="1:14" x14ac:dyDescent="0.3">
      <c r="A61" s="13">
        <v>75</v>
      </c>
      <c r="B61" t="s">
        <v>44</v>
      </c>
      <c r="C61" s="9">
        <v>0</v>
      </c>
      <c r="D61">
        <v>204</v>
      </c>
      <c r="E61">
        <v>10</v>
      </c>
      <c r="F61" s="27">
        <f t="shared" si="12"/>
        <v>34</v>
      </c>
      <c r="G61" s="1">
        <f>CEILING(F61/'Q1-2021'!$O$2,1)</f>
        <v>23</v>
      </c>
      <c r="H61" s="2">
        <f t="shared" si="11"/>
        <v>44567</v>
      </c>
      <c r="I61" s="2">
        <f t="shared" si="8"/>
        <v>44589</v>
      </c>
      <c r="J61" s="10">
        <f t="shared" si="9"/>
        <v>0</v>
      </c>
      <c r="K61" t="s">
        <v>34</v>
      </c>
      <c r="L61" s="4"/>
      <c r="M61" s="31">
        <f t="shared" si="10"/>
        <v>9</v>
      </c>
    </row>
    <row r="62" spans="1:14" x14ac:dyDescent="0.3">
      <c r="A62" s="13">
        <v>76</v>
      </c>
      <c r="B62" t="s">
        <v>45</v>
      </c>
      <c r="C62" s="9">
        <v>0</v>
      </c>
      <c r="D62">
        <v>8</v>
      </c>
      <c r="E62">
        <v>10</v>
      </c>
      <c r="F62" s="27">
        <f t="shared" si="12"/>
        <v>1.3333333333333333</v>
      </c>
      <c r="G62" s="1">
        <f>CEILING(F62/'Q1-2021'!$O$2,1)</f>
        <v>1</v>
      </c>
      <c r="H62" s="2">
        <f t="shared" si="11"/>
        <v>44590</v>
      </c>
      <c r="I62" s="2">
        <f t="shared" si="8"/>
        <v>44590</v>
      </c>
      <c r="J62" s="10">
        <f t="shared" si="9"/>
        <v>0</v>
      </c>
      <c r="K62" t="s">
        <v>34</v>
      </c>
      <c r="L62" s="4"/>
      <c r="M62" s="31">
        <f t="shared" si="10"/>
        <v>8</v>
      </c>
    </row>
    <row r="63" spans="1:14" x14ac:dyDescent="0.3">
      <c r="A63" s="13">
        <v>77</v>
      </c>
      <c r="B63" t="s">
        <v>46</v>
      </c>
      <c r="C63" s="9">
        <v>2</v>
      </c>
      <c r="D63">
        <v>2</v>
      </c>
      <c r="E63">
        <v>10</v>
      </c>
      <c r="F63" s="27">
        <f t="shared" si="12"/>
        <v>0.33333333333333331</v>
      </c>
      <c r="G63" s="1">
        <f>CEILING(F63/'Q1-2021'!$O$2,1)</f>
        <v>1</v>
      </c>
      <c r="H63" s="2">
        <f t="shared" si="11"/>
        <v>44591</v>
      </c>
      <c r="I63" s="2">
        <f t="shared" si="8"/>
        <v>44591</v>
      </c>
      <c r="J63" s="10">
        <f t="shared" si="9"/>
        <v>100</v>
      </c>
      <c r="K63" t="s">
        <v>35</v>
      </c>
      <c r="L63" s="4"/>
      <c r="M63" s="31">
        <f t="shared" si="10"/>
        <v>2</v>
      </c>
    </row>
    <row r="64" spans="1:14" x14ac:dyDescent="0.3">
      <c r="A64" s="13">
        <v>78</v>
      </c>
      <c r="B64" t="s">
        <v>27</v>
      </c>
      <c r="C64" s="9">
        <v>0</v>
      </c>
      <c r="D64">
        <v>190</v>
      </c>
      <c r="E64">
        <v>12</v>
      </c>
      <c r="F64" s="27">
        <f t="shared" si="12"/>
        <v>38</v>
      </c>
      <c r="G64" s="1">
        <f>CEILING(F64/'Q1-2021'!$O$2,1)</f>
        <v>26</v>
      </c>
      <c r="H64" s="2">
        <f t="shared" si="11"/>
        <v>44592</v>
      </c>
      <c r="I64" s="2">
        <f t="shared" si="8"/>
        <v>44617</v>
      </c>
      <c r="J64" s="10">
        <f t="shared" si="9"/>
        <v>0</v>
      </c>
      <c r="K64" t="s">
        <v>34</v>
      </c>
      <c r="L64" s="4" t="s">
        <v>26</v>
      </c>
      <c r="M64" s="11">
        <f t="shared" si="10"/>
        <v>8</v>
      </c>
    </row>
    <row r="65" spans="1:14" ht="15" thickBot="1" x14ac:dyDescent="0.35">
      <c r="A65" s="13">
        <v>79</v>
      </c>
      <c r="B65" s="19" t="s">
        <v>25</v>
      </c>
      <c r="C65" s="18">
        <v>0</v>
      </c>
      <c r="D65" s="19">
        <v>174</v>
      </c>
      <c r="E65" s="19">
        <v>10</v>
      </c>
      <c r="F65" s="28">
        <f t="shared" si="12"/>
        <v>29</v>
      </c>
      <c r="G65" s="20">
        <f>CEILING(F65/'Q1-2021'!$O$2,1)</f>
        <v>20</v>
      </c>
      <c r="H65" s="21">
        <f t="shared" si="11"/>
        <v>44618</v>
      </c>
      <c r="I65" s="21">
        <f t="shared" si="8"/>
        <v>44637</v>
      </c>
      <c r="J65" s="22">
        <f t="shared" si="9"/>
        <v>0</v>
      </c>
      <c r="K65" s="19" t="s">
        <v>34</v>
      </c>
      <c r="L65" s="23" t="s">
        <v>26</v>
      </c>
      <c r="M65" s="24">
        <f t="shared" si="10"/>
        <v>9</v>
      </c>
      <c r="N65" s="19"/>
    </row>
    <row r="66" spans="1:14" x14ac:dyDescent="0.3">
      <c r="A66" s="6"/>
      <c r="B66" s="6"/>
      <c r="C66" s="26"/>
      <c r="D66" s="6"/>
      <c r="E66" s="6"/>
      <c r="F66" s="30">
        <f>SUM(F2:F28)</f>
        <v>212.16666666666666</v>
      </c>
      <c r="G66" s="8">
        <f>SUM(G2:G28)</f>
        <v>151</v>
      </c>
      <c r="H66" s="7"/>
      <c r="I66" s="6"/>
      <c r="J66" s="6"/>
      <c r="K66" s="6"/>
      <c r="L66" s="6"/>
      <c r="M66" s="6"/>
      <c r="N66" s="6"/>
    </row>
    <row r="67" spans="1:14" x14ac:dyDescent="0.3">
      <c r="F67" s="27">
        <f>F66/O2</f>
        <v>141.44444444444443</v>
      </c>
    </row>
  </sheetData>
  <autoFilter ref="A1:O47" xr:uid="{A700CD13-6EC8-42D9-8B56-376817910771}">
    <sortState xmlns:xlrd2="http://schemas.microsoft.com/office/spreadsheetml/2017/richdata2" ref="A2:O47">
      <sortCondition ref="A1:A47"/>
    </sortState>
  </autoFilter>
  <conditionalFormatting sqref="A2:E2 B8 I7:I8 K7:L8 G2:L2 B9:E10 G3:G6 B3:E6 F3:F4 I3:L6 I9:L16 F11:F16 J42:J45 A3:A45 G8:G16 B12:E16 B28:G41 B42:L42 B17:L27 K43:L45 I43 B43:G43 B44:I45 I28:L41 H2:H45">
    <cfRule type="expression" dxfId="53" priority="520">
      <formula>$K2="WIP"</formula>
    </cfRule>
    <cfRule type="expression" dxfId="52" priority="521">
      <formula>$K2="DONE"</formula>
    </cfRule>
    <cfRule type="expression" dxfId="51" priority="522">
      <formula>AND($I2&lt;TODAY(), $K2&lt;&gt;"Done")</formula>
    </cfRule>
  </conditionalFormatting>
  <conditionalFormatting sqref="J2:J6 J28 J9:J16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{65AD72E0-BDE3-4420-A8C5-30E3FC5270DB}</x14:id>
        </ext>
      </extLst>
    </cfRule>
  </conditionalFormatting>
  <conditionalFormatting sqref="B11:E11">
    <cfRule type="expression" dxfId="50" priority="507">
      <formula>$K11="WIP"</formula>
    </cfRule>
    <cfRule type="expression" dxfId="49" priority="508">
      <formula>$K11="DONE"</formula>
    </cfRule>
    <cfRule type="expression" dxfId="48" priority="509">
      <formula>AND($I11&lt;TODAY(), $K11&lt;&gt;"Done")</formula>
    </cfRule>
  </conditionalFormatting>
  <conditionalFormatting sqref="J11">
    <cfRule type="dataBar" priority="5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{893969F6-19FE-45F0-B984-D7720317B212}</x14:id>
        </ext>
      </extLst>
    </cfRule>
  </conditionalFormatting>
  <conditionalFormatting sqref="J16">
    <cfRule type="dataBar" priority="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{E2FA3EA0-F89F-43B4-85A9-601B5B38EC2A}</x14:id>
        </ext>
      </extLst>
    </cfRule>
  </conditionalFormatting>
  <conditionalFormatting sqref="J12">
    <cfRule type="dataBar" priority="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{BA5119EC-7AB2-4973-AF67-785EE3A60CEF}</x14:id>
        </ext>
      </extLst>
    </cfRule>
  </conditionalFormatting>
  <conditionalFormatting sqref="J13">
    <cfRule type="dataBar" priority="4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{60C2FD59-469F-4B9F-A472-259548702149}</x14:id>
        </ext>
      </extLst>
    </cfRule>
  </conditionalFormatting>
  <conditionalFormatting sqref="J15"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{40E132E4-DDD2-44C3-A013-245A2ABF8E49}</x14:id>
        </ext>
      </extLst>
    </cfRule>
  </conditionalFormatting>
  <conditionalFormatting sqref="J14">
    <cfRule type="dataBar" priority="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{FA578833-FCE9-4270-A12A-958DB324C4AC}</x14:id>
        </ext>
      </extLst>
    </cfRule>
  </conditionalFormatting>
  <conditionalFormatting sqref="J9:J16 J28 J2:J6">
    <cfRule type="dataBar" priority="4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{6D8972A5-A9D5-4277-BBD3-9F1E33C27EE9}</x14:id>
        </ext>
      </extLst>
    </cfRule>
  </conditionalFormatting>
  <conditionalFormatting sqref="J3">
    <cfRule type="expression" dxfId="47" priority="454">
      <formula>$K3="WIP"</formula>
    </cfRule>
    <cfRule type="expression" dxfId="46" priority="455">
      <formula>$K3="DONE"</formula>
    </cfRule>
    <cfRule type="expression" dxfId="45" priority="456">
      <formula>AND($I3&lt;TODAY(), $K3&lt;&gt;"Done")</formula>
    </cfRule>
  </conditionalFormatting>
  <conditionalFormatting sqref="J3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{220A366C-2607-427A-9829-329CFEC425D5}</x14:id>
        </ext>
      </extLst>
    </cfRule>
  </conditionalFormatting>
  <conditionalFormatting sqref="J4">
    <cfRule type="expression" dxfId="44" priority="450">
      <formula>$K4="WIP"</formula>
    </cfRule>
    <cfRule type="expression" dxfId="43" priority="451">
      <formula>$K4="DONE"</formula>
    </cfRule>
    <cfRule type="expression" dxfId="42" priority="452">
      <formula>AND($I4&lt;TODAY(), $K4&lt;&gt;"Done")</formula>
    </cfRule>
  </conditionalFormatting>
  <conditionalFormatting sqref="J4">
    <cfRule type="dataBar" priority="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{D47879E1-E08E-4C7A-A8E0-B2F15E786683}</x14:id>
        </ext>
      </extLst>
    </cfRule>
  </conditionalFormatting>
  <conditionalFormatting sqref="J5">
    <cfRule type="expression" dxfId="41" priority="446">
      <formula>$K5="WIP"</formula>
    </cfRule>
    <cfRule type="expression" dxfId="40" priority="447">
      <formula>$K5="DONE"</formula>
    </cfRule>
    <cfRule type="expression" dxfId="39" priority="448">
      <formula>AND($I5&lt;TODAY(), $K5&lt;&gt;"Done")</formula>
    </cfRule>
  </conditionalFormatting>
  <conditionalFormatting sqref="J5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{C6DEF738-5177-4642-BB53-4BAEE270BBAF}</x14:id>
        </ext>
      </extLst>
    </cfRule>
  </conditionalFormatting>
  <conditionalFormatting sqref="J6">
    <cfRule type="expression" dxfId="38" priority="442">
      <formula>$K6="WIP"</formula>
    </cfRule>
    <cfRule type="expression" dxfId="37" priority="443">
      <formula>$K6="DONE"</formula>
    </cfRule>
    <cfRule type="expression" dxfId="36" priority="444">
      <formula>AND($I6&lt;TODAY(), $K6&lt;&gt;"Done")</formula>
    </cfRule>
  </conditionalFormatting>
  <conditionalFormatting sqref="J6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{98E79479-415A-4953-B9C1-B897F3A588DA}</x14:id>
        </ext>
      </extLst>
    </cfRule>
  </conditionalFormatting>
  <conditionalFormatting sqref="F10">
    <cfRule type="expression" dxfId="35" priority="427">
      <formula>$K10="WIP"</formula>
    </cfRule>
    <cfRule type="expression" dxfId="34" priority="428">
      <formula>$K10="DONE"</formula>
    </cfRule>
    <cfRule type="expression" dxfId="33" priority="429">
      <formula>AND($I10&lt;TODAY(), $K10&lt;&gt;"Done")</formula>
    </cfRule>
  </conditionalFormatting>
  <conditionalFormatting sqref="J18">
    <cfRule type="dataBar" priority="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{0D9BE72D-E391-4F03-87C6-2E64A3A1FDBC}</x14:id>
        </ext>
      </extLst>
    </cfRule>
  </conditionalFormatting>
  <conditionalFormatting sqref="B7:E7 G7 J7">
    <cfRule type="expression" dxfId="32" priority="419">
      <formula>$K7="WIP"</formula>
    </cfRule>
    <cfRule type="expression" dxfId="31" priority="420">
      <formula>$K7="DONE"</formula>
    </cfRule>
    <cfRule type="expression" dxfId="30" priority="421">
      <formula>AND($I7&lt;TODAY(), $K7&lt;&gt;"Done")</formula>
    </cfRule>
  </conditionalFormatting>
  <conditionalFormatting sqref="J7">
    <cfRule type="expression" dxfId="29" priority="412">
      <formula>$K7="WIP"</formula>
    </cfRule>
    <cfRule type="expression" dxfId="28" priority="413">
      <formula>$K7="DONE"</formula>
    </cfRule>
    <cfRule type="expression" dxfId="27" priority="414">
      <formula>AND($I7&lt;TODAY(), $K7&lt;&gt;"Done")</formula>
    </cfRule>
  </conditionalFormatting>
  <conditionalFormatting sqref="J7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{51BD11C3-42B6-4497-8F25-F74EF418E0FA}</x14:id>
        </ext>
      </extLst>
    </cfRule>
  </conditionalFormatting>
  <conditionalFormatting sqref="J7">
    <cfRule type="dataBar" priority="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{4D42E252-00E7-48E5-8F68-17145EC62D16}</x14:id>
        </ext>
      </extLst>
    </cfRule>
  </conditionalFormatting>
  <conditionalFormatting sqref="C8:E8">
    <cfRule type="expression" dxfId="26" priority="408">
      <formula>$K8="WIP"</formula>
    </cfRule>
    <cfRule type="expression" dxfId="25" priority="409">
      <formula>$K8="DONE"</formula>
    </cfRule>
    <cfRule type="expression" dxfId="24" priority="410">
      <formula>AND($I8&lt;TODAY(), $K8&lt;&gt;"Done")</formula>
    </cfRule>
  </conditionalFormatting>
  <conditionalFormatting sqref="J8">
    <cfRule type="expression" dxfId="23" priority="404">
      <formula>$K8="WIP"</formula>
    </cfRule>
    <cfRule type="expression" dxfId="22" priority="405">
      <formula>$K8="DONE"</formula>
    </cfRule>
    <cfRule type="expression" dxfId="21" priority="406">
      <formula>AND($I8&lt;TODAY(), $K8&lt;&gt;"Done")</formula>
    </cfRule>
  </conditionalFormatting>
  <conditionalFormatting sqref="J8"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{1A20BF7A-F540-43A2-B85A-D8CFBDAC66B4}</x14:id>
        </ext>
      </extLst>
    </cfRule>
  </conditionalFormatting>
  <conditionalFormatting sqref="J8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{1E0822CB-9247-47E1-B839-2C42BF09AC36}</x14:id>
        </ext>
      </extLst>
    </cfRule>
  </conditionalFormatting>
  <conditionalFormatting sqref="F5">
    <cfRule type="expression" dxfId="20" priority="388">
      <formula>$K5="WIP"</formula>
    </cfRule>
    <cfRule type="expression" dxfId="19" priority="389">
      <formula>$K5="DONE"</formula>
    </cfRule>
    <cfRule type="expression" dxfId="18" priority="390">
      <formula>AND($I5&lt;TODAY(), $K5&lt;&gt;"Done")</formula>
    </cfRule>
  </conditionalFormatting>
  <conditionalFormatting sqref="F6">
    <cfRule type="expression" dxfId="17" priority="385">
      <formula>$K6="WIP"</formula>
    </cfRule>
    <cfRule type="expression" dxfId="16" priority="386">
      <formula>$K6="DONE"</formula>
    </cfRule>
    <cfRule type="expression" dxfId="15" priority="387">
      <formula>AND($I6&lt;TODAY(), $K6&lt;&gt;"Done")</formula>
    </cfRule>
  </conditionalFormatting>
  <conditionalFormatting sqref="F7">
    <cfRule type="expression" dxfId="14" priority="382">
      <formula>$K7="WIP"</formula>
    </cfRule>
    <cfRule type="expression" dxfId="13" priority="383">
      <formula>$K7="DONE"</formula>
    </cfRule>
    <cfRule type="expression" dxfId="12" priority="384">
      <formula>AND($I7&lt;TODAY(), $K7&lt;&gt;"Done")</formula>
    </cfRule>
  </conditionalFormatting>
  <conditionalFormatting sqref="F8">
    <cfRule type="expression" dxfId="11" priority="379">
      <formula>$K8="WIP"</formula>
    </cfRule>
    <cfRule type="expression" dxfId="10" priority="380">
      <formula>$K8="DONE"</formula>
    </cfRule>
    <cfRule type="expression" dxfId="9" priority="381">
      <formula>AND($I8&lt;TODAY(), $K8&lt;&gt;"Done")</formula>
    </cfRule>
  </conditionalFormatting>
  <conditionalFormatting sqref="F9">
    <cfRule type="expression" dxfId="8" priority="376">
      <formula>$K9="WIP"</formula>
    </cfRule>
    <cfRule type="expression" dxfId="7" priority="377">
      <formula>$K9="DONE"</formula>
    </cfRule>
    <cfRule type="expression" dxfId="6" priority="378">
      <formula>AND($I9&lt;TODAY(), $K9&lt;&gt;"Done")</formula>
    </cfRule>
  </conditionalFormatting>
  <conditionalFormatting sqref="F2">
    <cfRule type="expression" dxfId="5" priority="370">
      <formula>$K2="WIP"</formula>
    </cfRule>
    <cfRule type="expression" dxfId="4" priority="371">
      <formula>$K2="DONE"</formula>
    </cfRule>
    <cfRule type="expression" dxfId="3" priority="372">
      <formula>AND($I2&lt;TODAY(), $K2&lt;&gt;"Done")</formula>
    </cfRule>
  </conditionalFormatting>
  <conditionalFormatting sqref="J42:J45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{6DF2B09C-7EDC-4A26-9CA5-D7312A83DA2A}</x14:id>
        </ext>
      </extLst>
    </cfRule>
  </conditionalFormatting>
  <conditionalFormatting sqref="J2:J16 J18 J28">
    <cfRule type="dataBar" priority="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{938460DE-7CD1-4E64-B4DC-18A6E7404D21}</x14:id>
        </ext>
      </extLst>
    </cfRule>
  </conditionalFormatting>
  <conditionalFormatting sqref="J17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{3634526E-94AF-4F44-8E93-A210192973D5}</x14:id>
        </ext>
      </extLst>
    </cfRule>
  </conditionalFormatting>
  <conditionalFormatting sqref="J19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{25A6828A-0369-4755-B348-0C1D8F41849F}</x14:id>
        </ext>
      </extLst>
    </cfRule>
  </conditionalFormatting>
  <conditionalFormatting sqref="J20:J22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{4B512F7D-F063-4744-A574-CE36640D0AA9}</x14:id>
        </ext>
      </extLst>
    </cfRule>
  </conditionalFormatting>
  <conditionalFormatting sqref="J23:J25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{E55EF7E0-8B86-4464-9A15-862E33EE7D2F}</x14:id>
        </ext>
      </extLst>
    </cfRule>
  </conditionalFormatting>
  <conditionalFormatting sqref="J26:J27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{BEADFD6B-C5FD-425B-ACD7-ABBA44921523}</x14:id>
        </ext>
      </extLst>
    </cfRule>
  </conditionalFormatting>
  <conditionalFormatting sqref="J32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{E2353B0E-B6F4-4DE1-A4E8-BA67AAC14B2F}</x14:id>
        </ext>
      </extLst>
    </cfRule>
  </conditionalFormatting>
  <conditionalFormatting sqref="J41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{D6C60746-B974-4BDC-AA11-B8403FC574DC}</x14:id>
        </ext>
      </extLst>
    </cfRule>
  </conditionalFormatting>
  <conditionalFormatting sqref="J31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{FB7E66A7-E7AA-4FE3-9E1F-0108B7FADA1B}</x14:id>
        </ext>
      </extLst>
    </cfRule>
  </conditionalFormatting>
  <conditionalFormatting sqref="J30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{5BB86BB5-84F7-4B3A-A9D1-9C4B6120845B}</x14:id>
        </ext>
      </extLst>
    </cfRule>
  </conditionalFormatting>
  <conditionalFormatting sqref="J29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{AC47A4D2-947B-4C60-9936-48EEE6C658B9}</x14:id>
        </ext>
      </extLst>
    </cfRule>
  </conditionalFormatting>
  <conditionalFormatting sqref="J35:J37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{58CC7B57-B5C4-4AB4-9B14-2C795BD80A3D}</x14:id>
        </ext>
      </extLst>
    </cfRule>
  </conditionalFormatting>
  <conditionalFormatting sqref="J33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{594F6A0E-B86A-482A-9C5D-C99BFD88450F}</x14:id>
        </ext>
      </extLst>
    </cfRule>
  </conditionalFormatting>
  <conditionalFormatting sqref="J34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{48409D25-991D-412F-99B0-9A8F43F9B5A1}</x14:id>
        </ext>
      </extLst>
    </cfRule>
  </conditionalFormatting>
  <conditionalFormatting sqref="J38:J3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{8028CBCD-F70F-4B2E-8937-8D1B5028B343}</x14:id>
        </ext>
      </extLst>
    </cfRule>
  </conditionalFormatting>
  <conditionalFormatting sqref="J40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{EE057D23-683F-4FBA-BDF6-B2940AFE2FCB}</x14:id>
        </ext>
      </extLst>
    </cfRule>
  </conditionalFormatting>
  <conditionalFormatting sqref="I59 J57:L59 G59:H65 I60:L65 B57:F65 G57:I58 B46:L56 A46:A65">
    <cfRule type="expression" dxfId="2" priority="12">
      <formula>$K46="WIP"</formula>
    </cfRule>
    <cfRule type="expression" dxfId="1" priority="13">
      <formula>$K46="DONE"</formula>
    </cfRule>
    <cfRule type="expression" dxfId="0" priority="14">
      <formula>AND($I46&lt;TODAY(), $K46&lt;&gt;"Done")</formula>
    </cfRule>
  </conditionalFormatting>
  <conditionalFormatting sqref="J59:J65 J5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{4284E8D4-F6A1-4091-B177-5D73AC7EF238}</x14:id>
        </ext>
      </extLst>
    </cfRule>
  </conditionalFormatting>
  <conditionalFormatting sqref="J5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{1EE7E807-AA58-4E11-BDD3-27197D5B4272}</x14:id>
        </ext>
      </extLst>
    </cfRule>
  </conditionalFormatting>
  <conditionalFormatting sqref="J56:J6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{691F1E01-3114-4DD8-A5AB-81F4DC2B0C3B}</x14:id>
        </ext>
      </extLst>
    </cfRule>
  </conditionalFormatting>
  <conditionalFormatting sqref="J6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{8E98C587-87A5-4830-9EF8-119B7E23E93B}</x14:id>
        </ext>
      </extLst>
    </cfRule>
  </conditionalFormatting>
  <conditionalFormatting sqref="J6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{E40BEC91-BB60-4B6E-A943-B2B9F6470E02}</x14:id>
        </ext>
      </extLst>
    </cfRule>
  </conditionalFormatting>
  <conditionalFormatting sqref="J6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{35B52880-A87D-400B-A00F-E585945EBFA9}</x14:id>
        </ext>
      </extLst>
    </cfRule>
  </conditionalFormatting>
  <conditionalFormatting sqref="J6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{2629DC6D-E0F3-42F7-B5E7-BC71206D4DC5}</x14:id>
        </ext>
      </extLst>
    </cfRule>
  </conditionalFormatting>
  <conditionalFormatting sqref="J6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{80A80C3E-5192-493E-9686-C15F4EB25EA6}</x14:id>
        </ext>
      </extLst>
    </cfRule>
  </conditionalFormatting>
  <conditionalFormatting sqref="J46:J5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{390C5E26-68AF-4217-B741-B5B1A356EF1A}</x14:id>
        </ext>
      </extLst>
    </cfRule>
  </conditionalFormatting>
  <conditionalFormatting sqref="J56:J65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{1B78BE98-6689-473A-B272-1271B08761E0}</x14:id>
        </ext>
      </extLst>
    </cfRule>
  </conditionalFormatting>
  <conditionalFormatting sqref="J57:J6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{BA78F51B-CFEF-4D9D-9B83-0C29E96B11CB}</x14:id>
        </ext>
      </extLst>
    </cfRule>
  </conditionalFormatting>
  <dataValidations count="5">
    <dataValidation type="list" allowBlank="1" showInputMessage="1" showErrorMessage="1" sqref="A66:A81" xr:uid="{8272080F-7DC5-4E5F-8658-D027FFB5A5C6}">
      <formula1>#REF!</formula1>
    </dataValidation>
    <dataValidation type="list" allowBlank="1" showInputMessage="1" showErrorMessage="1" sqref="A82:A90 H82:L90" xr:uid="{E578A094-013B-4099-880F-496F13B68AA8}">
      <formula1>#REF!</formula1>
    </dataValidation>
    <dataValidation type="list" allowBlank="1" showInputMessage="1" showErrorMessage="1" sqref="K66:K81" xr:uid="{2F13CDB9-C723-44F8-85CE-35D0D311A8BD}">
      <formula1>$N$2:$N$2</formula1>
    </dataValidation>
    <dataValidation type="list" allowBlank="1" showInputMessage="1" showErrorMessage="1" sqref="K2:K65" xr:uid="{4C783998-6FE2-41DE-A2F7-95A0868F1708}">
      <formula1>"ToDo,WIP,Done"</formula1>
    </dataValidation>
    <dataValidation type="whole" allowBlank="1" showInputMessage="1" showErrorMessage="1" sqref="A2:A65" xr:uid="{494F12B5-B4DF-48DE-9785-C70792F982B8}">
      <formula1>1</formula1>
      <formula2>366</formula2>
    </dataValidation>
  </dataValidations>
  <hyperlinks>
    <hyperlink ref="L5" r:id="rId1" display="https://www.youtube.com/user/mycodeschool/playlists" xr:uid="{EE585BD5-D8AA-48B0-9272-F7D694E9D974}"/>
    <hyperlink ref="L4" r:id="rId2" display="https://www.youtube.com/watch?v=0IAPZzGSbME&amp;list=PLDN4rrl48XKpZkf03iYFl-O29szjTrs_O " xr:uid="{90B49CCE-2307-4E4F-B5EE-9793B82A0B55}"/>
    <hyperlink ref="L6" r:id="rId3" xr:uid="{D738F1EF-FD38-495E-9F31-7F5B6868D8DD}"/>
    <hyperlink ref="L22" r:id="rId4" xr:uid="{62F1B7B9-BAB9-41CD-9E68-1EE41C6E542A}"/>
    <hyperlink ref="L21" r:id="rId5" xr:uid="{6BABF44B-5A89-4CD6-AE3E-4E2AE1C4CFA1}"/>
    <hyperlink ref="L32" r:id="rId6" xr:uid="{556AFB8D-2CC4-4CB8-A508-A3BB324B6DB4}"/>
    <hyperlink ref="L23" r:id="rId7" xr:uid="{2F06CDC2-4E56-4434-A12B-08965A506E95}"/>
    <hyperlink ref="L24" r:id="rId8" xr:uid="{14FDDFC6-AB4F-4B16-AAA1-50377C2C3BA2}"/>
    <hyperlink ref="L25" r:id="rId9" xr:uid="{D001E49D-1191-41C3-B822-B3B90AEEB5F0}"/>
    <hyperlink ref="L26" r:id="rId10" xr:uid="{EA43BBA5-C3F7-4D20-95C5-753D93C34F1F}"/>
    <hyperlink ref="L27" r:id="rId11" xr:uid="{88992C6C-41F0-47FF-9686-7AD9F9B2FBCD}"/>
    <hyperlink ref="L28" r:id="rId12" xr:uid="{E713FA37-AF13-4AD7-88D4-BA4CE2793010}"/>
    <hyperlink ref="L29" r:id="rId13" xr:uid="{B34A2D80-2F0B-4B33-983A-391A5794E3CA}"/>
    <hyperlink ref="L30" r:id="rId14" xr:uid="{9CC6E1F2-B24B-421C-A614-42E3873A09C1}"/>
    <hyperlink ref="L31" r:id="rId15" xr:uid="{6B02919E-9B63-42B3-B6BF-D92D583020FE}"/>
    <hyperlink ref="L36" r:id="rId16" xr:uid="{376C23FF-EE05-41A3-9493-EE5A1980518B}"/>
    <hyperlink ref="L45" r:id="rId17" xr:uid="{0BC7B30D-8AC4-4B55-9E3C-E5FEEE60E477}"/>
    <hyperlink ref="L35" r:id="rId18" xr:uid="{DE4B6790-9EE9-491C-BFA5-F8411860F772}"/>
    <hyperlink ref="L34" r:id="rId19" xr:uid="{6FE660D4-B10A-43CE-BEA8-EE0E856BCB04}"/>
    <hyperlink ref="L33" r:id="rId20" xr:uid="{5038CC92-8AC6-4AB7-A4E0-D21C1F2CD6E4}"/>
    <hyperlink ref="L39" r:id="rId21" xr:uid="{2B1CD327-C19E-4770-A074-1CA7F902C2FF}"/>
    <hyperlink ref="L40" r:id="rId22" xr:uid="{F5B240B5-42F3-495E-A3BA-9874EDCAE4A0}"/>
    <hyperlink ref="L41" r:id="rId23" xr:uid="{C50169DE-F6CE-4A76-9F11-94647072243A}"/>
    <hyperlink ref="L37" r:id="rId24" xr:uid="{CA0C935C-D775-469A-B9CC-182271872C9E}"/>
    <hyperlink ref="L38" r:id="rId25" xr:uid="{576EBDEC-EBD3-4986-B0E1-EEA2AE685F37}"/>
    <hyperlink ref="L42" r:id="rId26" xr:uid="{25687E93-423A-4AF7-A0E9-65CD0425B6BD}"/>
    <hyperlink ref="L43" r:id="rId27" xr:uid="{45278AD1-50F8-4832-9421-E7ED28C734BE}"/>
    <hyperlink ref="L44" r:id="rId28" xr:uid="{064C57FA-051C-45F9-83DB-D28BB5D5EDF0}"/>
    <hyperlink ref="L53" r:id="rId29" display="https://www.youtube.com/user/tusharroy2525/playlists" xr:uid="{15180C37-D591-487A-A689-961F81EFF816}"/>
    <hyperlink ref="L54" r:id="rId30" display="https://www.youtube.com/channel/UCn1XnDWhsLS5URXTi5wtFTA/playlists" xr:uid="{546C49A3-E020-4C42-A32B-4DC6748E0997}"/>
    <hyperlink ref="L48" r:id="rId31" display="https://www.youtube.com/user/koushks/playlists" xr:uid="{48F15DD9-1C44-4B9F-BEED-3627FE9F4DAC}"/>
    <hyperlink ref="L50" r:id="rId32" display="https://www.youtube.com/channel/UC8OU1Tc1kxiI37uXBAbTX7A/playlists" xr:uid="{78C7B893-BD2D-4AEC-86F3-69A959FDDE3A}"/>
    <hyperlink ref="L51" r:id="rId33" display="https://www.youtube.com/channel/UCRPMAqdtSgd0Ipeef7iFsKw/playlists" xr:uid="{B0A92909-88F1-4B1A-AE39-7BD8CD4D5081}"/>
    <hyperlink ref="L52" r:id="rId34" display="https://www.youtube.com/channel/UCRPMAqdtSgd0Ipeef7iFsKw/playlists" xr:uid="{DBF9224D-FED3-4449-835E-D0F57A65672B}"/>
    <hyperlink ref="L65" r:id="rId35" display="https://www.youtube.com/channel/UC0RhatS1pyxInC00YKjjBqQ/playlists" xr:uid="{90F3ADD9-B876-444E-8EF4-F63B3567EDEC}"/>
    <hyperlink ref="L64" r:id="rId36" display="https://www.youtube.com/channel/UC0RhatS1pyxInC00YKjjBqQ/playlists" xr:uid="{D2061C9C-CE5F-4417-B2A0-BEC05E237ADB}"/>
    <hyperlink ref="L46" r:id="rId37" xr:uid="{176A7B1B-01DB-42D3-8454-14AACE616579}"/>
    <hyperlink ref="L47" r:id="rId38" xr:uid="{96F8D34C-5C44-47B2-B8D3-B52D28AA9484}"/>
    <hyperlink ref="L49" r:id="rId39" xr:uid="{4F482FEA-7807-43D8-B6FE-ADC96D383A4E}"/>
  </hyperlinks>
  <pageMargins left="0.7" right="0.7" top="0.75" bottom="0.75" header="0.3" footer="0.3"/>
  <pageSetup paperSize="9" orientation="portrait" r:id="rId4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AD72E0-BDE3-4420-A8C5-30E3FC5270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J2:J6 J28 J9:J16</xm:sqref>
        </x14:conditionalFormatting>
        <x14:conditionalFormatting xmlns:xm="http://schemas.microsoft.com/office/excel/2006/main">
          <x14:cfRule type="dataBar" id="{893969F6-19FE-45F0-B984-D7720317B2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E2FA3EA0-F89F-43B4-85A9-601B5B38E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</xm:sqref>
        </x14:conditionalFormatting>
        <x14:conditionalFormatting xmlns:xm="http://schemas.microsoft.com/office/excel/2006/main">
          <x14:cfRule type="dataBar" id="{BA5119EC-7AB2-4973-AF67-785EE3A60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60C2FD59-469F-4B9F-A472-259548702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40E132E4-DDD2-44C3-A013-245A2ABF8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FA578833-FCE9-4270-A12A-958DB324C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6D8972A5-A9D5-4277-BBD3-9F1E33C27E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J9:J16 J28 J2:J6</xm:sqref>
        </x14:conditionalFormatting>
        <x14:conditionalFormatting xmlns:xm="http://schemas.microsoft.com/office/excel/2006/main">
          <x14:cfRule type="dataBar" id="{220A366C-2607-427A-9829-329CFEC42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D47879E1-E08E-4C7A-A8E0-B2F15E7866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C6DEF738-5177-4642-BB53-4BAEE270B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98E79479-415A-4953-B9C1-B897F3A588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0D9BE72D-E391-4F03-87C6-2E64A3A1FD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51BD11C3-42B6-4497-8F25-F74EF418E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4D42E252-00E7-48E5-8F68-17145EC62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1A20BF7A-F540-43A2-B85A-D8CFBDAC6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1E0822CB-9247-47E1-B839-2C42BF09A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6DF2B09C-7EDC-4A26-9CA5-D7312A83D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J42:J45</xm:sqref>
        </x14:conditionalFormatting>
        <x14:conditionalFormatting xmlns:xm="http://schemas.microsoft.com/office/excel/2006/main">
          <x14:cfRule type="dataBar" id="{938460DE-7CD1-4E64-B4DC-18A6E7404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J2:J16 J18 J28</xm:sqref>
        </x14:conditionalFormatting>
        <x14:conditionalFormatting xmlns:xm="http://schemas.microsoft.com/office/excel/2006/main">
          <x14:cfRule type="dataBar" id="{3634526E-94AF-4F44-8E93-A21019297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</xm:sqref>
        </x14:conditionalFormatting>
        <x14:conditionalFormatting xmlns:xm="http://schemas.microsoft.com/office/excel/2006/main">
          <x14:cfRule type="dataBar" id="{25A6828A-0369-4755-B348-0C1D8F4184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4B512F7D-F063-4744-A574-CE36640D0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J20:J22</xm:sqref>
        </x14:conditionalFormatting>
        <x14:conditionalFormatting xmlns:xm="http://schemas.microsoft.com/office/excel/2006/main">
          <x14:cfRule type="dataBar" id="{E55EF7E0-8B86-4464-9A15-862E33EE7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J23:J25</xm:sqref>
        </x14:conditionalFormatting>
        <x14:conditionalFormatting xmlns:xm="http://schemas.microsoft.com/office/excel/2006/main">
          <x14:cfRule type="dataBar" id="{BEADFD6B-C5FD-425B-ACD7-ABBA449215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J26:J27</xm:sqref>
        </x14:conditionalFormatting>
        <x14:conditionalFormatting xmlns:xm="http://schemas.microsoft.com/office/excel/2006/main">
          <x14:cfRule type="dataBar" id="{E2353B0E-B6F4-4DE1-A4E8-BA67AAC14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{D6C60746-B974-4BDC-AA11-B8403FC574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J41</xm:sqref>
        </x14:conditionalFormatting>
        <x14:conditionalFormatting xmlns:xm="http://schemas.microsoft.com/office/excel/2006/main">
          <x14:cfRule type="dataBar" id="{FB7E66A7-E7AA-4FE3-9E1F-0108B7FAD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</xm:sqref>
        </x14:conditionalFormatting>
        <x14:conditionalFormatting xmlns:xm="http://schemas.microsoft.com/office/excel/2006/main">
          <x14:cfRule type="dataBar" id="{5BB86BB5-84F7-4B3A-A9D1-9C4B61208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</xm:sqref>
        </x14:conditionalFormatting>
        <x14:conditionalFormatting xmlns:xm="http://schemas.microsoft.com/office/excel/2006/main">
          <x14:cfRule type="dataBar" id="{AC47A4D2-947B-4C60-9936-48EEE6C658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</xm:sqref>
        </x14:conditionalFormatting>
        <x14:conditionalFormatting xmlns:xm="http://schemas.microsoft.com/office/excel/2006/main">
          <x14:cfRule type="dataBar" id="{58CC7B57-B5C4-4AB4-9B14-2C795BD80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J35:J37</xm:sqref>
        </x14:conditionalFormatting>
        <x14:conditionalFormatting xmlns:xm="http://schemas.microsoft.com/office/excel/2006/main">
          <x14:cfRule type="dataBar" id="{594F6A0E-B86A-482A-9C5D-C99BFD884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</xm:sqref>
        </x14:conditionalFormatting>
        <x14:conditionalFormatting xmlns:xm="http://schemas.microsoft.com/office/excel/2006/main">
          <x14:cfRule type="dataBar" id="{48409D25-991D-412F-99B0-9A8F43F9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</xm:sqref>
        </x14:conditionalFormatting>
        <x14:conditionalFormatting xmlns:xm="http://schemas.microsoft.com/office/excel/2006/main">
          <x14:cfRule type="dataBar" id="{8028CBCD-F70F-4B2E-8937-8D1B5028B3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J38:J39</xm:sqref>
        </x14:conditionalFormatting>
        <x14:conditionalFormatting xmlns:xm="http://schemas.microsoft.com/office/excel/2006/main">
          <x14:cfRule type="dataBar" id="{EE057D23-683F-4FBA-BDF6-B2940AFE2F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J40</xm:sqref>
        </x14:conditionalFormatting>
        <x14:conditionalFormatting xmlns:xm="http://schemas.microsoft.com/office/excel/2006/main">
          <x14:cfRule type="dataBar" id="{4284E8D4-F6A1-4091-B177-5D73AC7EF2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J59:J65 J56</xm:sqref>
        </x14:conditionalFormatting>
        <x14:conditionalFormatting xmlns:xm="http://schemas.microsoft.com/office/excel/2006/main">
          <x14:cfRule type="dataBar" id="{1EE7E807-AA58-4E11-BDD3-27197D5B4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J56</xm:sqref>
        </x14:conditionalFormatting>
        <x14:conditionalFormatting xmlns:xm="http://schemas.microsoft.com/office/excel/2006/main">
          <x14:cfRule type="dataBar" id="{691F1E01-3114-4DD8-A5AB-81F4DC2B0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J56:J65</xm:sqref>
        </x14:conditionalFormatting>
        <x14:conditionalFormatting xmlns:xm="http://schemas.microsoft.com/office/excel/2006/main">
          <x14:cfRule type="dataBar" id="{8E98C587-87A5-4830-9EF8-119B7E23E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J61</xm:sqref>
        </x14:conditionalFormatting>
        <x14:conditionalFormatting xmlns:xm="http://schemas.microsoft.com/office/excel/2006/main">
          <x14:cfRule type="dataBar" id="{E40BEC91-BB60-4B6E-A943-B2B9F6470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J62</xm:sqref>
        </x14:conditionalFormatting>
        <x14:conditionalFormatting xmlns:xm="http://schemas.microsoft.com/office/excel/2006/main">
          <x14:cfRule type="dataBar" id="{35B52880-A87D-400B-A00F-E585945EBF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J63</xm:sqref>
        </x14:conditionalFormatting>
        <x14:conditionalFormatting xmlns:xm="http://schemas.microsoft.com/office/excel/2006/main">
          <x14:cfRule type="dataBar" id="{2629DC6D-E0F3-42F7-B5E7-BC71206D4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J64</xm:sqref>
        </x14:conditionalFormatting>
        <x14:conditionalFormatting xmlns:xm="http://schemas.microsoft.com/office/excel/2006/main">
          <x14:cfRule type="dataBar" id="{80A80C3E-5192-493E-9686-C15F4EB25E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J65</xm:sqref>
        </x14:conditionalFormatting>
        <x14:conditionalFormatting xmlns:xm="http://schemas.microsoft.com/office/excel/2006/main">
          <x14:cfRule type="dataBar" id="{390C5E26-68AF-4217-B741-B5B1A356EF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J46:J55</xm:sqref>
        </x14:conditionalFormatting>
        <x14:conditionalFormatting xmlns:xm="http://schemas.microsoft.com/office/excel/2006/main">
          <x14:cfRule type="dataBar" id="{1B78BE98-6689-473A-B272-1271B08761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J56:J65</xm:sqref>
        </x14:conditionalFormatting>
        <x14:conditionalFormatting xmlns:xm="http://schemas.microsoft.com/office/excel/2006/main">
          <x14:cfRule type="dataBar" id="{BA78F51B-CFEF-4D9D-9B83-0C29E96B11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J57:J60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505A-D906-4481-8463-8B5165FD466B}">
  <dimension ref="A1:K17"/>
  <sheetViews>
    <sheetView workbookViewId="0">
      <selection activeCell="J12" sqref="J12"/>
    </sheetView>
  </sheetViews>
  <sheetFormatPr defaultRowHeight="14.4" x14ac:dyDescent="0.3"/>
  <cols>
    <col min="1" max="1" width="14.21875" bestFit="1" customWidth="1"/>
    <col min="3" max="3" width="15.21875" bestFit="1" customWidth="1"/>
    <col min="5" max="6" width="13.77734375" bestFit="1" customWidth="1"/>
  </cols>
  <sheetData>
    <row r="1" spans="1:11" x14ac:dyDescent="0.3">
      <c r="A1" s="68" t="s">
        <v>52</v>
      </c>
      <c r="B1" s="69"/>
      <c r="C1" s="68" t="s">
        <v>60</v>
      </c>
      <c r="D1" s="69"/>
      <c r="E1" s="68" t="s">
        <v>58</v>
      </c>
      <c r="G1" s="69"/>
      <c r="H1" s="69"/>
      <c r="I1" s="67"/>
      <c r="J1" s="67"/>
      <c r="K1" s="67"/>
    </row>
    <row r="2" spans="1:11" x14ac:dyDescent="0.3">
      <c r="A2" s="68" t="s">
        <v>53</v>
      </c>
      <c r="B2" s="69"/>
      <c r="C2" s="68" t="s">
        <v>62</v>
      </c>
      <c r="D2" s="69"/>
      <c r="E2" s="68" t="s">
        <v>59</v>
      </c>
      <c r="G2" s="69"/>
      <c r="H2" s="69"/>
      <c r="I2" s="67"/>
      <c r="J2" s="67"/>
      <c r="K2" s="67"/>
    </row>
    <row r="3" spans="1:11" x14ac:dyDescent="0.3">
      <c r="A3" s="68" t="s">
        <v>54</v>
      </c>
      <c r="B3" s="69"/>
      <c r="C3" s="68" t="s">
        <v>63</v>
      </c>
      <c r="D3" s="69"/>
      <c r="E3" s="68" t="s">
        <v>67</v>
      </c>
      <c r="G3" s="69"/>
      <c r="H3" s="69"/>
      <c r="I3" s="67"/>
      <c r="J3" s="67"/>
      <c r="K3" s="67"/>
    </row>
    <row r="4" spans="1:11" x14ac:dyDescent="0.3">
      <c r="A4" s="68" t="s">
        <v>55</v>
      </c>
      <c r="B4" s="69"/>
      <c r="C4" s="68" t="s">
        <v>64</v>
      </c>
      <c r="D4" s="69"/>
      <c r="E4" s="69" t="s">
        <v>73</v>
      </c>
      <c r="G4" s="69"/>
      <c r="H4" s="69"/>
      <c r="I4" s="67"/>
      <c r="J4" s="67"/>
      <c r="K4" s="67"/>
    </row>
    <row r="5" spans="1:11" x14ac:dyDescent="0.3">
      <c r="A5" s="68" t="s">
        <v>78</v>
      </c>
      <c r="B5" s="69"/>
      <c r="C5" s="68" t="s">
        <v>65</v>
      </c>
      <c r="D5" s="69"/>
      <c r="E5" s="69" t="s">
        <v>74</v>
      </c>
      <c r="G5" s="69"/>
      <c r="H5" s="69"/>
      <c r="I5" s="67"/>
      <c r="J5" s="67"/>
      <c r="K5" s="67"/>
    </row>
    <row r="6" spans="1:11" x14ac:dyDescent="0.3">
      <c r="A6" s="68" t="s">
        <v>56</v>
      </c>
      <c r="B6" s="69"/>
      <c r="C6" s="68" t="s">
        <v>66</v>
      </c>
      <c r="D6" s="69"/>
      <c r="E6" s="69" t="s">
        <v>75</v>
      </c>
      <c r="G6" s="69"/>
      <c r="H6" s="69"/>
      <c r="I6" s="67"/>
      <c r="J6" s="67"/>
      <c r="K6" s="67"/>
    </row>
    <row r="7" spans="1:11" x14ac:dyDescent="0.3">
      <c r="A7" s="68" t="s">
        <v>57</v>
      </c>
      <c r="B7" s="69"/>
      <c r="C7" s="68" t="s">
        <v>68</v>
      </c>
      <c r="D7" s="69"/>
      <c r="E7" s="69" t="s">
        <v>76</v>
      </c>
      <c r="G7" s="69"/>
      <c r="H7" s="69"/>
      <c r="I7" s="67"/>
      <c r="J7" s="67"/>
      <c r="K7" s="67"/>
    </row>
    <row r="8" spans="1:11" x14ac:dyDescent="0.3">
      <c r="A8" s="68" t="s">
        <v>61</v>
      </c>
      <c r="B8" s="69"/>
      <c r="C8" s="69"/>
      <c r="D8" s="69"/>
      <c r="E8" s="69" t="s">
        <v>77</v>
      </c>
      <c r="G8" s="69"/>
      <c r="H8" s="69"/>
      <c r="I8" s="67"/>
      <c r="J8" s="67"/>
      <c r="K8" s="67"/>
    </row>
    <row r="9" spans="1:11" x14ac:dyDescent="0.3">
      <c r="A9" s="68" t="s">
        <v>69</v>
      </c>
      <c r="B9" s="69"/>
      <c r="C9" s="69"/>
      <c r="D9" s="69"/>
      <c r="E9" s="69"/>
      <c r="F9" s="69"/>
      <c r="G9" s="69"/>
      <c r="H9" s="69"/>
      <c r="I9" s="67"/>
      <c r="J9" s="67"/>
      <c r="K9" s="67"/>
    </row>
    <row r="10" spans="1:11" x14ac:dyDescent="0.3">
      <c r="A10" s="68" t="s">
        <v>70</v>
      </c>
      <c r="B10" s="69"/>
      <c r="C10" s="69"/>
      <c r="D10" s="69"/>
      <c r="E10" s="69"/>
      <c r="F10" s="69"/>
      <c r="G10" s="69"/>
      <c r="H10" s="69"/>
      <c r="I10" s="67"/>
      <c r="J10" s="67"/>
      <c r="K10" s="67"/>
    </row>
    <row r="11" spans="1:11" x14ac:dyDescent="0.3">
      <c r="A11" s="68" t="s">
        <v>71</v>
      </c>
      <c r="B11" s="69"/>
      <c r="C11" s="69"/>
      <c r="D11" s="69"/>
      <c r="E11" s="69"/>
      <c r="F11" s="69"/>
      <c r="G11" s="69"/>
      <c r="H11" s="69"/>
      <c r="I11" s="67"/>
      <c r="J11" s="67"/>
      <c r="K11" s="67"/>
    </row>
    <row r="12" spans="1:11" x14ac:dyDescent="0.3">
      <c r="A12" s="68" t="s">
        <v>72</v>
      </c>
      <c r="B12" s="70"/>
      <c r="C12" s="70"/>
      <c r="D12" s="70"/>
      <c r="E12" s="70"/>
      <c r="F12" s="70"/>
      <c r="G12" s="70"/>
      <c r="H12" s="70"/>
    </row>
    <row r="13" spans="1:11" x14ac:dyDescent="0.3">
      <c r="A13" s="70"/>
      <c r="B13" s="70"/>
      <c r="C13" s="70"/>
      <c r="D13" s="70"/>
      <c r="E13" s="70"/>
      <c r="F13" s="70"/>
      <c r="G13" s="70"/>
      <c r="H13" s="70"/>
    </row>
    <row r="14" spans="1:11" x14ac:dyDescent="0.3">
      <c r="A14" s="14"/>
      <c r="B14" s="14"/>
      <c r="C14" s="14"/>
      <c r="D14" s="14"/>
      <c r="E14" s="14"/>
      <c r="F14" s="14"/>
      <c r="G14" s="14"/>
      <c r="H14" s="14"/>
    </row>
    <row r="15" spans="1:11" x14ac:dyDescent="0.3">
      <c r="A15" s="14"/>
      <c r="B15" s="14"/>
      <c r="C15" s="14"/>
      <c r="D15" s="14"/>
      <c r="E15" s="14"/>
      <c r="F15" s="14"/>
      <c r="G15" s="14"/>
      <c r="H15" s="14"/>
    </row>
    <row r="16" spans="1:11" x14ac:dyDescent="0.3">
      <c r="A16" s="14"/>
      <c r="B16" s="14"/>
      <c r="C16" s="14"/>
      <c r="D16" s="14"/>
      <c r="E16" s="14"/>
      <c r="F16" s="14"/>
      <c r="G16" s="14"/>
      <c r="H16" s="14"/>
    </row>
    <row r="17" spans="1:8" x14ac:dyDescent="0.3">
      <c r="A17" s="14"/>
      <c r="B17" s="14"/>
      <c r="C17" s="14"/>
      <c r="D17" s="14"/>
      <c r="E17" s="14"/>
      <c r="F17" s="14"/>
      <c r="G17" s="14"/>
      <c r="H17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C6D1-662F-4007-A744-A9C783BA94F5}">
  <dimension ref="A1:E8"/>
  <sheetViews>
    <sheetView workbookViewId="0">
      <selection activeCell="B13" sqref="B13"/>
    </sheetView>
  </sheetViews>
  <sheetFormatPr defaultRowHeight="14.4" x14ac:dyDescent="0.3"/>
  <cols>
    <col min="1" max="1" width="25.21875" bestFit="1" customWidth="1"/>
    <col min="2" max="2" width="29.77734375" bestFit="1" customWidth="1"/>
    <col min="3" max="3" width="13.6640625" bestFit="1" customWidth="1"/>
    <col min="4" max="4" width="22.44140625" bestFit="1" customWidth="1"/>
  </cols>
  <sheetData>
    <row r="1" spans="1:5" s="25" customFormat="1" x14ac:dyDescent="0.3">
      <c r="A1" s="25" t="s">
        <v>120</v>
      </c>
      <c r="B1" s="25" t="s">
        <v>121</v>
      </c>
      <c r="C1" s="25" t="s">
        <v>122</v>
      </c>
      <c r="D1" s="25" t="s">
        <v>131</v>
      </c>
      <c r="E1" s="25" t="s">
        <v>123</v>
      </c>
    </row>
    <row r="2" spans="1:5" x14ac:dyDescent="0.3">
      <c r="A2" t="s">
        <v>136</v>
      </c>
      <c r="B2" t="s">
        <v>124</v>
      </c>
      <c r="C2" t="s">
        <v>129</v>
      </c>
      <c r="D2" t="s">
        <v>132</v>
      </c>
      <c r="E2" t="s">
        <v>139</v>
      </c>
    </row>
    <row r="3" spans="1:5" x14ac:dyDescent="0.3">
      <c r="A3" t="s">
        <v>137</v>
      </c>
      <c r="B3" t="s">
        <v>125</v>
      </c>
      <c r="D3" t="s">
        <v>133</v>
      </c>
    </row>
    <row r="4" spans="1:5" x14ac:dyDescent="0.3">
      <c r="A4" t="s">
        <v>127</v>
      </c>
      <c r="B4" t="s">
        <v>126</v>
      </c>
      <c r="D4" t="s">
        <v>134</v>
      </c>
    </row>
    <row r="5" spans="1:5" x14ac:dyDescent="0.3">
      <c r="A5" t="s">
        <v>128</v>
      </c>
      <c r="D5" t="s">
        <v>135</v>
      </c>
    </row>
    <row r="6" spans="1:5" x14ac:dyDescent="0.3">
      <c r="A6" t="s">
        <v>130</v>
      </c>
    </row>
    <row r="7" spans="1:5" x14ac:dyDescent="0.3">
      <c r="A7" t="s">
        <v>138</v>
      </c>
    </row>
    <row r="8" spans="1:5" x14ac:dyDescent="0.3">
      <c r="A8" t="s">
        <v>140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Q1-2021</vt:lpstr>
      <vt:lpstr>5 YOE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Arpit Tripathi</cp:lastModifiedBy>
  <dcterms:created xsi:type="dcterms:W3CDTF">2013-06-19T11:00:09Z</dcterms:created>
  <dcterms:modified xsi:type="dcterms:W3CDTF">2021-01-18T05:58:01Z</dcterms:modified>
</cp:coreProperties>
</file>