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83BC4BD1-2577-46C3-AD45-04C3E3B62D9C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2020-Q4" sheetId="19" r:id="rId1"/>
    <sheet name="ALP-2020" sheetId="5" r:id="rId2"/>
    <sheet name="5 YOE" sheetId="17" r:id="rId3"/>
  </sheets>
  <definedNames>
    <definedName name="_xlnm._FilterDatabase" localSheetId="0" hidden="1">'2020-Q4'!$A$1:$O$1</definedName>
    <definedName name="_xlnm._FilterDatabase" localSheetId="1" hidden="1">'ALP-2020'!$A$1:$O$1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</workbook>
</file>

<file path=xl/calcChain.xml><?xml version="1.0" encoding="utf-8"?>
<calcChain xmlns="http://schemas.openxmlformats.org/spreadsheetml/2006/main">
  <c r="G3" i="19" l="1"/>
  <c r="N28" i="19" l="1"/>
  <c r="J40" i="19"/>
  <c r="F40" i="19"/>
  <c r="G40" i="19" s="1"/>
  <c r="M40" i="19" s="1"/>
  <c r="J39" i="19"/>
  <c r="F39" i="19"/>
  <c r="G39" i="19" s="1"/>
  <c r="M39" i="19" s="1"/>
  <c r="J38" i="19"/>
  <c r="F38" i="19"/>
  <c r="G38" i="19" s="1"/>
  <c r="M38" i="19" s="1"/>
  <c r="J34" i="19"/>
  <c r="F34" i="19"/>
  <c r="G34" i="19" s="1"/>
  <c r="M34" i="19" s="1"/>
  <c r="J33" i="19"/>
  <c r="F33" i="19"/>
  <c r="G33" i="19" s="1"/>
  <c r="J37" i="19"/>
  <c r="F37" i="19"/>
  <c r="G37" i="19" s="1"/>
  <c r="J36" i="19"/>
  <c r="F36" i="19"/>
  <c r="G36" i="19" s="1"/>
  <c r="M36" i="19" s="1"/>
  <c r="J35" i="19"/>
  <c r="F35" i="19"/>
  <c r="G35" i="19" s="1"/>
  <c r="J29" i="19"/>
  <c r="F29" i="19"/>
  <c r="G29" i="19" s="1"/>
  <c r="J30" i="19"/>
  <c r="F30" i="19"/>
  <c r="G30" i="19" s="1"/>
  <c r="M30" i="19" s="1"/>
  <c r="J31" i="19"/>
  <c r="F31" i="19"/>
  <c r="G31" i="19" s="1"/>
  <c r="M31" i="19" s="1"/>
  <c r="J41" i="19"/>
  <c r="F41" i="19"/>
  <c r="G41" i="19" s="1"/>
  <c r="M41" i="19" s="1"/>
  <c r="J32" i="19"/>
  <c r="F32" i="19"/>
  <c r="G32" i="19" s="1"/>
  <c r="M32" i="19" s="1"/>
  <c r="F19" i="19"/>
  <c r="G19" i="19" s="1"/>
  <c r="M19" i="19" s="1"/>
  <c r="F20" i="19"/>
  <c r="G20" i="19" s="1"/>
  <c r="M20" i="19" s="1"/>
  <c r="F21" i="19"/>
  <c r="G21" i="19" s="1"/>
  <c r="M21" i="19" s="1"/>
  <c r="F22" i="19"/>
  <c r="G22" i="19" s="1"/>
  <c r="M22" i="19" s="1"/>
  <c r="F23" i="19"/>
  <c r="G23" i="19" s="1"/>
  <c r="M23" i="19" s="1"/>
  <c r="F24" i="19"/>
  <c r="G24" i="19" s="1"/>
  <c r="M24" i="19" s="1"/>
  <c r="F25" i="19"/>
  <c r="G25" i="19" s="1"/>
  <c r="M25" i="19" s="1"/>
  <c r="F26" i="19"/>
  <c r="G26" i="19" s="1"/>
  <c r="M26" i="19" s="1"/>
  <c r="F27" i="19"/>
  <c r="G27" i="19" s="1"/>
  <c r="M27" i="19" s="1"/>
  <c r="F42" i="19"/>
  <c r="G42" i="19" s="1"/>
  <c r="M42" i="19" s="1"/>
  <c r="J65" i="19"/>
  <c r="F65" i="19"/>
  <c r="G65" i="19" s="1"/>
  <c r="M65" i="19" s="1"/>
  <c r="J64" i="19"/>
  <c r="F64" i="19"/>
  <c r="G64" i="19" s="1"/>
  <c r="M64" i="19" s="1"/>
  <c r="J63" i="19"/>
  <c r="F63" i="19"/>
  <c r="G63" i="19" s="1"/>
  <c r="M63" i="19" s="1"/>
  <c r="J62" i="19"/>
  <c r="F62" i="19"/>
  <c r="G62" i="19" s="1"/>
  <c r="M62" i="19" s="1"/>
  <c r="J61" i="19"/>
  <c r="F61" i="19"/>
  <c r="G61" i="19" s="1"/>
  <c r="M61" i="19" s="1"/>
  <c r="J60" i="19"/>
  <c r="F60" i="19"/>
  <c r="G60" i="19" s="1"/>
  <c r="M60" i="19" s="1"/>
  <c r="J59" i="19"/>
  <c r="F59" i="19"/>
  <c r="G59" i="19" s="1"/>
  <c r="M59" i="19" s="1"/>
  <c r="J58" i="19"/>
  <c r="F58" i="19"/>
  <c r="G58" i="19" s="1"/>
  <c r="M58" i="19" s="1"/>
  <c r="J57" i="19"/>
  <c r="F57" i="19"/>
  <c r="G57" i="19" s="1"/>
  <c r="M57" i="19" s="1"/>
  <c r="J56" i="19"/>
  <c r="F56" i="19"/>
  <c r="G56" i="19" s="1"/>
  <c r="M56" i="19" s="1"/>
  <c r="J55" i="19"/>
  <c r="F55" i="19"/>
  <c r="G55" i="19" s="1"/>
  <c r="M55" i="19" s="1"/>
  <c r="J45" i="19"/>
  <c r="F45" i="19"/>
  <c r="G45" i="19" s="1"/>
  <c r="M45" i="19" s="1"/>
  <c r="J44" i="19"/>
  <c r="F44" i="19"/>
  <c r="G44" i="19" s="1"/>
  <c r="M44" i="19" s="1"/>
  <c r="J43" i="19"/>
  <c r="F43" i="19"/>
  <c r="G43" i="19" s="1"/>
  <c r="M43" i="19" s="1"/>
  <c r="J28" i="19"/>
  <c r="F28" i="19"/>
  <c r="G28" i="19" s="1"/>
  <c r="M28" i="19" s="1"/>
  <c r="J27" i="19"/>
  <c r="J26" i="19"/>
  <c r="J25" i="19"/>
  <c r="J24" i="19"/>
  <c r="J23" i="19"/>
  <c r="J22" i="19"/>
  <c r="J21" i="19"/>
  <c r="J20" i="19"/>
  <c r="J19" i="19"/>
  <c r="J18" i="19"/>
  <c r="F18" i="19"/>
  <c r="G18" i="19" s="1"/>
  <c r="M18" i="19" s="1"/>
  <c r="N17" i="19"/>
  <c r="J17" i="19"/>
  <c r="F17" i="19"/>
  <c r="G17" i="19" s="1"/>
  <c r="M17" i="19" s="1"/>
  <c r="J16" i="19"/>
  <c r="F16" i="19"/>
  <c r="G16" i="19" s="1"/>
  <c r="M16" i="19" s="1"/>
  <c r="F15" i="19"/>
  <c r="G15" i="19" s="1"/>
  <c r="M15" i="19" s="1"/>
  <c r="J14" i="19"/>
  <c r="F14" i="19"/>
  <c r="G14" i="19" s="1"/>
  <c r="M14" i="19" s="1"/>
  <c r="F13" i="19"/>
  <c r="G13" i="19" s="1"/>
  <c r="M13" i="19" s="1"/>
  <c r="F12" i="19"/>
  <c r="G12" i="19" s="1"/>
  <c r="M12" i="19" s="1"/>
  <c r="F11" i="19"/>
  <c r="G11" i="19" s="1"/>
  <c r="M11" i="19" s="1"/>
  <c r="F10" i="19"/>
  <c r="G10" i="19" s="1"/>
  <c r="M10" i="19" s="1"/>
  <c r="F9" i="19"/>
  <c r="G9" i="19" s="1"/>
  <c r="M9" i="19" s="1"/>
  <c r="J8" i="19"/>
  <c r="F8" i="19"/>
  <c r="G8" i="19" s="1"/>
  <c r="M8" i="19" s="1"/>
  <c r="F7" i="19"/>
  <c r="G7" i="19" s="1"/>
  <c r="M7" i="19" s="1"/>
  <c r="J6" i="19"/>
  <c r="F6" i="19"/>
  <c r="G6" i="19" s="1"/>
  <c r="M6" i="19" s="1"/>
  <c r="J5" i="19"/>
  <c r="F5" i="19"/>
  <c r="G5" i="19" s="1"/>
  <c r="M5" i="19" s="1"/>
  <c r="J4" i="19"/>
  <c r="F4" i="19"/>
  <c r="G4" i="19" s="1"/>
  <c r="M4" i="19" s="1"/>
  <c r="J3" i="19"/>
  <c r="F3" i="19"/>
  <c r="J54" i="19"/>
  <c r="F54" i="19"/>
  <c r="G54" i="19" s="1"/>
  <c r="M54" i="19" s="1"/>
  <c r="J53" i="19"/>
  <c r="F53" i="19"/>
  <c r="G53" i="19" s="1"/>
  <c r="M53" i="19" s="1"/>
  <c r="J52" i="19"/>
  <c r="F52" i="19"/>
  <c r="G52" i="19" s="1"/>
  <c r="M52" i="19" s="1"/>
  <c r="J51" i="19"/>
  <c r="F51" i="19"/>
  <c r="G51" i="19" s="1"/>
  <c r="M51" i="19" s="1"/>
  <c r="J47" i="19"/>
  <c r="F47" i="19"/>
  <c r="G47" i="19" s="1"/>
  <c r="M47" i="19" s="1"/>
  <c r="J46" i="19"/>
  <c r="F46" i="19"/>
  <c r="G46" i="19" s="1"/>
  <c r="M46" i="19" s="1"/>
  <c r="J50" i="19"/>
  <c r="F50" i="19"/>
  <c r="G50" i="19" s="1"/>
  <c r="M50" i="19" s="1"/>
  <c r="J49" i="19"/>
  <c r="F49" i="19"/>
  <c r="G49" i="19" s="1"/>
  <c r="M49" i="19" s="1"/>
  <c r="J48" i="19"/>
  <c r="F48" i="19"/>
  <c r="G48" i="19" s="1"/>
  <c r="M48" i="19" s="1"/>
  <c r="F2" i="19"/>
  <c r="N34" i="5"/>
  <c r="N42" i="5"/>
  <c r="J52" i="5"/>
  <c r="F52" i="5"/>
  <c r="G52" i="5" s="1"/>
  <c r="M52" i="5" s="1"/>
  <c r="J51" i="5"/>
  <c r="F51" i="5"/>
  <c r="G51" i="5" s="1"/>
  <c r="M51" i="5" s="1"/>
  <c r="J50" i="5"/>
  <c r="F50" i="5"/>
  <c r="G50" i="5" s="1"/>
  <c r="M50" i="5" s="1"/>
  <c r="J49" i="5"/>
  <c r="F49" i="5"/>
  <c r="G49" i="5" s="1"/>
  <c r="M49" i="5" s="1"/>
  <c r="J48" i="5"/>
  <c r="F48" i="5"/>
  <c r="G48" i="5" s="1"/>
  <c r="M48" i="5" s="1"/>
  <c r="J47" i="5"/>
  <c r="F47" i="5"/>
  <c r="G47" i="5" s="1"/>
  <c r="M47" i="5" s="1"/>
  <c r="J46" i="5"/>
  <c r="F46" i="5"/>
  <c r="G46" i="5" s="1"/>
  <c r="J45" i="5"/>
  <c r="F45" i="5"/>
  <c r="G45" i="5" s="1"/>
  <c r="M45" i="5" s="1"/>
  <c r="J44" i="5"/>
  <c r="F44" i="5"/>
  <c r="G44" i="5" s="1"/>
  <c r="F53" i="5"/>
  <c r="G53" i="5"/>
  <c r="M53" i="5" s="1"/>
  <c r="J53" i="5"/>
  <c r="J42" i="5"/>
  <c r="F42" i="5"/>
  <c r="G42" i="5" s="1"/>
  <c r="M42" i="5" s="1"/>
  <c r="F41" i="5"/>
  <c r="G41" i="5" s="1"/>
  <c r="M41" i="5" s="1"/>
  <c r="F40" i="5"/>
  <c r="G40" i="5" s="1"/>
  <c r="M40" i="5" s="1"/>
  <c r="F39" i="5"/>
  <c r="G39" i="5" s="1"/>
  <c r="M39" i="5" s="1"/>
  <c r="F38" i="5"/>
  <c r="G38" i="5" s="1"/>
  <c r="M38" i="5" s="1"/>
  <c r="F37" i="5"/>
  <c r="G37" i="5" s="1"/>
  <c r="M37" i="5" s="1"/>
  <c r="F36" i="5"/>
  <c r="G36" i="5" s="1"/>
  <c r="M36" i="5" s="1"/>
  <c r="F35" i="5"/>
  <c r="G35" i="5" s="1"/>
  <c r="M35" i="5" s="1"/>
  <c r="F34" i="5"/>
  <c r="G34" i="5" s="1"/>
  <c r="M34" i="5" s="1"/>
  <c r="F33" i="5"/>
  <c r="G33" i="5" s="1"/>
  <c r="M33" i="5" s="1"/>
  <c r="F32" i="5"/>
  <c r="G32" i="5" s="1"/>
  <c r="M32" i="5" s="1"/>
  <c r="F31" i="5"/>
  <c r="G31" i="5" s="1"/>
  <c r="M31" i="5" s="1"/>
  <c r="F30" i="5"/>
  <c r="G30" i="5" s="1"/>
  <c r="M30" i="5" s="1"/>
  <c r="F29" i="5"/>
  <c r="G29" i="5" s="1"/>
  <c r="M29" i="5" s="1"/>
  <c r="F28" i="5"/>
  <c r="G28" i="5" s="1"/>
  <c r="J41" i="5"/>
  <c r="J39" i="5"/>
  <c r="J30" i="5"/>
  <c r="J33" i="5"/>
  <c r="J31" i="5"/>
  <c r="J29" i="5"/>
  <c r="J28" i="5"/>
  <c r="M33" i="19" l="1"/>
  <c r="M35" i="19"/>
  <c r="M37" i="19"/>
  <c r="M29" i="19"/>
  <c r="F66" i="19"/>
  <c r="F67" i="19" s="1"/>
  <c r="N9" i="19"/>
  <c r="M3" i="19"/>
  <c r="G2" i="19"/>
  <c r="M46" i="5"/>
  <c r="M44" i="5"/>
  <c r="M28" i="5"/>
  <c r="J20" i="5"/>
  <c r="M2" i="19" l="1"/>
  <c r="G66" i="19"/>
  <c r="I2" i="19"/>
  <c r="H3" i="19" s="1"/>
  <c r="I3" i="19" s="1"/>
  <c r="H4" i="19" s="1"/>
  <c r="I4" i="19" s="1"/>
  <c r="H5" i="19" s="1"/>
  <c r="I5" i="19" s="1"/>
  <c r="H6" i="19" s="1"/>
  <c r="I6" i="19" s="1"/>
  <c r="H7" i="19" s="1"/>
  <c r="I7" i="19" s="1"/>
  <c r="H8" i="19" s="1"/>
  <c r="I8" i="19" s="1"/>
  <c r="H9" i="19" s="1"/>
  <c r="I9" i="19" s="1"/>
  <c r="H10" i="19" s="1"/>
  <c r="I10" i="19" s="1"/>
  <c r="H12" i="19" s="1"/>
  <c r="I12" i="19" s="1"/>
  <c r="H13" i="19" s="1"/>
  <c r="I13" i="19" s="1"/>
  <c r="H14" i="19" s="1"/>
  <c r="I14" i="19" s="1"/>
  <c r="H15" i="19" s="1"/>
  <c r="I15" i="19" s="1"/>
  <c r="H16" i="19" s="1"/>
  <c r="I16" i="19" s="1"/>
  <c r="C18" i="5"/>
  <c r="H17" i="19" l="1"/>
  <c r="I17" i="19" s="1"/>
  <c r="H30" i="19" s="1"/>
  <c r="I30" i="19" s="1"/>
  <c r="H29" i="19"/>
  <c r="I29" i="19" s="1"/>
  <c r="H11" i="19"/>
  <c r="I11" i="19" s="1"/>
  <c r="J56" i="5"/>
  <c r="J57" i="5"/>
  <c r="J58" i="5"/>
  <c r="J59" i="5"/>
  <c r="J60" i="5"/>
  <c r="J61" i="5"/>
  <c r="J62" i="5"/>
  <c r="J63" i="5"/>
  <c r="H18" i="19" l="1"/>
  <c r="I18" i="19" s="1"/>
  <c r="H31" i="19" s="1"/>
  <c r="I31" i="19" s="1"/>
  <c r="F21" i="5"/>
  <c r="H28" i="19" l="1"/>
  <c r="I28" i="19" s="1"/>
  <c r="H43" i="19" s="1"/>
  <c r="I43" i="19" s="1"/>
  <c r="H44" i="19" s="1"/>
  <c r="I44" i="19" s="1"/>
  <c r="H45" i="19" s="1"/>
  <c r="I45" i="19" s="1"/>
  <c r="H19" i="19"/>
  <c r="I19" i="19" s="1"/>
  <c r="H20" i="19" s="1"/>
  <c r="I20" i="19" s="1"/>
  <c r="H33" i="19" s="1"/>
  <c r="I33" i="19" s="1"/>
  <c r="J15" i="5"/>
  <c r="H32" i="19" l="1"/>
  <c r="I32" i="19" s="1"/>
  <c r="H21" i="19"/>
  <c r="I21" i="19" s="1"/>
  <c r="H34" i="19" s="1"/>
  <c r="I34" i="19" s="1"/>
  <c r="H35" i="19"/>
  <c r="I35" i="19" s="1"/>
  <c r="H41" i="19"/>
  <c r="I41" i="19" s="1"/>
  <c r="F6" i="5"/>
  <c r="F68" i="5"/>
  <c r="F2" i="5"/>
  <c r="H22" i="19" l="1"/>
  <c r="I22" i="19" s="1"/>
  <c r="H36" i="19"/>
  <c r="I36" i="19" s="1"/>
  <c r="F20" i="5"/>
  <c r="G20" i="5" s="1"/>
  <c r="M20" i="5" s="1"/>
  <c r="F27" i="5"/>
  <c r="F26" i="5"/>
  <c r="F66" i="5"/>
  <c r="F67" i="5"/>
  <c r="F18" i="5"/>
  <c r="F19" i="5"/>
  <c r="F25" i="5"/>
  <c r="F24" i="5"/>
  <c r="F16" i="5"/>
  <c r="F43" i="5"/>
  <c r="G43" i="5" s="1"/>
  <c r="M43" i="5" s="1"/>
  <c r="F23" i="5"/>
  <c r="F22" i="5"/>
  <c r="F65" i="5"/>
  <c r="F64" i="5"/>
  <c r="F63" i="5"/>
  <c r="F62" i="5"/>
  <c r="F61" i="5"/>
  <c r="F60" i="5"/>
  <c r="F59" i="5"/>
  <c r="F58" i="5"/>
  <c r="F57" i="5"/>
  <c r="F56" i="5"/>
  <c r="F55" i="5"/>
  <c r="F54" i="5"/>
  <c r="F17" i="5"/>
  <c r="F15" i="5"/>
  <c r="F14" i="5"/>
  <c r="F13" i="5"/>
  <c r="G13" i="5" s="1"/>
  <c r="M13" i="5" s="1"/>
  <c r="F12" i="5"/>
  <c r="F11" i="5"/>
  <c r="F10" i="5"/>
  <c r="F4" i="5"/>
  <c r="F5" i="5"/>
  <c r="F9" i="5"/>
  <c r="J43" i="5"/>
  <c r="J27" i="5"/>
  <c r="J26" i="5"/>
  <c r="J66" i="5"/>
  <c r="J67" i="5"/>
  <c r="J18" i="5"/>
  <c r="J19" i="5"/>
  <c r="J25" i="5"/>
  <c r="J24" i="5"/>
  <c r="J21" i="5"/>
  <c r="J55" i="5"/>
  <c r="J54" i="5"/>
  <c r="J23" i="5"/>
  <c r="J22" i="5"/>
  <c r="J16" i="5"/>
  <c r="J17" i="5"/>
  <c r="J13" i="5"/>
  <c r="H23" i="19" l="1"/>
  <c r="I23" i="19" s="1"/>
  <c r="H24" i="19" s="1"/>
  <c r="I24" i="19" s="1"/>
  <c r="H25" i="19" s="1"/>
  <c r="I25" i="19" s="1"/>
  <c r="H37" i="19"/>
  <c r="I37" i="19" s="1"/>
  <c r="J65" i="5"/>
  <c r="J64" i="5"/>
  <c r="J11" i="5"/>
  <c r="J12" i="5"/>
  <c r="J14" i="5"/>
  <c r="J10" i="5"/>
  <c r="J9" i="5"/>
  <c r="H26" i="19" l="1"/>
  <c r="I26" i="19" s="1"/>
  <c r="H38" i="19"/>
  <c r="I38" i="19" s="1"/>
  <c r="G62" i="5"/>
  <c r="M62" i="5" s="1"/>
  <c r="G60" i="5"/>
  <c r="M60" i="5" s="1"/>
  <c r="G61" i="5"/>
  <c r="M61" i="5" s="1"/>
  <c r="G63" i="5"/>
  <c r="M63" i="5" s="1"/>
  <c r="G59" i="5"/>
  <c r="M59" i="5" s="1"/>
  <c r="G58" i="5"/>
  <c r="M58" i="5" s="1"/>
  <c r="G64" i="5"/>
  <c r="M64" i="5" s="1"/>
  <c r="G57" i="5"/>
  <c r="M57" i="5" s="1"/>
  <c r="G65" i="5"/>
  <c r="M65" i="5" s="1"/>
  <c r="H27" i="19" l="1"/>
  <c r="I27" i="19" s="1"/>
  <c r="H40" i="19" s="1"/>
  <c r="I40" i="19" s="1"/>
  <c r="H39" i="19"/>
  <c r="I39" i="19" s="1"/>
  <c r="G12" i="5"/>
  <c r="M12" i="5" s="1"/>
  <c r="G9" i="5"/>
  <c r="M9" i="5" s="1"/>
  <c r="G10" i="5"/>
  <c r="M10" i="5" s="1"/>
  <c r="F8" i="5" l="1"/>
  <c r="F69" i="5" s="1"/>
  <c r="F70" i="5" s="1"/>
  <c r="G7" i="5"/>
  <c r="M7" i="5" s="1"/>
  <c r="G6" i="5" l="1"/>
  <c r="M6" i="5" s="1"/>
  <c r="G14" i="5"/>
  <c r="M14" i="5" s="1"/>
  <c r="G26" i="5"/>
  <c r="M26" i="5" s="1"/>
  <c r="G27" i="5"/>
  <c r="M27" i="5" s="1"/>
  <c r="G54" i="5"/>
  <c r="M54" i="5" s="1"/>
  <c r="G19" i="5"/>
  <c r="M19" i="5" s="1"/>
  <c r="G24" i="5"/>
  <c r="M24" i="5" s="1"/>
  <c r="G25" i="5"/>
  <c r="M25" i="5" s="1"/>
  <c r="G68" i="5"/>
  <c r="M68" i="5" s="1"/>
  <c r="G55" i="5"/>
  <c r="M55" i="5" s="1"/>
  <c r="G5" i="5"/>
  <c r="M5" i="5" s="1"/>
  <c r="G15" i="5"/>
  <c r="M15" i="5" s="1"/>
  <c r="G18" i="5"/>
  <c r="M18" i="5" s="1"/>
  <c r="G4" i="5"/>
  <c r="M4" i="5" s="1"/>
  <c r="G11" i="5"/>
  <c r="M11" i="5" s="1"/>
  <c r="G67" i="5"/>
  <c r="M67" i="5" s="1"/>
  <c r="G66" i="5"/>
  <c r="M66" i="5" s="1"/>
  <c r="G17" i="5"/>
  <c r="M17" i="5" s="1"/>
  <c r="G8" i="5"/>
  <c r="M8" i="5" s="1"/>
  <c r="G56" i="5"/>
  <c r="M56" i="5" s="1"/>
  <c r="G3" i="5"/>
  <c r="M3" i="5" s="1"/>
  <c r="G22" i="5"/>
  <c r="M22" i="5" s="1"/>
  <c r="G23" i="5"/>
  <c r="M23" i="5" s="1"/>
  <c r="G21" i="5" l="1"/>
  <c r="M21" i="5" s="1"/>
  <c r="G2" i="5"/>
  <c r="M2" i="5" s="1"/>
  <c r="G16" i="5"/>
  <c r="M16" i="5" s="1"/>
  <c r="G69" i="5" l="1"/>
  <c r="I2" i="5"/>
  <c r="H3" i="5" s="1"/>
  <c r="I3" i="5" l="1"/>
  <c r="H4" i="5" s="1"/>
  <c r="I4" i="5" l="1"/>
  <c r="H5" i="5" s="1"/>
  <c r="I5" i="5" l="1"/>
  <c r="H6" i="5" s="1"/>
  <c r="I6" i="5" l="1"/>
  <c r="H7" i="5" s="1"/>
  <c r="I7" i="5" l="1"/>
  <c r="H8" i="5" s="1"/>
  <c r="I8" i="5" l="1"/>
  <c r="H9" i="5" s="1"/>
  <c r="I9" i="5" l="1"/>
  <c r="H10" i="5" l="1"/>
  <c r="I10" i="5" s="1"/>
  <c r="H11" i="5" s="1"/>
  <c r="I11" i="5" s="1"/>
  <c r="H12" i="5" s="1"/>
  <c r="I12" i="5" l="1"/>
  <c r="H13" i="5" l="1"/>
  <c r="I13" i="5" s="1"/>
  <c r="H14" i="5" s="1"/>
  <c r="I14" i="5" s="1"/>
  <c r="H15" i="5" s="1"/>
  <c r="I15" i="5" l="1"/>
  <c r="H16" i="5" l="1"/>
  <c r="I16" i="5" s="1"/>
  <c r="H17" i="5" s="1"/>
  <c r="I17" i="5" s="1"/>
  <c r="H18" i="5" l="1"/>
  <c r="I18" i="5" s="1"/>
  <c r="H19" i="5" l="1"/>
  <c r="I19" i="5" s="1"/>
  <c r="H20" i="5" l="1"/>
  <c r="I20" i="5" s="1"/>
  <c r="H21" i="5" l="1"/>
  <c r="I21" i="5" s="1"/>
  <c r="H22" i="5" l="1"/>
  <c r="I22" i="5" s="1"/>
  <c r="H23" i="5" l="1"/>
  <c r="I23" i="5" s="1"/>
  <c r="I28" i="5" l="1"/>
  <c r="H29" i="5" s="1"/>
  <c r="I29" i="5" s="1"/>
  <c r="H30" i="5" s="1"/>
  <c r="I30" i="5" s="1"/>
  <c r="H31" i="5" s="1"/>
  <c r="I31" i="5" s="1"/>
  <c r="H32" i="5" s="1"/>
  <c r="I32" i="5" s="1"/>
  <c r="H33" i="5" s="1"/>
  <c r="I33" i="5" s="1"/>
  <c r="H34" i="5" s="1"/>
  <c r="I34" i="5" s="1"/>
  <c r="H35" i="5" s="1"/>
  <c r="I35" i="5" s="1"/>
  <c r="H24" i="5"/>
  <c r="I24" i="5" s="1"/>
  <c r="H25" i="5" s="1"/>
  <c r="I25" i="5" s="1"/>
  <c r="H26" i="5" s="1"/>
  <c r="I26" i="5" s="1"/>
  <c r="H27" i="5" s="1"/>
  <c r="I27" i="5" s="1"/>
  <c r="H37" i="5" l="1"/>
  <c r="I37" i="5" s="1"/>
  <c r="H38" i="5" s="1"/>
  <c r="I38" i="5" s="1"/>
  <c r="H39" i="5" s="1"/>
  <c r="I39" i="5" s="1"/>
  <c r="H40" i="5" s="1"/>
  <c r="I40" i="5" s="1"/>
  <c r="H36" i="5"/>
  <c r="I36" i="5" s="1"/>
  <c r="H41" i="5" l="1"/>
  <c r="I41" i="5" s="1"/>
  <c r="H42" i="5" s="1"/>
  <c r="I42" i="5" s="1"/>
  <c r="H43" i="5" s="1"/>
  <c r="I43" i="5" s="1"/>
  <c r="H53" i="5" l="1"/>
  <c r="I53" i="5" s="1"/>
  <c r="H54" i="5" s="1"/>
  <c r="I54" i="5" s="1"/>
  <c r="H44" i="5"/>
  <c r="I44" i="5" s="1"/>
  <c r="H45" i="5" s="1"/>
  <c r="I45" i="5" s="1"/>
  <c r="H46" i="5" l="1"/>
  <c r="I46" i="5" s="1"/>
  <c r="H47" i="5" s="1"/>
  <c r="I47" i="5" s="1"/>
  <c r="H48" i="5" s="1"/>
  <c r="I48" i="5" s="1"/>
  <c r="H49" i="5" s="1"/>
  <c r="I49" i="5" s="1"/>
  <c r="H50" i="5" s="1"/>
  <c r="I50" i="5" s="1"/>
  <c r="H51" i="5" s="1"/>
  <c r="I51" i="5" s="1"/>
  <c r="H52" i="5" s="1"/>
  <c r="I52" i="5" s="1"/>
  <c r="H55" i="5"/>
  <c r="I55" i="5" s="1"/>
  <c r="H56" i="5" l="1"/>
  <c r="I56" i="5" s="1"/>
  <c r="H57" i="5" l="1"/>
  <c r="I57" i="5" s="1"/>
  <c r="H58" i="5" l="1"/>
  <c r="I58" i="5" s="1"/>
  <c r="H59" i="5" l="1"/>
  <c r="I59" i="5" s="1"/>
  <c r="H60" i="5" l="1"/>
  <c r="I60" i="5" s="1"/>
  <c r="H61" i="5" l="1"/>
  <c r="I61" i="5" s="1"/>
  <c r="H62" i="5" l="1"/>
  <c r="I62" i="5" s="1"/>
  <c r="H63" i="5" l="1"/>
  <c r="I63" i="5" s="1"/>
  <c r="H64" i="5" l="1"/>
  <c r="I64" i="5" s="1"/>
  <c r="H65" i="5" l="1"/>
  <c r="I65" i="5" s="1"/>
  <c r="H66" i="5" l="1"/>
  <c r="I66" i="5" s="1"/>
  <c r="H67" i="5" l="1"/>
  <c r="I67" i="5" s="1"/>
  <c r="H68" i="5" l="1"/>
  <c r="I68" i="5" s="1"/>
  <c r="H46" i="19"/>
  <c r="I46" i="19"/>
  <c r="H47" i="19"/>
  <c r="I47" i="19" s="1"/>
  <c r="H48" i="19" s="1"/>
  <c r="I48" i="19" s="1"/>
  <c r="H49" i="19" s="1"/>
  <c r="I49" i="19" s="1"/>
  <c r="H50" i="19" s="1"/>
  <c r="I50" i="19" s="1"/>
  <c r="H51" i="19" s="1"/>
  <c r="I51" i="19" s="1"/>
  <c r="H52" i="19" s="1"/>
  <c r="I52" i="19" s="1"/>
  <c r="H53" i="19" s="1"/>
  <c r="I53" i="19" s="1"/>
  <c r="H54" i="19" s="1"/>
  <c r="I54" i="19" s="1"/>
  <c r="H55" i="19" s="1"/>
  <c r="I55" i="19" s="1"/>
  <c r="H56" i="19" s="1"/>
  <c r="I56" i="19" s="1"/>
  <c r="H57" i="19" s="1"/>
  <c r="I57" i="19" s="1"/>
  <c r="H58" i="19" s="1"/>
  <c r="I58" i="19" s="1"/>
  <c r="H59" i="19" s="1"/>
  <c r="I59" i="19" s="1"/>
  <c r="H60" i="19" s="1"/>
  <c r="I60" i="19" s="1"/>
  <c r="H61" i="19" s="1"/>
  <c r="I61" i="19" s="1"/>
  <c r="H62" i="19" s="1"/>
  <c r="I62" i="19" s="1"/>
  <c r="H63" i="19" s="1"/>
  <c r="I63" i="19" s="1"/>
  <c r="H64" i="19" s="1"/>
  <c r="I64" i="19" s="1"/>
  <c r="H65" i="19" s="1"/>
  <c r="I65" i="19" s="1"/>
  <c r="H42" i="19"/>
  <c r="I42" i="19"/>
</calcChain>
</file>

<file path=xl/sharedStrings.xml><?xml version="1.0" encoding="utf-8"?>
<sst xmlns="http://schemas.openxmlformats.org/spreadsheetml/2006/main" count="403" uniqueCount="149">
  <si>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</si>
  <si>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</si>
  <si>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</si>
  <si>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</si>
  <si>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</si>
  <si>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</si>
  <si>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</si>
  <si>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</si>
  <si>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</si>
  <si>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</si>
  <si>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</si>
  <si>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</si>
  <si>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</si>
  <si>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</si>
  <si>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</si>
  <si>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</si>
  <si>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</si>
  <si>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</si>
  <si>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</si>
  <si>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</si>
  <si>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</si>
  <si>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</si>
  <si>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</si>
  <si>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</si>
  <si>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</si>
  <si>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</si>
  <si>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</si>
  <si>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</si>
  <si>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</si>
  <si>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</si>
  <si>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</si>
  <si>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</si>
  <si>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</si>
  <si>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</si>
  <si>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</si>
  <si>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</si>
  <si>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</si>
  <si>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</si>
  <si>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</si>
  <si>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</si>
  <si>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</si>
  <si>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</si>
  <si>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</si>
  <si>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</si>
  <si>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</si>
  <si>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</si>
  <si>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</si>
  <si>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</si>
  <si>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</si>
  <si>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</si>
  <si>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</si>
  <si>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</si>
  <si>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</si>
  <si>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</si>
  <si>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</si>
  <si>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</si>
  <si>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</si>
  <si>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</si>
  <si>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</si>
  <si>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</si>
  <si>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</si>
  <si>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</si>
  <si>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</si>
  <si>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</si>
  <si>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</si>
  <si>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</si>
  <si>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</si>
  <si>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</si>
  <si>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</si>
  <si>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</si>
  <si>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</si>
  <si>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</si>
  <si>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</si>
  <si>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</si>
  <si>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</si>
  <si>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N</t>
  </si>
  <si>
    <t>i</t>
  </si>
  <si>
    <t>Create Index for DSA</t>
  </si>
  <si>
    <t>topic and Subtopic</t>
  </si>
  <si>
    <t>Office time 1 hour 9-10 am</t>
  </si>
  <si>
    <t>per day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</si>
  <si>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</si>
  <si>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</si>
  <si>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</si>
  <si>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</si>
  <si>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</si>
  <si>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</si>
  <si>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</si>
  <si>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</si>
  <si>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</si>
  <si>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</si>
  <si>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</si>
  <si>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</si>
  <si>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</si>
  <si>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</si>
  <si>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</si>
  <si>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</si>
  <si>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</si>
  <si>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</si>
  <si>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</si>
  <si>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</si>
  <si>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</si>
  <si>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</si>
  <si>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</si>
  <si>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</si>
  <si>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</si>
  <si>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</si>
  <si>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</si>
  <si>
    <t>T</t>
  </si>
  <si>
    <t>HackerRank - Interview Prep Kit - Warm-up Challenges</t>
  </si>
  <si>
    <t>HackerRank - Interview Prep Kit - Arrays</t>
  </si>
  <si>
    <t>HackerRank - Interview Prep Kit - Stacks and Queues</t>
  </si>
  <si>
    <t>HackerRank - Interview Prep Kit - Trees</t>
  </si>
  <si>
    <t>HackerRank - Interview Prep Kit - Graphs</t>
  </si>
  <si>
    <t>HackerRank - Interview Prep Kit - Dictionaries and Hashmaps</t>
  </si>
  <si>
    <t>HackerRank - Interview Prep Kit - Sorting</t>
  </si>
  <si>
    <t>HackerRank - Interview Prep Kit - String Manipulation</t>
  </si>
  <si>
    <t>HackerRank - Interview Prep Kit - Greedy Algorithms</t>
  </si>
  <si>
    <t>HackerRank - Interview Prep Kit - Search</t>
  </si>
  <si>
    <t>HackerRank - Interview Prep Kit - Dynamic Programming</t>
  </si>
  <si>
    <t>HackerRank - Interview Prep Kit - Linked List</t>
  </si>
  <si>
    <t>HackerRank - Interview Prep Kit - Recursion and Backtracking</t>
  </si>
  <si>
    <t>HackerRank - Interview Prep Kit - Miscellaneous</t>
  </si>
  <si>
    <t>HackerRank - DS - Arrays</t>
  </si>
  <si>
    <t>HackerRank - DS - Linked List</t>
  </si>
  <si>
    <t>HackerRank - DS - Trees</t>
  </si>
  <si>
    <t>HackerRank - DS - Balanced Trees</t>
  </si>
  <si>
    <t>HackerRank - DS - Stacks</t>
  </si>
  <si>
    <t>HackerRank - DS - Queues</t>
  </si>
  <si>
    <t>HackerRank - DS - Heap</t>
  </si>
  <si>
    <t>HackerRank - DS - Trie</t>
  </si>
  <si>
    <t>HackerRank - DS - Disjoint</t>
  </si>
  <si>
    <t>HackerRank - DS - MCQ</t>
  </si>
  <si>
    <t>HackerRank - DS - Advanced</t>
  </si>
  <si>
    <t>days</t>
  </si>
  <si>
    <t>HackerRank - Algo - warmup</t>
  </si>
  <si>
    <t>HackerRank - Algo - implementation</t>
  </si>
  <si>
    <t>HackerRank - Algo - strings</t>
  </si>
  <si>
    <t>HackerRank - Algo - sorting</t>
  </si>
  <si>
    <t>HackerRank - Algo - search</t>
  </si>
  <si>
    <t>HackerRank - Algo - Graph Theory</t>
  </si>
  <si>
    <t>HackerRank - Algo - Dynamic Programming</t>
  </si>
  <si>
    <t>HackerRank - Algo - Greedy Algo</t>
  </si>
  <si>
    <t>HackerRank - Algo - Recursion</t>
  </si>
  <si>
    <t>HackerRank - Algo - Bit Manipulation</t>
  </si>
  <si>
    <t>HackerRank - Algo - Constructive Algo</t>
  </si>
  <si>
    <t>HackerRank - Algo - Game Theory</t>
  </si>
  <si>
    <t>HackerRank - Algo - NP Complete</t>
  </si>
  <si>
    <t>HackerRank - Algo -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</si>
</sst>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5" borderId="0">
      <alignment horizontal="left" vertical="center" wrapText="1"/>
    </xf>
    <xf numFmtId="0" fontId="6" fillId="5" borderId="0">
      <alignment horizontal="left" vertical="center" wrapText="1" indent="1"/>
    </xf>
    <xf numFmtId="0" fontId="7" fillId="0" borderId="1" applyNumberFormat="0" applyFill="0" applyProtection="0"/>
    <xf numFmtId="0" fontId="8" fillId="0" borderId="0" applyFill="0" applyBorder="0" applyProtection="0"/>
    <xf numFmtId="165" fontId="1" fillId="0" borderId="0" applyNumberFormat="0" applyFill="0" applyProtection="0">
      <alignment horizontal="left" vertical="top" wrapText="1" indent="1"/>
    </xf>
    <xf numFmtId="165" fontId="9" fillId="0" borderId="2" applyFill="0" applyProtection="0">
      <alignment horizontal="left" vertical="top" wrapText="1" indent="1"/>
    </xf>
    <xf numFmtId="165" fontId="8" fillId="0" borderId="3" applyNumberFormat="0" applyFill="0" applyProtection="0">
      <alignment horizontal="left" vertical="center" wrapText="1" indent="1"/>
    </xf>
    <xf numFmtId="165" fontId="10" fillId="0" borderId="4" applyFill="0" applyProtection="0">
      <alignment horizontal="left" vertical="center" wrapText="1" indent="1"/>
    </xf>
    <xf numFmtId="0" fontId="11" fillId="6" borderId="5" applyNumberFormat="0" applyProtection="0">
      <alignment horizontal="left" vertical="center" indent="1"/>
    </xf>
    <xf numFmtId="0" fontId="11" fillId="7" borderId="5" applyNumberFormat="0" applyProtection="0">
      <alignment horizontal="left" indent="1"/>
    </xf>
    <xf numFmtId="0" fontId="12" fillId="0" borderId="0" applyNumberFormat="0" applyFill="0" applyProtection="0">
      <alignment horizontal="left" indent="3"/>
    </xf>
    <xf numFmtId="0" fontId="13" fillId="7" borderId="0" applyNumberFormat="0" applyBorder="0" applyProtection="0">
      <alignment horizontal="center"/>
    </xf>
    <xf numFmtId="0" fontId="1" fillId="0" borderId="0"/>
    <xf numFmtId="0" fontId="14" fillId="0" borderId="0">
      <alignment vertical="center"/>
    </xf>
    <xf numFmtId="0" fontId="1" fillId="4" borderId="6" applyFill="0">
      <alignment vertical="center"/>
    </xf>
    <xf numFmtId="0" fontId="4" fillId="0" borderId="0">
      <alignment vertical="center" wrapText="1"/>
    </xf>
    <xf numFmtId="166" fontId="6" fillId="0" borderId="0">
      <alignment horizontal="center" vertical="center"/>
    </xf>
    <xf numFmtId="9" fontId="1" fillId="0" borderId="0" applyFont="0" applyFill="0" applyBorder="0" applyProtection="0">
      <alignment horizontal="right" vertical="center" indent="1"/>
    </xf>
    <xf numFmtId="14" fontId="4" fillId="0" borderId="0" applyFill="0" applyBorder="0">
      <alignment horizontal="right" vertical="center"/>
    </xf>
    <xf numFmtId="0" fontId="15" fillId="0" borderId="0" applyFill="0" applyBorder="0" applyProtection="0">
      <alignment horizontal="left"/>
    </xf>
    <xf numFmtId="0" fontId="16" fillId="0" borderId="0" applyFill="0" applyProtection="0">
      <alignment horizontal="right" indent="2"/>
    </xf>
    <xf numFmtId="0" fontId="17" fillId="0" borderId="7" applyNumberFormat="0" applyFill="0" applyProtection="0"/>
    <xf numFmtId="0" fontId="18" fillId="0" borderId="0">
      <alignment horizontal="left" vertical="center" wrapText="1" indent="1"/>
    </xf>
    <xf numFmtId="0" fontId="19" fillId="10" borderId="0">
      <alignment horizontal="left" vertical="center" indent="2"/>
    </xf>
    <xf numFmtId="0" fontId="20" fillId="11" borderId="0" applyNumberFormat="0" applyBorder="0" applyProtection="0">
      <alignment horizontal="left" vertical="center" indent="2"/>
    </xf>
    <xf numFmtId="14" fontId="18" fillId="0" borderId="0">
      <alignment horizontal="left" vertical="center" indent="1"/>
    </xf>
    <xf numFmtId="9" fontId="18" fillId="0" borderId="0" applyFont="0" applyFill="0" applyBorder="0" applyProtection="0">
      <alignment horizontal="right" vertical="center" indent="1"/>
    </xf>
    <xf numFmtId="167" fontId="21" fillId="0" borderId="0" applyFill="0" applyBorder="0">
      <alignment horizontal="center" vertical="center"/>
    </xf>
    <xf numFmtId="9" fontId="22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3" fillId="0" borderId="0" xfId="1"/>
    <xf numFmtId="0" fontId="0" fillId="0" borderId="0" xfId="0" applyFill="1"/>
    <xf numFmtId="0" fontId="6" fillId="9" borderId="0" xfId="0" applyFont="1" applyFill="1"/>
    <xf numFmtId="164" fontId="6" fillId="9" borderId="0" xfId="0" applyNumberFormat="1" applyFont="1" applyFill="1"/>
    <xf numFmtId="0" fontId="5" fillId="9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6" fillId="8" borderId="0" xfId="0" applyFont="1" applyFill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2" fontId="0" fillId="0" borderId="0" xfId="3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9" xfId="0" applyFont="1" applyBorder="1"/>
    <xf numFmtId="164" fontId="0" fillId="0" borderId="9" xfId="0" applyNumberFormat="1" applyBorder="1"/>
    <xf numFmtId="2" fontId="0" fillId="0" borderId="9" xfId="31" applyNumberFormat="1" applyFont="1" applyBorder="1" applyAlignment="1">
      <alignment horizontal="center"/>
    </xf>
    <xf numFmtId="0" fontId="3" fillId="0" borderId="9" xfId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8" borderId="0" xfId="0" applyFont="1" applyFill="1"/>
    <xf numFmtId="0" fontId="6" fillId="9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2" fontId="5" fillId="9" borderId="0" xfId="0" applyNumberFormat="1" applyFont="1" applyFill="1"/>
    <xf numFmtId="0" fontId="2" fillId="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0" fillId="0" borderId="10" xfId="0" applyBorder="1"/>
    <xf numFmtId="0" fontId="3" fillId="0" borderId="0" xfId="1" applyBorder="1"/>
    <xf numFmtId="0" fontId="2" fillId="0" borderId="0" xfId="0" applyFont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2" fontId="0" fillId="17" borderId="0" xfId="0" applyNumberFormat="1" applyFill="1" applyBorder="1"/>
    <xf numFmtId="0" fontId="2" fillId="17" borderId="0" xfId="0" applyFont="1" applyFill="1" applyBorder="1"/>
    <xf numFmtId="164" fontId="0" fillId="17" borderId="0" xfId="0" applyNumberFormat="1" applyFill="1" applyBorder="1"/>
    <xf numFmtId="2" fontId="0" fillId="17" borderId="0" xfId="31" applyNumberFormat="1" applyFont="1" applyFill="1" applyBorder="1" applyAlignment="1">
      <alignment horizontal="center"/>
    </xf>
    <xf numFmtId="0" fontId="3" fillId="17" borderId="0" xfId="1" applyFill="1" applyBorder="1"/>
    <xf numFmtId="0" fontId="2" fillId="17" borderId="0" xfId="0" applyFont="1" applyFill="1" applyBorder="1" applyAlignment="1">
      <alignment horizontal="center"/>
    </xf>
    <xf numFmtId="164" fontId="0" fillId="17" borderId="9" xfId="0" applyNumberFormat="1" applyFill="1" applyBorder="1"/>
    <xf numFmtId="0" fontId="0" fillId="17" borderId="10" xfId="0" applyFill="1" applyBorder="1" applyAlignment="1">
      <alignment horizontal="center"/>
    </xf>
    <xf numFmtId="0" fontId="0" fillId="17" borderId="10" xfId="0" applyFill="1" applyBorder="1"/>
    <xf numFmtId="2" fontId="0" fillId="17" borderId="10" xfId="0" applyNumberFormat="1" applyFill="1" applyBorder="1"/>
    <xf numFmtId="0" fontId="2" fillId="17" borderId="10" xfId="0" applyFont="1" applyFill="1" applyBorder="1"/>
    <xf numFmtId="164" fontId="0" fillId="17" borderId="10" xfId="0" applyNumberFormat="1" applyFill="1" applyBorder="1"/>
    <xf numFmtId="2" fontId="0" fillId="17" borderId="10" xfId="31" applyNumberFormat="1" applyFont="1" applyFill="1" applyBorder="1" applyAlignment="1">
      <alignment horizontal="center"/>
    </xf>
    <xf numFmtId="0" fontId="3" fillId="17" borderId="10" xfId="1" applyFill="1" applyBorder="1"/>
    <xf numFmtId="0" fontId="2" fillId="17" borderId="10" xfId="0" applyFont="1" applyFill="1" applyBorder="1" applyAlignment="1">
      <alignment horizontal="center"/>
    </xf>
    <xf numFmtId="0" fontId="0" fillId="17" borderId="0" xfId="0" applyFill="1"/>
    <xf numFmtId="0" fontId="0" fillId="15" borderId="0" xfId="0" applyFill="1" applyAlignment="1">
      <alignment horizontal="center"/>
    </xf>
    <xf numFmtId="0" fontId="0" fillId="15" borderId="0" xfId="0" applyFill="1"/>
    <xf numFmtId="2" fontId="0" fillId="15" borderId="0" xfId="0" applyNumberFormat="1" applyFill="1"/>
    <xf numFmtId="0" fontId="2" fillId="15" borderId="0" xfId="0" applyFont="1" applyFill="1"/>
    <xf numFmtId="164" fontId="0" fillId="15" borderId="0" xfId="0" applyNumberFormat="1" applyFill="1" applyBorder="1"/>
    <xf numFmtId="164" fontId="0" fillId="15" borderId="0" xfId="0" applyNumberFormat="1" applyFill="1"/>
    <xf numFmtId="2" fontId="0" fillId="15" borderId="0" xfId="31" applyNumberFormat="1" applyFont="1" applyFill="1" applyAlignment="1">
      <alignment horizontal="center"/>
    </xf>
    <xf numFmtId="0" fontId="3" fillId="15" borderId="0" xfId="1" applyFill="1"/>
    <xf numFmtId="0" fontId="2" fillId="15" borderId="0" xfId="0" applyFon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2" fontId="0" fillId="18" borderId="0" xfId="0" applyNumberFormat="1" applyFill="1" applyBorder="1"/>
    <xf numFmtId="0" fontId="2" fillId="18" borderId="0" xfId="0" applyFont="1" applyFill="1" applyBorder="1"/>
    <xf numFmtId="164" fontId="0" fillId="18" borderId="0" xfId="0" applyNumberFormat="1" applyFill="1" applyBorder="1"/>
    <xf numFmtId="2" fontId="0" fillId="18" borderId="0" xfId="31" applyNumberFormat="1" applyFont="1" applyFill="1" applyBorder="1" applyAlignment="1">
      <alignment horizontal="center"/>
    </xf>
    <xf numFmtId="0" fontId="3" fillId="18" borderId="0" xfId="1" applyFill="1" applyBorder="1"/>
    <xf numFmtId="0" fontId="2" fillId="18" borderId="0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2" fontId="0" fillId="15" borderId="9" xfId="0" applyNumberFormat="1" applyFill="1" applyBorder="1"/>
    <xf numFmtId="0" fontId="2" fillId="15" borderId="9" xfId="0" applyFont="1" applyFill="1" applyBorder="1"/>
    <xf numFmtId="164" fontId="0" fillId="15" borderId="9" xfId="0" applyNumberFormat="1" applyFill="1" applyBorder="1"/>
    <xf numFmtId="2" fontId="0" fillId="15" borderId="9" xfId="31" applyNumberFormat="1" applyFont="1" applyFill="1" applyBorder="1" applyAlignment="1">
      <alignment horizontal="center"/>
    </xf>
    <xf numFmtId="0" fontId="3" fillId="15" borderId="9" xfId="1" applyFill="1" applyBorder="1"/>
    <xf numFmtId="0" fontId="2" fillId="15" borderId="9" xfId="0" applyFont="1" applyFill="1" applyBorder="1" applyAlignment="1">
      <alignment horizontal="center"/>
    </xf>
    <xf numFmtId="0" fontId="0" fillId="19" borderId="0" xfId="0" applyFill="1"/>
    <xf numFmtId="0" fontId="0" fillId="19" borderId="9" xfId="0" applyFill="1" applyBorder="1"/>
    <xf numFmtId="0" fontId="2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2" fontId="0" fillId="0" borderId="0" xfId="31" applyNumberFormat="1" applyFont="1" applyFill="1" applyBorder="1" applyAlignment="1">
      <alignment horizontal="center"/>
    </xf>
    <xf numFmtId="0" fontId="3" fillId="0" borderId="0" xfId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31" applyNumberFormat="1" applyFont="1" applyFill="1" applyAlignment="1">
      <alignment horizontal="center"/>
    </xf>
    <xf numFmtId="0" fontId="3" fillId="0" borderId="0" xfId="1" applyFill="1"/>
    <xf numFmtId="0" fontId="2" fillId="0" borderId="0" xfId="0" applyFon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2" fontId="0" fillId="0" borderId="9" xfId="0" applyNumberFormat="1" applyFill="1" applyBorder="1"/>
    <xf numFmtId="0" fontId="2" fillId="0" borderId="9" xfId="0" applyFont="1" applyFill="1" applyBorder="1"/>
    <xf numFmtId="164" fontId="0" fillId="0" borderId="9" xfId="0" applyNumberFormat="1" applyFill="1" applyBorder="1"/>
    <xf numFmtId="2" fontId="0" fillId="0" borderId="9" xfId="31" applyNumberFormat="1" applyFont="1" applyFill="1" applyBorder="1" applyAlignment="1">
      <alignment horizontal="center"/>
    </xf>
    <xf numFmtId="0" fontId="3" fillId="0" borderId="9" xfId="1" applyFill="1" applyBorder="1"/>
    <xf numFmtId="0" fontId="2" fillId="0" borderId="9" xfId="0" applyFont="1" applyFill="1" applyBorder="1" applyAlignment="1">
      <alignment horizontal="center"/>
    </xf>
    <xf numFmtId="0" fontId="0" fillId="18" borderId="9" xfId="0" applyFill="1" applyBorder="1"/>
    <xf numFmtId="0" fontId="0" fillId="19" borderId="0" xfId="0" applyFill="1" applyBorder="1"/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66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664"/>
      <tableStyleElement type="firstRowStripe" dxfId="663"/>
      <tableStyleElement type="secondRowStripe" dxfId="662"/>
    </tableStyle>
    <tableStyle name="To Do List" pivot="0" count="3" xr9:uid="{0275F2EF-7ED0-40A8-B1C2-7D29C94D149D}">
      <tableStyleElement type="wholeTable" dxfId="661"/>
      <tableStyleElement type="headerRow" dxfId="660"/>
      <tableStyleElement type="secondRowStripe" dxfId="659"/>
    </tableStyle>
    <tableStyle name="To-Do List" pivot="0" count="1" xr9:uid="{F3904ECC-67AD-4EB4-B6B9-03C65BDB7C8D}">
      <tableStyleElement type="wholeTable" dxfId="658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0IAPZzGSbME&amp;list=PLDN4rrl48XKpZkf03iYFl-O29szjTrs_O" TargetMode="External"/><Relationship Id="rId13" Type="http://schemas.openxmlformats.org/officeDocument/2006/relationships/hyperlink" Target="https://www.udemy.com/course/the-complete-guide-to-angular-2/" TargetMode="External"/><Relationship Id="rId18" Type="http://schemas.openxmlformats.org/officeDocument/2006/relationships/hyperlink" Target="https://www.hackerrank.com/domains/data-structures" TargetMode="External"/><Relationship Id="rId26" Type="http://schemas.openxmlformats.org/officeDocument/2006/relationships/hyperlink" Target="https://www.hackerrank.com/domains/data-structures" TargetMode="External"/><Relationship Id="rId39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youtube.com/user/mycodeschool/playlists" TargetMode="External"/><Relationship Id="rId21" Type="http://schemas.openxmlformats.org/officeDocument/2006/relationships/hyperlink" Target="https://www.hackerrank.com/domains/data-structures" TargetMode="External"/><Relationship Id="rId34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hackerrank.com/domains/java" TargetMode="External"/><Relationship Id="rId17" Type="http://schemas.openxmlformats.org/officeDocument/2006/relationships/hyperlink" Target="https://www.hackerrank.com/domains/data-structures" TargetMode="External"/><Relationship Id="rId25" Type="http://schemas.openxmlformats.org/officeDocument/2006/relationships/hyperlink" Target="https://www.hackerrank.com/domains/data-structures" TargetMode="External"/><Relationship Id="rId33" Type="http://schemas.openxmlformats.org/officeDocument/2006/relationships/hyperlink" Target="https://www.hackerrank.com/domains/data-structures" TargetMode="External"/><Relationship Id="rId38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6" Type="http://schemas.openxmlformats.org/officeDocument/2006/relationships/hyperlink" Target="https://www.hackerrank.com/domains/data-structures" TargetMode="External"/><Relationship Id="rId20" Type="http://schemas.openxmlformats.org/officeDocument/2006/relationships/hyperlink" Target="https://www.hackerrank.com/domains/data-structures" TargetMode="External"/><Relationship Id="rId29" Type="http://schemas.openxmlformats.org/officeDocument/2006/relationships/hyperlink" Target="https://www.hackerrank.com/domains/data-structure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youtube.com/channel/UCRPMAqdtSgd0Ipeef7iFsKw/playlists" TargetMode="External"/><Relationship Id="rId11" Type="http://schemas.openxmlformats.org/officeDocument/2006/relationships/hyperlink" Target="https://www.hackerrank.com/domains/sql" TargetMode="External"/><Relationship Id="rId24" Type="http://schemas.openxmlformats.org/officeDocument/2006/relationships/hyperlink" Target="https://www.hackerrank.com/domains/data-structures" TargetMode="External"/><Relationship Id="rId32" Type="http://schemas.openxmlformats.org/officeDocument/2006/relationships/hyperlink" Target="https://www.hackerrank.com/domains/data-structures" TargetMode="External"/><Relationship Id="rId37" Type="http://schemas.openxmlformats.org/officeDocument/2006/relationships/hyperlink" Target="https://www.hackerrank.com/domains/data-structures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channel/UC8OU1Tc1kxiI37uXBAbTX7A/playlists" TargetMode="External"/><Relationship Id="rId15" Type="http://schemas.openxmlformats.org/officeDocument/2006/relationships/hyperlink" Target="https://www.hackerrank.com/domains/data-structures" TargetMode="External"/><Relationship Id="rId23" Type="http://schemas.openxmlformats.org/officeDocument/2006/relationships/hyperlink" Target="https://www.hackerrank.com/domains/data-structures" TargetMode="External"/><Relationship Id="rId28" Type="http://schemas.openxmlformats.org/officeDocument/2006/relationships/hyperlink" Target="https://www.hackerrank.com/domains/data-structures" TargetMode="External"/><Relationship Id="rId36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youtube.com/channel/UC0RhatS1pyxInC00YKjjBqQ/playlists" TargetMode="External"/><Relationship Id="rId19" Type="http://schemas.openxmlformats.org/officeDocument/2006/relationships/hyperlink" Target="https://www.hackerrank.com/domains/data-structures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koushks/playlists" TargetMode="External"/><Relationship Id="rId9" Type="http://schemas.openxmlformats.org/officeDocument/2006/relationships/hyperlink" Target="https://www.youtube.com/channel/UC0RhatS1pyxInC00YKjjBqQ/playlists" TargetMode="External"/><Relationship Id="rId14" Type="http://schemas.openxmlformats.org/officeDocument/2006/relationships/hyperlink" Target="https://www.udemy.com/course/the-complete-guide-to-angular-2/" TargetMode="External"/><Relationship Id="rId22" Type="http://schemas.openxmlformats.org/officeDocument/2006/relationships/hyperlink" Target="https://www.hackerrank.com/domains/data-structures" TargetMode="External"/><Relationship Id="rId27" Type="http://schemas.openxmlformats.org/officeDocument/2006/relationships/hyperlink" Target="https://www.hackerrank.com/domains/data-structures" TargetMode="External"/><Relationship Id="rId30" Type="http://schemas.openxmlformats.org/officeDocument/2006/relationships/hyperlink" Target="https://www.hackerrank.com/domains/data-structures" TargetMode="External"/><Relationship Id="rId35" Type="http://schemas.openxmlformats.org/officeDocument/2006/relationships/hyperlink" Target="https://www.hackerrank.com/domains/data-structur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9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udemy.com/course/aws-certified-developer-associate/" TargetMode="External"/><Relationship Id="rId34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youtube.com/user/koushks/playlists" TargetMode="External"/><Relationship Id="rId33" Type="http://schemas.openxmlformats.org/officeDocument/2006/relationships/hyperlink" Target="https://www.hackerrank.com/domains/data-structures" TargetMode="External"/><Relationship Id="rId38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java" TargetMode="External"/><Relationship Id="rId29" Type="http://schemas.openxmlformats.org/officeDocument/2006/relationships/hyperlink" Target="https://www.hackerrank.com/domains/data-structures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youtube.com/user/koushks/playlists" TargetMode="External"/><Relationship Id="rId32" Type="http://schemas.openxmlformats.org/officeDocument/2006/relationships/hyperlink" Target="https://www.hackerrank.com/domains/data-structures" TargetMode="External"/><Relationship Id="rId37" Type="http://schemas.openxmlformats.org/officeDocument/2006/relationships/hyperlink" Target="https://www.hackerrank.com/domains/data-structures" TargetMode="External"/><Relationship Id="rId40" Type="http://schemas.openxmlformats.org/officeDocument/2006/relationships/hyperlink" Target="https://www.hackerrank.com/domains/data-structures" TargetMode="External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spring-hibernate-tutorial/" TargetMode="External"/><Relationship Id="rId28" Type="http://schemas.openxmlformats.org/officeDocument/2006/relationships/hyperlink" Target="https://www.udemy.com/course/the-complete-guide-to-angular-2/" TargetMode="External"/><Relationship Id="rId36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domains/sql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udemy.com/course/the-complete-guide-to-angular-2/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hackerrank.com/domains/data-structures" TargetMode="External"/><Relationship Id="rId35" Type="http://schemas.openxmlformats.org/officeDocument/2006/relationships/hyperlink" Target="https://www.hackerrank.com/domains/data-struc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D19-B19C-4DCB-8111-13912A3BF581}">
  <dimension ref="A1:S67"/>
  <sheetViews>
    <sheetView tabSelected="1" zoomScaleNormal="100" workbookViewId="0">
      <selection activeCell="R18" sqref="R18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4" customFormat="1" ht="16.8" customHeight="1" x14ac:dyDescent="0.3">
      <c r="A1" s="33" t="s">
        <v>1</v>
      </c>
      <c r="B1" s="33" t="s">
        <v>0</v>
      </c>
      <c r="C1" s="33" t="s">
        <v>76</v>
      </c>
      <c r="D1" s="33" t="s">
        <v>75</v>
      </c>
      <c r="E1" s="33" t="s">
        <v>108</v>
      </c>
      <c r="F1" s="33" t="s">
        <v>8</v>
      </c>
      <c r="G1" s="33" t="s">
        <v>9</v>
      </c>
      <c r="H1" s="33" t="s">
        <v>2</v>
      </c>
      <c r="I1" s="33" t="s">
        <v>4</v>
      </c>
      <c r="J1" s="33" t="s">
        <v>49</v>
      </c>
      <c r="K1" s="33" t="s">
        <v>5</v>
      </c>
      <c r="L1" s="4" t="s">
        <v>11</v>
      </c>
      <c r="M1" s="4" t="s">
        <v>80</v>
      </c>
    </row>
    <row r="2" spans="1:19" s="26" customFormat="1" ht="15" thickBot="1" x14ac:dyDescent="0.35">
      <c r="A2" s="24">
        <v>1</v>
      </c>
      <c r="B2" s="25" t="s">
        <v>7</v>
      </c>
      <c r="C2" s="24">
        <v>1</v>
      </c>
      <c r="D2" s="25">
        <v>1</v>
      </c>
      <c r="E2" s="25">
        <v>60</v>
      </c>
      <c r="F2" s="36">
        <f t="shared" ref="F2:F49" si="0">D2*(E2/60)</f>
        <v>1</v>
      </c>
      <c r="G2" s="26">
        <f t="shared" ref="G2:G33" si="1">CEILING(F2/$O$2,1)</f>
        <v>1</v>
      </c>
      <c r="H2" s="52">
        <v>44090</v>
      </c>
      <c r="I2" s="27">
        <f t="shared" ref="I2:I33" si="2">H2+(G2-1)</f>
        <v>44090</v>
      </c>
      <c r="J2" s="28">
        <v>100</v>
      </c>
      <c r="K2" s="25" t="s">
        <v>52</v>
      </c>
      <c r="M2" s="30">
        <f t="shared" ref="M2:M33" si="3">CEILING(D2/G2,1)</f>
        <v>1</v>
      </c>
      <c r="N2" s="89" t="s">
        <v>6</v>
      </c>
      <c r="O2" s="89">
        <v>3</v>
      </c>
      <c r="P2" s="25"/>
      <c r="R2" s="25"/>
      <c r="S2" s="25"/>
    </row>
    <row r="3" spans="1:19" x14ac:dyDescent="0.3">
      <c r="A3" s="90">
        <v>2</v>
      </c>
      <c r="B3" s="91" t="s">
        <v>109</v>
      </c>
      <c r="C3" s="90">
        <v>4</v>
      </c>
      <c r="D3" s="91">
        <v>4</v>
      </c>
      <c r="E3" s="91">
        <v>30</v>
      </c>
      <c r="F3" s="92">
        <f t="shared" si="0"/>
        <v>2</v>
      </c>
      <c r="G3" s="93">
        <f t="shared" si="1"/>
        <v>1</v>
      </c>
      <c r="H3" s="94">
        <f t="shared" ref="H3:H11" si="4">1+I2</f>
        <v>44091</v>
      </c>
      <c r="I3" s="94">
        <f t="shared" si="2"/>
        <v>44091</v>
      </c>
      <c r="J3" s="95">
        <f>100*C3/D3</f>
        <v>100</v>
      </c>
      <c r="K3" s="91" t="s">
        <v>52</v>
      </c>
      <c r="L3" s="96"/>
      <c r="M3" s="97">
        <f t="shared" si="3"/>
        <v>4</v>
      </c>
      <c r="N3" s="87"/>
    </row>
    <row r="4" spans="1:19" x14ac:dyDescent="0.3">
      <c r="A4" s="90">
        <v>3</v>
      </c>
      <c r="B4" s="91" t="s">
        <v>110</v>
      </c>
      <c r="C4" s="90">
        <v>2</v>
      </c>
      <c r="D4" s="91">
        <v>5</v>
      </c>
      <c r="E4" s="91">
        <v>30</v>
      </c>
      <c r="F4" s="92">
        <f t="shared" si="0"/>
        <v>2.5</v>
      </c>
      <c r="G4" s="93">
        <f t="shared" si="1"/>
        <v>1</v>
      </c>
      <c r="H4" s="94">
        <f t="shared" si="4"/>
        <v>44092</v>
      </c>
      <c r="I4" s="94">
        <f t="shared" si="2"/>
        <v>44092</v>
      </c>
      <c r="J4" s="95">
        <f>100*C4/D4</f>
        <v>40</v>
      </c>
      <c r="K4" s="91" t="s">
        <v>50</v>
      </c>
      <c r="L4" s="96"/>
      <c r="M4" s="97">
        <f t="shared" si="3"/>
        <v>5</v>
      </c>
      <c r="N4" s="87"/>
    </row>
    <row r="5" spans="1:19" x14ac:dyDescent="0.3">
      <c r="A5" s="90">
        <v>4</v>
      </c>
      <c r="B5" s="91" t="s">
        <v>120</v>
      </c>
      <c r="C5" s="90">
        <v>0</v>
      </c>
      <c r="D5" s="91">
        <v>5</v>
      </c>
      <c r="E5" s="91">
        <v>30</v>
      </c>
      <c r="F5" s="92">
        <f t="shared" si="0"/>
        <v>2.5</v>
      </c>
      <c r="G5" s="93">
        <f t="shared" si="1"/>
        <v>1</v>
      </c>
      <c r="H5" s="94">
        <f t="shared" si="4"/>
        <v>44093</v>
      </c>
      <c r="I5" s="94">
        <f t="shared" si="2"/>
        <v>44093</v>
      </c>
      <c r="J5" s="95">
        <f>100*C5/D5</f>
        <v>0</v>
      </c>
      <c r="K5" s="91" t="s">
        <v>51</v>
      </c>
      <c r="L5" s="96"/>
      <c r="M5" s="97">
        <f t="shared" si="3"/>
        <v>5</v>
      </c>
      <c r="N5" s="87"/>
    </row>
    <row r="6" spans="1:19" x14ac:dyDescent="0.3">
      <c r="A6" s="90">
        <v>5</v>
      </c>
      <c r="B6" s="91" t="s">
        <v>111</v>
      </c>
      <c r="C6" s="90">
        <v>0</v>
      </c>
      <c r="D6" s="91">
        <v>6</v>
      </c>
      <c r="E6" s="91">
        <v>30</v>
      </c>
      <c r="F6" s="92">
        <f t="shared" si="0"/>
        <v>3</v>
      </c>
      <c r="G6" s="93">
        <f t="shared" si="1"/>
        <v>1</v>
      </c>
      <c r="H6" s="94">
        <f t="shared" si="4"/>
        <v>44094</v>
      </c>
      <c r="I6" s="94">
        <f t="shared" si="2"/>
        <v>44094</v>
      </c>
      <c r="J6" s="95">
        <f>100*C6/D6</f>
        <v>0</v>
      </c>
      <c r="K6" s="91" t="s">
        <v>51</v>
      </c>
      <c r="L6" s="96"/>
      <c r="M6" s="97">
        <f t="shared" si="3"/>
        <v>6</v>
      </c>
      <c r="N6" s="87"/>
    </row>
    <row r="7" spans="1:19" x14ac:dyDescent="0.3">
      <c r="A7" s="90">
        <v>6</v>
      </c>
      <c r="B7" s="91" t="s">
        <v>114</v>
      </c>
      <c r="C7" s="90">
        <v>0</v>
      </c>
      <c r="D7" s="91">
        <v>5</v>
      </c>
      <c r="E7" s="91">
        <v>30</v>
      </c>
      <c r="F7" s="92">
        <f t="shared" si="0"/>
        <v>2.5</v>
      </c>
      <c r="G7" s="93">
        <f t="shared" si="1"/>
        <v>1</v>
      </c>
      <c r="H7" s="94">
        <f t="shared" si="4"/>
        <v>44095</v>
      </c>
      <c r="I7" s="94">
        <f t="shared" si="2"/>
        <v>44095</v>
      </c>
      <c r="J7" s="95">
        <v>0</v>
      </c>
      <c r="K7" s="91" t="s">
        <v>51</v>
      </c>
      <c r="L7" s="96"/>
      <c r="M7" s="97">
        <f t="shared" si="3"/>
        <v>5</v>
      </c>
      <c r="N7" s="87"/>
    </row>
    <row r="8" spans="1:19" x14ac:dyDescent="0.3">
      <c r="A8" s="90">
        <v>7</v>
      </c>
      <c r="B8" s="91" t="s">
        <v>112</v>
      </c>
      <c r="C8" s="90">
        <v>0</v>
      </c>
      <c r="D8" s="91">
        <v>5</v>
      </c>
      <c r="E8" s="91">
        <v>30</v>
      </c>
      <c r="F8" s="92">
        <f t="shared" si="0"/>
        <v>2.5</v>
      </c>
      <c r="G8" s="93">
        <f t="shared" si="1"/>
        <v>1</v>
      </c>
      <c r="H8" s="94">
        <f t="shared" si="4"/>
        <v>44096</v>
      </c>
      <c r="I8" s="94">
        <f t="shared" si="2"/>
        <v>44096</v>
      </c>
      <c r="J8" s="95">
        <f>100*C8/D8</f>
        <v>0</v>
      </c>
      <c r="K8" s="91" t="s">
        <v>51</v>
      </c>
      <c r="L8" s="96"/>
      <c r="M8" s="97">
        <f t="shared" si="3"/>
        <v>5</v>
      </c>
      <c r="N8" s="87"/>
    </row>
    <row r="9" spans="1:19" x14ac:dyDescent="0.3">
      <c r="A9" s="90">
        <v>8</v>
      </c>
      <c r="B9" s="91" t="s">
        <v>113</v>
      </c>
      <c r="C9" s="90">
        <v>0</v>
      </c>
      <c r="D9" s="91">
        <v>5</v>
      </c>
      <c r="E9" s="91">
        <v>30</v>
      </c>
      <c r="F9" s="92">
        <f t="shared" si="0"/>
        <v>2.5</v>
      </c>
      <c r="G9" s="93">
        <f t="shared" si="1"/>
        <v>1</v>
      </c>
      <c r="H9" s="94">
        <f t="shared" si="4"/>
        <v>44097</v>
      </c>
      <c r="I9" s="94">
        <f t="shared" si="2"/>
        <v>44097</v>
      </c>
      <c r="J9" s="95">
        <v>0</v>
      </c>
      <c r="K9" s="91" t="s">
        <v>51</v>
      </c>
      <c r="L9" s="96"/>
      <c r="M9" s="97">
        <f t="shared" si="3"/>
        <v>5</v>
      </c>
      <c r="N9" s="113">
        <f>SUM(G3:G16)</f>
        <v>15</v>
      </c>
      <c r="O9" t="s">
        <v>134</v>
      </c>
    </row>
    <row r="10" spans="1:19" x14ac:dyDescent="0.3">
      <c r="A10" s="90">
        <v>9</v>
      </c>
      <c r="B10" s="91" t="s">
        <v>118</v>
      </c>
      <c r="C10" s="90">
        <v>0</v>
      </c>
      <c r="D10" s="91">
        <v>7</v>
      </c>
      <c r="E10" s="91">
        <v>30</v>
      </c>
      <c r="F10" s="92">
        <f t="shared" si="0"/>
        <v>3.5</v>
      </c>
      <c r="G10" s="93">
        <f t="shared" si="1"/>
        <v>2</v>
      </c>
      <c r="H10" s="94">
        <f t="shared" si="4"/>
        <v>44098</v>
      </c>
      <c r="I10" s="94">
        <f t="shared" si="2"/>
        <v>44099</v>
      </c>
      <c r="J10" s="95">
        <v>0</v>
      </c>
      <c r="K10" s="91" t="s">
        <v>51</v>
      </c>
      <c r="L10" s="96"/>
      <c r="M10" s="97">
        <f t="shared" si="3"/>
        <v>4</v>
      </c>
      <c r="N10" s="87"/>
    </row>
    <row r="11" spans="1:19" x14ac:dyDescent="0.3">
      <c r="A11" s="90">
        <v>10</v>
      </c>
      <c r="B11" s="91" t="s">
        <v>115</v>
      </c>
      <c r="C11" s="90">
        <v>0</v>
      </c>
      <c r="D11" s="91">
        <v>5</v>
      </c>
      <c r="E11" s="91">
        <v>30</v>
      </c>
      <c r="F11" s="92">
        <f t="shared" si="0"/>
        <v>2.5</v>
      </c>
      <c r="G11" s="93">
        <f t="shared" si="1"/>
        <v>1</v>
      </c>
      <c r="H11" s="94">
        <f t="shared" si="4"/>
        <v>44100</v>
      </c>
      <c r="I11" s="94">
        <f t="shared" si="2"/>
        <v>44100</v>
      </c>
      <c r="J11" s="95">
        <v>0</v>
      </c>
      <c r="K11" s="91" t="s">
        <v>51</v>
      </c>
      <c r="L11" s="96"/>
      <c r="M11" s="97">
        <f t="shared" si="3"/>
        <v>5</v>
      </c>
      <c r="N11" s="87"/>
    </row>
    <row r="12" spans="1:19" x14ac:dyDescent="0.3">
      <c r="A12" s="90">
        <v>11</v>
      </c>
      <c r="B12" s="91" t="s">
        <v>116</v>
      </c>
      <c r="C12" s="90">
        <v>0</v>
      </c>
      <c r="D12" s="91">
        <v>5</v>
      </c>
      <c r="E12" s="91">
        <v>30</v>
      </c>
      <c r="F12" s="92">
        <f t="shared" si="0"/>
        <v>2.5</v>
      </c>
      <c r="G12" s="93">
        <f t="shared" si="1"/>
        <v>1</v>
      </c>
      <c r="H12" s="94">
        <f>1+I10</f>
        <v>44100</v>
      </c>
      <c r="I12" s="94">
        <f t="shared" si="2"/>
        <v>44100</v>
      </c>
      <c r="J12" s="95">
        <v>0</v>
      </c>
      <c r="K12" s="91" t="s">
        <v>51</v>
      </c>
      <c r="L12" s="96"/>
      <c r="M12" s="97">
        <f t="shared" si="3"/>
        <v>5</v>
      </c>
      <c r="N12" s="87"/>
    </row>
    <row r="13" spans="1:19" x14ac:dyDescent="0.3">
      <c r="A13" s="90">
        <v>12</v>
      </c>
      <c r="B13" s="91" t="s">
        <v>117</v>
      </c>
      <c r="C13" s="90">
        <v>0</v>
      </c>
      <c r="D13" s="91">
        <v>5</v>
      </c>
      <c r="E13" s="91">
        <v>30</v>
      </c>
      <c r="F13" s="92">
        <f t="shared" si="0"/>
        <v>2.5</v>
      </c>
      <c r="G13" s="93">
        <f t="shared" si="1"/>
        <v>1</v>
      </c>
      <c r="H13" s="94">
        <f t="shared" ref="H13:H27" si="5">1+I12</f>
        <v>44101</v>
      </c>
      <c r="I13" s="94">
        <f t="shared" si="2"/>
        <v>44101</v>
      </c>
      <c r="J13" s="95">
        <v>0</v>
      </c>
      <c r="K13" s="91" t="s">
        <v>51</v>
      </c>
      <c r="L13" s="96"/>
      <c r="M13" s="97">
        <f t="shared" si="3"/>
        <v>5</v>
      </c>
      <c r="N13" s="87"/>
    </row>
    <row r="14" spans="1:19" x14ac:dyDescent="0.3">
      <c r="A14" s="90">
        <v>13</v>
      </c>
      <c r="B14" s="91" t="s">
        <v>121</v>
      </c>
      <c r="C14" s="90">
        <v>0</v>
      </c>
      <c r="D14" s="91">
        <v>4</v>
      </c>
      <c r="E14" s="91">
        <v>30</v>
      </c>
      <c r="F14" s="92">
        <f t="shared" si="0"/>
        <v>2</v>
      </c>
      <c r="G14" s="93">
        <f t="shared" si="1"/>
        <v>1</v>
      </c>
      <c r="H14" s="94">
        <f t="shared" si="5"/>
        <v>44102</v>
      </c>
      <c r="I14" s="94">
        <f t="shared" si="2"/>
        <v>44102</v>
      </c>
      <c r="J14" s="95">
        <f>100*C14/D14</f>
        <v>0</v>
      </c>
      <c r="K14" s="91" t="s">
        <v>51</v>
      </c>
      <c r="L14" s="96"/>
      <c r="M14" s="97">
        <f t="shared" si="3"/>
        <v>4</v>
      </c>
      <c r="N14" s="87"/>
    </row>
    <row r="15" spans="1:19" x14ac:dyDescent="0.3">
      <c r="A15" s="90">
        <v>14</v>
      </c>
      <c r="B15" s="91" t="s">
        <v>119</v>
      </c>
      <c r="C15" s="90">
        <v>0</v>
      </c>
      <c r="D15" s="91">
        <v>4</v>
      </c>
      <c r="E15" s="91">
        <v>30</v>
      </c>
      <c r="F15" s="92">
        <f t="shared" si="0"/>
        <v>2</v>
      </c>
      <c r="G15" s="93">
        <f t="shared" si="1"/>
        <v>1</v>
      </c>
      <c r="H15" s="94">
        <f t="shared" si="5"/>
        <v>44103</v>
      </c>
      <c r="I15" s="94">
        <f t="shared" si="2"/>
        <v>44103</v>
      </c>
      <c r="J15" s="95">
        <v>0</v>
      </c>
      <c r="K15" s="91" t="s">
        <v>51</v>
      </c>
      <c r="L15" s="96"/>
      <c r="M15" s="97">
        <f t="shared" si="3"/>
        <v>4</v>
      </c>
      <c r="N15" s="87"/>
    </row>
    <row r="16" spans="1:19" s="25" customFormat="1" ht="15" thickBot="1" x14ac:dyDescent="0.35">
      <c r="A16" s="104">
        <v>15</v>
      </c>
      <c r="B16" s="105" t="s">
        <v>122</v>
      </c>
      <c r="C16" s="104">
        <v>0</v>
      </c>
      <c r="D16" s="105">
        <v>4</v>
      </c>
      <c r="E16" s="105">
        <v>30</v>
      </c>
      <c r="F16" s="106">
        <f t="shared" si="0"/>
        <v>2</v>
      </c>
      <c r="G16" s="107">
        <f t="shared" si="1"/>
        <v>1</v>
      </c>
      <c r="H16" s="108">
        <f t="shared" si="5"/>
        <v>44104</v>
      </c>
      <c r="I16" s="108">
        <f t="shared" si="2"/>
        <v>44104</v>
      </c>
      <c r="J16" s="109">
        <f t="shared" ref="J16:J41" si="6">100*C16/D16</f>
        <v>0</v>
      </c>
      <c r="K16" s="105" t="s">
        <v>51</v>
      </c>
      <c r="L16" s="110"/>
      <c r="M16" s="111">
        <f t="shared" si="3"/>
        <v>4</v>
      </c>
      <c r="N16" s="88"/>
    </row>
    <row r="17" spans="1:14" x14ac:dyDescent="0.3">
      <c r="A17" s="90">
        <v>16</v>
      </c>
      <c r="B17" s="6" t="s">
        <v>123</v>
      </c>
      <c r="C17" s="98">
        <v>0</v>
      </c>
      <c r="D17" s="6">
        <v>6</v>
      </c>
      <c r="E17" s="6">
        <v>30</v>
      </c>
      <c r="F17" s="99">
        <f t="shared" si="0"/>
        <v>3</v>
      </c>
      <c r="G17" s="13">
        <f t="shared" si="1"/>
        <v>1</v>
      </c>
      <c r="H17" s="94">
        <f t="shared" si="5"/>
        <v>44105</v>
      </c>
      <c r="I17" s="100">
        <f t="shared" si="2"/>
        <v>44105</v>
      </c>
      <c r="J17" s="101">
        <f t="shared" si="6"/>
        <v>0</v>
      </c>
      <c r="K17" s="6" t="s">
        <v>51</v>
      </c>
      <c r="L17" s="102" t="s">
        <v>22</v>
      </c>
      <c r="M17" s="103">
        <f t="shared" si="3"/>
        <v>6</v>
      </c>
      <c r="N17" s="63">
        <f>SUM(D17:D27)</f>
        <v>122</v>
      </c>
    </row>
    <row r="18" spans="1:14" x14ac:dyDescent="0.3">
      <c r="A18" s="90">
        <v>17</v>
      </c>
      <c r="B18" s="6" t="s">
        <v>124</v>
      </c>
      <c r="C18" s="98">
        <v>0</v>
      </c>
      <c r="D18" s="6">
        <v>15</v>
      </c>
      <c r="E18" s="6">
        <v>30</v>
      </c>
      <c r="F18" s="99">
        <f t="shared" si="0"/>
        <v>7.5</v>
      </c>
      <c r="G18" s="13">
        <f t="shared" si="1"/>
        <v>3</v>
      </c>
      <c r="H18" s="94">
        <f t="shared" si="5"/>
        <v>44106</v>
      </c>
      <c r="I18" s="100">
        <f t="shared" si="2"/>
        <v>44108</v>
      </c>
      <c r="J18" s="101">
        <f t="shared" si="6"/>
        <v>0</v>
      </c>
      <c r="K18" s="6" t="s">
        <v>51</v>
      </c>
      <c r="L18" s="102" t="s">
        <v>22</v>
      </c>
      <c r="M18" s="103">
        <f t="shared" si="3"/>
        <v>5</v>
      </c>
      <c r="N18" s="63"/>
    </row>
    <row r="19" spans="1:14" x14ac:dyDescent="0.3">
      <c r="A19" s="90">
        <v>18</v>
      </c>
      <c r="B19" s="6" t="s">
        <v>127</v>
      </c>
      <c r="C19" s="98">
        <v>0</v>
      </c>
      <c r="D19" s="6">
        <v>9</v>
      </c>
      <c r="E19" s="6">
        <v>30</v>
      </c>
      <c r="F19" s="99">
        <f t="shared" si="0"/>
        <v>4.5</v>
      </c>
      <c r="G19" s="13">
        <f t="shared" si="1"/>
        <v>2</v>
      </c>
      <c r="H19" s="94">
        <f t="shared" si="5"/>
        <v>44109</v>
      </c>
      <c r="I19" s="100">
        <f t="shared" si="2"/>
        <v>44110</v>
      </c>
      <c r="J19" s="101">
        <f t="shared" si="6"/>
        <v>0</v>
      </c>
      <c r="K19" s="6" t="s">
        <v>51</v>
      </c>
      <c r="L19" s="102" t="s">
        <v>22</v>
      </c>
      <c r="M19" s="103">
        <f t="shared" si="3"/>
        <v>5</v>
      </c>
      <c r="N19" s="63"/>
    </row>
    <row r="20" spans="1:14" x14ac:dyDescent="0.3">
      <c r="A20" s="90">
        <v>19</v>
      </c>
      <c r="B20" s="6" t="s">
        <v>128</v>
      </c>
      <c r="C20" s="98">
        <v>0</v>
      </c>
      <c r="D20" s="6">
        <v>5</v>
      </c>
      <c r="E20" s="6">
        <v>30</v>
      </c>
      <c r="F20" s="99">
        <f t="shared" si="0"/>
        <v>2.5</v>
      </c>
      <c r="G20" s="13">
        <f t="shared" si="1"/>
        <v>1</v>
      </c>
      <c r="H20" s="94">
        <f t="shared" si="5"/>
        <v>44111</v>
      </c>
      <c r="I20" s="100">
        <f t="shared" si="2"/>
        <v>44111</v>
      </c>
      <c r="J20" s="101">
        <f t="shared" si="6"/>
        <v>0</v>
      </c>
      <c r="K20" s="6" t="s">
        <v>51</v>
      </c>
      <c r="L20" s="102" t="s">
        <v>22</v>
      </c>
      <c r="M20" s="103">
        <f t="shared" si="3"/>
        <v>5</v>
      </c>
      <c r="N20" s="63"/>
    </row>
    <row r="21" spans="1:14" x14ac:dyDescent="0.3">
      <c r="A21" s="90">
        <v>20</v>
      </c>
      <c r="B21" s="6" t="s">
        <v>125</v>
      </c>
      <c r="C21" s="98">
        <v>0</v>
      </c>
      <c r="D21" s="6">
        <v>17</v>
      </c>
      <c r="E21" s="6">
        <v>30</v>
      </c>
      <c r="F21" s="99">
        <f t="shared" si="0"/>
        <v>8.5</v>
      </c>
      <c r="G21" s="13">
        <f t="shared" si="1"/>
        <v>3</v>
      </c>
      <c r="H21" s="94">
        <f t="shared" si="5"/>
        <v>44112</v>
      </c>
      <c r="I21" s="100">
        <f t="shared" si="2"/>
        <v>44114</v>
      </c>
      <c r="J21" s="101">
        <f t="shared" si="6"/>
        <v>0</v>
      </c>
      <c r="K21" s="6" t="s">
        <v>51</v>
      </c>
      <c r="L21" s="102" t="s">
        <v>22</v>
      </c>
      <c r="M21" s="103">
        <f t="shared" si="3"/>
        <v>6</v>
      </c>
      <c r="N21" s="63"/>
    </row>
    <row r="22" spans="1:14" x14ac:dyDescent="0.3">
      <c r="A22" s="90">
        <v>21</v>
      </c>
      <c r="B22" s="6" t="s">
        <v>126</v>
      </c>
      <c r="C22" s="98">
        <v>0</v>
      </c>
      <c r="D22" s="6">
        <v>3</v>
      </c>
      <c r="E22" s="6">
        <v>30</v>
      </c>
      <c r="F22" s="99">
        <f t="shared" si="0"/>
        <v>1.5</v>
      </c>
      <c r="G22" s="13">
        <f t="shared" si="1"/>
        <v>1</v>
      </c>
      <c r="H22" s="94">
        <f t="shared" si="5"/>
        <v>44115</v>
      </c>
      <c r="I22" s="100">
        <f t="shared" si="2"/>
        <v>44115</v>
      </c>
      <c r="J22" s="101">
        <f t="shared" si="6"/>
        <v>0</v>
      </c>
      <c r="K22" s="6" t="s">
        <v>51</v>
      </c>
      <c r="L22" s="102" t="s">
        <v>22</v>
      </c>
      <c r="M22" s="103">
        <f t="shared" si="3"/>
        <v>3</v>
      </c>
      <c r="N22" s="63"/>
    </row>
    <row r="23" spans="1:14" x14ac:dyDescent="0.3">
      <c r="A23" s="90">
        <v>22</v>
      </c>
      <c r="B23" s="6" t="s">
        <v>129</v>
      </c>
      <c r="C23" s="98">
        <v>0</v>
      </c>
      <c r="D23" s="6">
        <v>5</v>
      </c>
      <c r="E23" s="6">
        <v>30</v>
      </c>
      <c r="F23" s="99">
        <f t="shared" si="0"/>
        <v>2.5</v>
      </c>
      <c r="G23" s="13">
        <f t="shared" si="1"/>
        <v>1</v>
      </c>
      <c r="H23" s="94">
        <f t="shared" si="5"/>
        <v>44116</v>
      </c>
      <c r="I23" s="100">
        <f t="shared" si="2"/>
        <v>44116</v>
      </c>
      <c r="J23" s="101">
        <f t="shared" si="6"/>
        <v>0</v>
      </c>
      <c r="K23" s="6" t="s">
        <v>51</v>
      </c>
      <c r="L23" s="102" t="s">
        <v>22</v>
      </c>
      <c r="M23" s="103">
        <f t="shared" si="3"/>
        <v>5</v>
      </c>
      <c r="N23" s="63"/>
    </row>
    <row r="24" spans="1:14" x14ac:dyDescent="0.3">
      <c r="A24" s="90">
        <v>23</v>
      </c>
      <c r="B24" s="6" t="s">
        <v>130</v>
      </c>
      <c r="C24" s="98">
        <v>0</v>
      </c>
      <c r="D24" s="6">
        <v>2</v>
      </c>
      <c r="E24" s="6">
        <v>30</v>
      </c>
      <c r="F24" s="99">
        <f t="shared" si="0"/>
        <v>1</v>
      </c>
      <c r="G24" s="13">
        <f t="shared" si="1"/>
        <v>1</v>
      </c>
      <c r="H24" s="94">
        <f t="shared" si="5"/>
        <v>44117</v>
      </c>
      <c r="I24" s="100">
        <f t="shared" si="2"/>
        <v>44117</v>
      </c>
      <c r="J24" s="101">
        <f t="shared" si="6"/>
        <v>0</v>
      </c>
      <c r="K24" s="6" t="s">
        <v>51</v>
      </c>
      <c r="L24" s="102" t="s">
        <v>22</v>
      </c>
      <c r="M24" s="103">
        <f t="shared" si="3"/>
        <v>2</v>
      </c>
      <c r="N24" s="63"/>
    </row>
    <row r="25" spans="1:14" x14ac:dyDescent="0.3">
      <c r="A25" s="90">
        <v>24</v>
      </c>
      <c r="B25" s="6" t="s">
        <v>131</v>
      </c>
      <c r="C25" s="98">
        <v>0</v>
      </c>
      <c r="D25" s="6">
        <v>4</v>
      </c>
      <c r="E25" s="6">
        <v>30</v>
      </c>
      <c r="F25" s="99">
        <f t="shared" si="0"/>
        <v>2</v>
      </c>
      <c r="G25" s="13">
        <f t="shared" si="1"/>
        <v>1</v>
      </c>
      <c r="H25" s="94">
        <f t="shared" si="5"/>
        <v>44118</v>
      </c>
      <c r="I25" s="100">
        <f t="shared" si="2"/>
        <v>44118</v>
      </c>
      <c r="J25" s="101">
        <f t="shared" si="6"/>
        <v>0</v>
      </c>
      <c r="K25" s="6" t="s">
        <v>51</v>
      </c>
      <c r="L25" s="102" t="s">
        <v>22</v>
      </c>
      <c r="M25" s="103">
        <f t="shared" si="3"/>
        <v>4</v>
      </c>
      <c r="N25" s="63"/>
    </row>
    <row r="26" spans="1:14" x14ac:dyDescent="0.3">
      <c r="A26" s="90">
        <v>25</v>
      </c>
      <c r="B26" s="6" t="s">
        <v>132</v>
      </c>
      <c r="C26" s="98">
        <v>0</v>
      </c>
      <c r="D26" s="6">
        <v>3</v>
      </c>
      <c r="E26" s="6">
        <v>30</v>
      </c>
      <c r="F26" s="99">
        <f t="shared" si="0"/>
        <v>1.5</v>
      </c>
      <c r="G26" s="13">
        <f t="shared" si="1"/>
        <v>1</v>
      </c>
      <c r="H26" s="94">
        <f t="shared" si="5"/>
        <v>44119</v>
      </c>
      <c r="I26" s="100">
        <f t="shared" si="2"/>
        <v>44119</v>
      </c>
      <c r="J26" s="101">
        <f t="shared" si="6"/>
        <v>0</v>
      </c>
      <c r="K26" s="6" t="s">
        <v>51</v>
      </c>
      <c r="L26" s="102" t="s">
        <v>22</v>
      </c>
      <c r="M26" s="103">
        <f t="shared" si="3"/>
        <v>3</v>
      </c>
      <c r="N26" s="63"/>
    </row>
    <row r="27" spans="1:14" s="25" customFormat="1" ht="15" thickBot="1" x14ac:dyDescent="0.35">
      <c r="A27" s="104">
        <v>26</v>
      </c>
      <c r="B27" s="105" t="s">
        <v>133</v>
      </c>
      <c r="C27" s="104">
        <v>0</v>
      </c>
      <c r="D27" s="105">
        <v>53</v>
      </c>
      <c r="E27" s="105">
        <v>30</v>
      </c>
      <c r="F27" s="106">
        <f t="shared" si="0"/>
        <v>26.5</v>
      </c>
      <c r="G27" s="107">
        <f t="shared" si="1"/>
        <v>9</v>
      </c>
      <c r="H27" s="108">
        <f t="shared" si="5"/>
        <v>44120</v>
      </c>
      <c r="I27" s="108">
        <f t="shared" si="2"/>
        <v>44128</v>
      </c>
      <c r="J27" s="109">
        <f t="shared" si="6"/>
        <v>0</v>
      </c>
      <c r="K27" s="105" t="s">
        <v>51</v>
      </c>
      <c r="L27" s="110" t="s">
        <v>22</v>
      </c>
      <c r="M27" s="111">
        <f t="shared" si="3"/>
        <v>6</v>
      </c>
      <c r="N27" s="80"/>
    </row>
    <row r="28" spans="1:14" x14ac:dyDescent="0.3">
      <c r="A28" s="90">
        <v>27</v>
      </c>
      <c r="B28" s="91" t="s">
        <v>135</v>
      </c>
      <c r="C28" s="90">
        <v>0</v>
      </c>
      <c r="D28" s="91">
        <v>11</v>
      </c>
      <c r="E28" s="91">
        <v>30</v>
      </c>
      <c r="F28" s="92">
        <f t="shared" si="0"/>
        <v>5.5</v>
      </c>
      <c r="G28" s="93">
        <f t="shared" si="1"/>
        <v>2</v>
      </c>
      <c r="H28" s="94">
        <f>1+I18</f>
        <v>44109</v>
      </c>
      <c r="I28" s="94">
        <f t="shared" si="2"/>
        <v>44110</v>
      </c>
      <c r="J28" s="95">
        <f t="shared" si="6"/>
        <v>0</v>
      </c>
      <c r="K28" s="91" t="s">
        <v>51</v>
      </c>
      <c r="L28" s="96" t="s">
        <v>22</v>
      </c>
      <c r="M28" s="97">
        <f t="shared" si="3"/>
        <v>6</v>
      </c>
      <c r="N28" s="72">
        <f>SUM(D28:D41)</f>
        <v>443</v>
      </c>
    </row>
    <row r="29" spans="1:14" x14ac:dyDescent="0.3">
      <c r="A29" s="90">
        <v>28</v>
      </c>
      <c r="B29" s="91" t="s">
        <v>137</v>
      </c>
      <c r="C29" s="90">
        <v>0</v>
      </c>
      <c r="D29" s="91">
        <v>48</v>
      </c>
      <c r="E29" s="91">
        <v>30</v>
      </c>
      <c r="F29" s="92">
        <f t="shared" si="0"/>
        <v>24</v>
      </c>
      <c r="G29" s="93">
        <f t="shared" si="1"/>
        <v>8</v>
      </c>
      <c r="H29" s="94">
        <f t="shared" ref="H29:H34" si="7">1+I16</f>
        <v>44105</v>
      </c>
      <c r="I29" s="94">
        <f t="shared" si="2"/>
        <v>44112</v>
      </c>
      <c r="J29" s="95">
        <f t="shared" si="6"/>
        <v>0</v>
      </c>
      <c r="K29" s="91" t="s">
        <v>51</v>
      </c>
      <c r="L29" s="96" t="s">
        <v>22</v>
      </c>
      <c r="M29" s="97">
        <f t="shared" si="3"/>
        <v>6</v>
      </c>
      <c r="N29" s="72"/>
    </row>
    <row r="30" spans="1:14" x14ac:dyDescent="0.3">
      <c r="A30" s="90">
        <v>29</v>
      </c>
      <c r="B30" s="91" t="s">
        <v>138</v>
      </c>
      <c r="C30" s="90">
        <v>0</v>
      </c>
      <c r="D30" s="91">
        <v>15</v>
      </c>
      <c r="E30" s="91">
        <v>30</v>
      </c>
      <c r="F30" s="92">
        <f t="shared" si="0"/>
        <v>7.5</v>
      </c>
      <c r="G30" s="93">
        <f t="shared" si="1"/>
        <v>3</v>
      </c>
      <c r="H30" s="94">
        <f t="shared" si="7"/>
        <v>44106</v>
      </c>
      <c r="I30" s="94">
        <f t="shared" si="2"/>
        <v>44108</v>
      </c>
      <c r="J30" s="95">
        <f t="shared" si="6"/>
        <v>0</v>
      </c>
      <c r="K30" s="91" t="s">
        <v>51</v>
      </c>
      <c r="L30" s="96" t="s">
        <v>22</v>
      </c>
      <c r="M30" s="97">
        <f t="shared" si="3"/>
        <v>5</v>
      </c>
      <c r="N30" s="72"/>
    </row>
    <row r="31" spans="1:14" x14ac:dyDescent="0.3">
      <c r="A31" s="90">
        <v>30</v>
      </c>
      <c r="B31" s="91" t="s">
        <v>139</v>
      </c>
      <c r="C31" s="90">
        <v>0</v>
      </c>
      <c r="D31" s="91">
        <v>26</v>
      </c>
      <c r="E31" s="91">
        <v>30</v>
      </c>
      <c r="F31" s="92">
        <f t="shared" si="0"/>
        <v>13</v>
      </c>
      <c r="G31" s="93">
        <f t="shared" si="1"/>
        <v>5</v>
      </c>
      <c r="H31" s="94">
        <f t="shared" si="7"/>
        <v>44109</v>
      </c>
      <c r="I31" s="94">
        <f t="shared" si="2"/>
        <v>44113</v>
      </c>
      <c r="J31" s="95">
        <f t="shared" si="6"/>
        <v>0</v>
      </c>
      <c r="K31" s="91" t="s">
        <v>51</v>
      </c>
      <c r="L31" s="96" t="s">
        <v>22</v>
      </c>
      <c r="M31" s="97">
        <f t="shared" si="3"/>
        <v>6</v>
      </c>
      <c r="N31" s="72"/>
    </row>
    <row r="32" spans="1:14" ht="13.2" customHeight="1" x14ac:dyDescent="0.3">
      <c r="A32" s="90">
        <v>31</v>
      </c>
      <c r="B32" s="91" t="s">
        <v>140</v>
      </c>
      <c r="C32" s="90">
        <v>0</v>
      </c>
      <c r="D32" s="91">
        <v>64</v>
      </c>
      <c r="E32" s="91">
        <v>30</v>
      </c>
      <c r="F32" s="92">
        <f t="shared" si="0"/>
        <v>32</v>
      </c>
      <c r="G32" s="93">
        <f t="shared" si="1"/>
        <v>11</v>
      </c>
      <c r="H32" s="94">
        <f t="shared" si="7"/>
        <v>44111</v>
      </c>
      <c r="I32" s="94">
        <f t="shared" si="2"/>
        <v>44121</v>
      </c>
      <c r="J32" s="95">
        <f t="shared" si="6"/>
        <v>0</v>
      </c>
      <c r="K32" s="91" t="s">
        <v>51</v>
      </c>
      <c r="L32" s="96" t="s">
        <v>22</v>
      </c>
      <c r="M32" s="97">
        <f t="shared" si="3"/>
        <v>6</v>
      </c>
      <c r="N32" s="72"/>
    </row>
    <row r="33" spans="1:15" ht="13.2" customHeight="1" x14ac:dyDescent="0.3">
      <c r="A33" s="90">
        <v>32</v>
      </c>
      <c r="B33" s="91" t="s">
        <v>144</v>
      </c>
      <c r="C33" s="90">
        <v>0</v>
      </c>
      <c r="D33" s="91">
        <v>27</v>
      </c>
      <c r="E33" s="91">
        <v>30</v>
      </c>
      <c r="F33" s="92">
        <f t="shared" si="0"/>
        <v>13.5</v>
      </c>
      <c r="G33" s="93">
        <f t="shared" si="1"/>
        <v>5</v>
      </c>
      <c r="H33" s="94">
        <f t="shared" si="7"/>
        <v>44112</v>
      </c>
      <c r="I33" s="94">
        <f t="shared" si="2"/>
        <v>44116</v>
      </c>
      <c r="J33" s="95">
        <f t="shared" si="6"/>
        <v>0</v>
      </c>
      <c r="K33" s="91" t="s">
        <v>51</v>
      </c>
      <c r="L33" s="96" t="s">
        <v>22</v>
      </c>
      <c r="M33" s="97">
        <f t="shared" si="3"/>
        <v>6</v>
      </c>
      <c r="N33" s="72"/>
    </row>
    <row r="34" spans="1:15" ht="13.2" customHeight="1" x14ac:dyDescent="0.3">
      <c r="A34" s="90">
        <v>33</v>
      </c>
      <c r="B34" s="91" t="s">
        <v>145</v>
      </c>
      <c r="C34" s="90">
        <v>0</v>
      </c>
      <c r="D34" s="91">
        <v>11</v>
      </c>
      <c r="E34" s="91">
        <v>30</v>
      </c>
      <c r="F34" s="92">
        <f t="shared" si="0"/>
        <v>5.5</v>
      </c>
      <c r="G34" s="93">
        <f t="shared" ref="G34:G65" si="8">CEILING(F34/$O$2,1)</f>
        <v>2</v>
      </c>
      <c r="H34" s="94">
        <f t="shared" si="7"/>
        <v>44115</v>
      </c>
      <c r="I34" s="94">
        <f t="shared" ref="I34:I65" si="9">H34+(G34-1)</f>
        <v>44116</v>
      </c>
      <c r="J34" s="95">
        <f t="shared" si="6"/>
        <v>0</v>
      </c>
      <c r="K34" s="91" t="s">
        <v>51</v>
      </c>
      <c r="L34" s="96" t="s">
        <v>22</v>
      </c>
      <c r="M34" s="97">
        <f t="shared" ref="M34:M65" si="10">CEILING(D34/G34,1)</f>
        <v>6</v>
      </c>
      <c r="N34" s="72"/>
    </row>
    <row r="35" spans="1:15" x14ac:dyDescent="0.3">
      <c r="A35" s="90">
        <v>34</v>
      </c>
      <c r="B35" s="91" t="s">
        <v>142</v>
      </c>
      <c r="C35" s="90">
        <v>0</v>
      </c>
      <c r="D35" s="91">
        <v>24</v>
      </c>
      <c r="E35" s="91">
        <v>30</v>
      </c>
      <c r="F35" s="92">
        <f t="shared" si="0"/>
        <v>12</v>
      </c>
      <c r="G35" s="93">
        <f t="shared" si="8"/>
        <v>4</v>
      </c>
      <c r="H35" s="94">
        <f>1+I20</f>
        <v>44112</v>
      </c>
      <c r="I35" s="94">
        <f t="shared" si="9"/>
        <v>44115</v>
      </c>
      <c r="J35" s="95">
        <f t="shared" si="6"/>
        <v>0</v>
      </c>
      <c r="K35" s="91" t="s">
        <v>51</v>
      </c>
      <c r="L35" s="96" t="s">
        <v>22</v>
      </c>
      <c r="M35" s="97">
        <f t="shared" si="10"/>
        <v>6</v>
      </c>
      <c r="N35" s="72"/>
    </row>
    <row r="36" spans="1:15" x14ac:dyDescent="0.3">
      <c r="A36" s="90">
        <v>35</v>
      </c>
      <c r="B36" s="91" t="s">
        <v>143</v>
      </c>
      <c r="C36" s="90">
        <v>0</v>
      </c>
      <c r="D36" s="91">
        <v>11</v>
      </c>
      <c r="E36" s="91">
        <v>30</v>
      </c>
      <c r="F36" s="92">
        <f t="shared" si="0"/>
        <v>5.5</v>
      </c>
      <c r="G36" s="93">
        <f t="shared" si="8"/>
        <v>2</v>
      </c>
      <c r="H36" s="94">
        <f>1+I21</f>
        <v>44115</v>
      </c>
      <c r="I36" s="94">
        <f t="shared" si="9"/>
        <v>44116</v>
      </c>
      <c r="J36" s="95">
        <f t="shared" si="6"/>
        <v>0</v>
      </c>
      <c r="K36" s="91" t="s">
        <v>51</v>
      </c>
      <c r="L36" s="96" t="s">
        <v>22</v>
      </c>
      <c r="M36" s="97">
        <f t="shared" si="10"/>
        <v>6</v>
      </c>
      <c r="N36" s="72"/>
    </row>
    <row r="37" spans="1:15" x14ac:dyDescent="0.3">
      <c r="A37" s="90">
        <v>36</v>
      </c>
      <c r="B37" s="91" t="s">
        <v>141</v>
      </c>
      <c r="C37" s="90">
        <v>0</v>
      </c>
      <c r="D37" s="91">
        <v>99</v>
      </c>
      <c r="E37" s="91">
        <v>30</v>
      </c>
      <c r="F37" s="92">
        <f t="shared" si="0"/>
        <v>49.5</v>
      </c>
      <c r="G37" s="93">
        <f t="shared" si="8"/>
        <v>17</v>
      </c>
      <c r="H37" s="94">
        <f>1+I22</f>
        <v>44116</v>
      </c>
      <c r="I37" s="94">
        <f t="shared" si="9"/>
        <v>44132</v>
      </c>
      <c r="J37" s="95">
        <f t="shared" si="6"/>
        <v>0</v>
      </c>
      <c r="K37" s="91" t="s">
        <v>51</v>
      </c>
      <c r="L37" s="96" t="s">
        <v>22</v>
      </c>
      <c r="M37" s="97">
        <f t="shared" si="10"/>
        <v>6</v>
      </c>
      <c r="N37" s="72"/>
    </row>
    <row r="38" spans="1:15" ht="13.2" customHeight="1" x14ac:dyDescent="0.3">
      <c r="A38" s="90">
        <v>37</v>
      </c>
      <c r="B38" s="91" t="s">
        <v>146</v>
      </c>
      <c r="C38" s="90">
        <v>0</v>
      </c>
      <c r="D38" s="91">
        <v>32</v>
      </c>
      <c r="E38" s="91">
        <v>30</v>
      </c>
      <c r="F38" s="92">
        <f t="shared" si="0"/>
        <v>16</v>
      </c>
      <c r="G38" s="93">
        <f t="shared" si="8"/>
        <v>6</v>
      </c>
      <c r="H38" s="94">
        <f>1+I25</f>
        <v>44119</v>
      </c>
      <c r="I38" s="94">
        <f t="shared" si="9"/>
        <v>44124</v>
      </c>
      <c r="J38" s="95">
        <f t="shared" si="6"/>
        <v>0</v>
      </c>
      <c r="K38" s="91" t="s">
        <v>51</v>
      </c>
      <c r="L38" s="96" t="s">
        <v>22</v>
      </c>
      <c r="M38" s="97">
        <f t="shared" si="10"/>
        <v>6</v>
      </c>
      <c r="N38" s="72"/>
    </row>
    <row r="39" spans="1:15" ht="13.2" customHeight="1" x14ac:dyDescent="0.3">
      <c r="A39" s="90">
        <v>38</v>
      </c>
      <c r="B39" s="91" t="s">
        <v>147</v>
      </c>
      <c r="C39" s="90">
        <v>0</v>
      </c>
      <c r="D39" s="91">
        <v>4</v>
      </c>
      <c r="E39" s="91">
        <v>30</v>
      </c>
      <c r="F39" s="92">
        <f t="shared" si="0"/>
        <v>2</v>
      </c>
      <c r="G39" s="93">
        <f t="shared" si="8"/>
        <v>1</v>
      </c>
      <c r="H39" s="94">
        <f>1+I26</f>
        <v>44120</v>
      </c>
      <c r="I39" s="94">
        <f t="shared" si="9"/>
        <v>44120</v>
      </c>
      <c r="J39" s="95">
        <f t="shared" si="6"/>
        <v>0</v>
      </c>
      <c r="K39" s="91" t="s">
        <v>51</v>
      </c>
      <c r="L39" s="96" t="s">
        <v>22</v>
      </c>
      <c r="M39" s="97">
        <f t="shared" si="10"/>
        <v>4</v>
      </c>
      <c r="N39" s="72"/>
    </row>
    <row r="40" spans="1:15" ht="13.2" customHeight="1" x14ac:dyDescent="0.3">
      <c r="A40" s="90">
        <v>39</v>
      </c>
      <c r="B40" s="91" t="s">
        <v>148</v>
      </c>
      <c r="C40" s="90">
        <v>0</v>
      </c>
      <c r="D40" s="91">
        <v>5</v>
      </c>
      <c r="E40" s="91">
        <v>30</v>
      </c>
      <c r="F40" s="92">
        <f t="shared" si="0"/>
        <v>2.5</v>
      </c>
      <c r="G40" s="93">
        <f t="shared" si="8"/>
        <v>1</v>
      </c>
      <c r="H40" s="94">
        <f>1+I27</f>
        <v>44129</v>
      </c>
      <c r="I40" s="94">
        <f t="shared" si="9"/>
        <v>44129</v>
      </c>
      <c r="J40" s="95">
        <f t="shared" si="6"/>
        <v>0</v>
      </c>
      <c r="K40" s="91" t="s">
        <v>51</v>
      </c>
      <c r="L40" s="96" t="s">
        <v>22</v>
      </c>
      <c r="M40" s="97">
        <f t="shared" si="10"/>
        <v>5</v>
      </c>
      <c r="N40" s="72"/>
    </row>
    <row r="41" spans="1:15" s="25" customFormat="1" ht="15" thickBot="1" x14ac:dyDescent="0.35">
      <c r="A41" s="104">
        <v>40</v>
      </c>
      <c r="B41" s="105" t="s">
        <v>136</v>
      </c>
      <c r="C41" s="104">
        <v>0</v>
      </c>
      <c r="D41" s="105">
        <v>66</v>
      </c>
      <c r="E41" s="105">
        <v>30</v>
      </c>
      <c r="F41" s="106">
        <f t="shared" si="0"/>
        <v>33</v>
      </c>
      <c r="G41" s="107">
        <f t="shared" si="8"/>
        <v>11</v>
      </c>
      <c r="H41" s="108">
        <f>1+I20</f>
        <v>44112</v>
      </c>
      <c r="I41" s="108">
        <f t="shared" si="9"/>
        <v>44122</v>
      </c>
      <c r="J41" s="109">
        <f t="shared" si="6"/>
        <v>0</v>
      </c>
      <c r="K41" s="105" t="s">
        <v>51</v>
      </c>
      <c r="L41" s="110" t="s">
        <v>22</v>
      </c>
      <c r="M41" s="111">
        <f t="shared" si="10"/>
        <v>6</v>
      </c>
      <c r="N41" s="112"/>
    </row>
    <row r="42" spans="1:15" x14ac:dyDescent="0.3">
      <c r="A42" s="10">
        <v>41</v>
      </c>
      <c r="B42" t="s">
        <v>27</v>
      </c>
      <c r="C42" s="10">
        <v>0</v>
      </c>
      <c r="D42">
        <v>450</v>
      </c>
      <c r="E42">
        <v>10</v>
      </c>
      <c r="F42" s="35">
        <f t="shared" si="0"/>
        <v>75</v>
      </c>
      <c r="G42" s="1">
        <f t="shared" si="8"/>
        <v>25</v>
      </c>
      <c r="H42" s="3">
        <f>1+I41</f>
        <v>44123</v>
      </c>
      <c r="I42" s="3">
        <f t="shared" si="9"/>
        <v>44147</v>
      </c>
      <c r="J42" s="11">
        <v>0</v>
      </c>
      <c r="K42" t="s">
        <v>50</v>
      </c>
      <c r="M42" s="12">
        <f t="shared" si="10"/>
        <v>18</v>
      </c>
    </row>
    <row r="43" spans="1:15" x14ac:dyDescent="0.3">
      <c r="A43" s="90">
        <v>42</v>
      </c>
      <c r="B43" s="91" t="s">
        <v>59</v>
      </c>
      <c r="C43" s="90">
        <v>42</v>
      </c>
      <c r="D43" s="91">
        <v>42</v>
      </c>
      <c r="E43" s="91">
        <v>10</v>
      </c>
      <c r="F43" s="92">
        <f t="shared" si="0"/>
        <v>7</v>
      </c>
      <c r="G43" s="93">
        <f t="shared" si="8"/>
        <v>3</v>
      </c>
      <c r="H43" s="94">
        <f>1+I29</f>
        <v>44113</v>
      </c>
      <c r="I43" s="94">
        <f t="shared" si="9"/>
        <v>44115</v>
      </c>
      <c r="J43" s="95">
        <f t="shared" ref="J43:J65" si="11">100*C43/D43</f>
        <v>100</v>
      </c>
      <c r="K43" s="91" t="s">
        <v>51</v>
      </c>
      <c r="L43" s="96" t="s">
        <v>40</v>
      </c>
      <c r="M43" s="97">
        <f t="shared" si="10"/>
        <v>14</v>
      </c>
      <c r="N43" s="20"/>
    </row>
    <row r="44" spans="1:15" x14ac:dyDescent="0.3">
      <c r="A44" s="98">
        <v>43</v>
      </c>
      <c r="B44" s="6" t="s">
        <v>60</v>
      </c>
      <c r="C44" s="98">
        <v>0</v>
      </c>
      <c r="D44" s="6">
        <v>84</v>
      </c>
      <c r="E44" s="6">
        <v>12</v>
      </c>
      <c r="F44" s="99">
        <f t="shared" si="0"/>
        <v>16.8</v>
      </c>
      <c r="G44" s="13">
        <f t="shared" si="8"/>
        <v>6</v>
      </c>
      <c r="H44" s="100">
        <f t="shared" ref="H44:H65" si="12">1+I43</f>
        <v>44116</v>
      </c>
      <c r="I44" s="100">
        <f t="shared" si="9"/>
        <v>44121</v>
      </c>
      <c r="J44" s="101">
        <f t="shared" si="11"/>
        <v>0</v>
      </c>
      <c r="K44" s="6" t="s">
        <v>51</v>
      </c>
      <c r="L44" s="102" t="s">
        <v>39</v>
      </c>
      <c r="M44" s="103">
        <f t="shared" si="10"/>
        <v>14</v>
      </c>
    </row>
    <row r="45" spans="1:15" x14ac:dyDescent="0.3">
      <c r="A45" s="98">
        <v>44</v>
      </c>
      <c r="B45" s="6" t="s">
        <v>73</v>
      </c>
      <c r="C45" s="98">
        <v>140</v>
      </c>
      <c r="D45" s="6">
        <v>239</v>
      </c>
      <c r="E45" s="6">
        <v>8</v>
      </c>
      <c r="F45" s="99">
        <f t="shared" si="0"/>
        <v>31.866666666666667</v>
      </c>
      <c r="G45" s="13">
        <f t="shared" si="8"/>
        <v>11</v>
      </c>
      <c r="H45" s="100">
        <f t="shared" si="12"/>
        <v>44122</v>
      </c>
      <c r="I45" s="100">
        <f t="shared" si="9"/>
        <v>44132</v>
      </c>
      <c r="J45" s="101">
        <f t="shared" si="11"/>
        <v>58.577405857740587</v>
      </c>
      <c r="K45" s="6" t="s">
        <v>51</v>
      </c>
      <c r="L45" s="102" t="s">
        <v>18</v>
      </c>
      <c r="M45" s="103">
        <f t="shared" si="10"/>
        <v>22</v>
      </c>
    </row>
    <row r="46" spans="1:15" x14ac:dyDescent="0.3">
      <c r="A46" s="19">
        <v>60</v>
      </c>
      <c r="B46" t="s">
        <v>20</v>
      </c>
      <c r="C46" s="10">
        <v>45</v>
      </c>
      <c r="D46">
        <v>58</v>
      </c>
      <c r="E46">
        <v>20</v>
      </c>
      <c r="F46" s="35">
        <f t="shared" si="0"/>
        <v>19.333333333333332</v>
      </c>
      <c r="G46" s="1">
        <f t="shared" si="8"/>
        <v>7</v>
      </c>
      <c r="H46" s="3">
        <f t="shared" si="12"/>
        <v>44133</v>
      </c>
      <c r="I46" s="3">
        <f t="shared" si="9"/>
        <v>44139</v>
      </c>
      <c r="J46" s="11">
        <f t="shared" si="11"/>
        <v>77.58620689655173</v>
      </c>
      <c r="K46" t="s">
        <v>50</v>
      </c>
      <c r="L46" s="5" t="s">
        <v>23</v>
      </c>
      <c r="M46" s="12">
        <f t="shared" si="10"/>
        <v>9</v>
      </c>
      <c r="N46" s="31"/>
      <c r="O46" s="32"/>
    </row>
    <row r="47" spans="1:15" x14ac:dyDescent="0.3">
      <c r="A47" s="19">
        <v>61</v>
      </c>
      <c r="B47" t="s">
        <v>14</v>
      </c>
      <c r="C47" s="10">
        <v>37</v>
      </c>
      <c r="D47">
        <v>64</v>
      </c>
      <c r="E47">
        <v>20</v>
      </c>
      <c r="F47" s="35">
        <f t="shared" si="0"/>
        <v>21.333333333333332</v>
      </c>
      <c r="G47" s="1">
        <f t="shared" si="8"/>
        <v>8</v>
      </c>
      <c r="H47" s="3">
        <f t="shared" si="12"/>
        <v>44140</v>
      </c>
      <c r="I47" s="3">
        <f t="shared" si="9"/>
        <v>44147</v>
      </c>
      <c r="J47" s="11">
        <f t="shared" si="11"/>
        <v>57.8125</v>
      </c>
      <c r="K47" t="s">
        <v>50</v>
      </c>
      <c r="L47" s="5" t="s">
        <v>21</v>
      </c>
      <c r="M47" s="12">
        <f t="shared" si="10"/>
        <v>8</v>
      </c>
      <c r="N47" s="31"/>
      <c r="O47" s="32"/>
    </row>
    <row r="48" spans="1:15" x14ac:dyDescent="0.3">
      <c r="A48" s="19">
        <v>70</v>
      </c>
      <c r="B48" s="20" t="s">
        <v>37</v>
      </c>
      <c r="C48" s="19">
        <v>0</v>
      </c>
      <c r="D48" s="20">
        <v>56</v>
      </c>
      <c r="E48" s="20">
        <v>10</v>
      </c>
      <c r="F48" s="37">
        <f t="shared" si="0"/>
        <v>9.3333333333333321</v>
      </c>
      <c r="G48" s="21">
        <f t="shared" si="8"/>
        <v>4</v>
      </c>
      <c r="H48" s="3">
        <f t="shared" si="12"/>
        <v>44148</v>
      </c>
      <c r="I48" s="22">
        <f t="shared" si="9"/>
        <v>44151</v>
      </c>
      <c r="J48" s="23">
        <f t="shared" si="11"/>
        <v>0</v>
      </c>
      <c r="K48" s="20" t="s">
        <v>51</v>
      </c>
      <c r="L48" s="5" t="s">
        <v>32</v>
      </c>
      <c r="M48" s="12">
        <f t="shared" si="10"/>
        <v>14</v>
      </c>
    </row>
    <row r="49" spans="1:15" x14ac:dyDescent="0.3">
      <c r="A49" s="19">
        <v>71</v>
      </c>
      <c r="B49" t="s">
        <v>13</v>
      </c>
      <c r="C49" s="10">
        <v>22</v>
      </c>
      <c r="D49">
        <v>453</v>
      </c>
      <c r="E49">
        <v>5</v>
      </c>
      <c r="F49" s="35">
        <f t="shared" si="0"/>
        <v>37.75</v>
      </c>
      <c r="G49" s="1">
        <f t="shared" si="8"/>
        <v>13</v>
      </c>
      <c r="H49" s="3">
        <f t="shared" si="12"/>
        <v>44152</v>
      </c>
      <c r="I49" s="3">
        <f t="shared" si="9"/>
        <v>44164</v>
      </c>
      <c r="J49" s="11">
        <f t="shared" si="11"/>
        <v>4.8565121412803531</v>
      </c>
      <c r="K49" t="s">
        <v>51</v>
      </c>
      <c r="L49" s="5" t="s">
        <v>18</v>
      </c>
      <c r="M49" s="12">
        <f t="shared" si="10"/>
        <v>35</v>
      </c>
    </row>
    <row r="50" spans="1:15" x14ac:dyDescent="0.3">
      <c r="A50" s="19">
        <v>72</v>
      </c>
      <c r="B50" t="s">
        <v>71</v>
      </c>
      <c r="C50" s="10">
        <v>0</v>
      </c>
      <c r="D50">
        <v>50</v>
      </c>
      <c r="E50">
        <v>13</v>
      </c>
      <c r="F50" s="35">
        <f>((15*4)+(12*26))/60</f>
        <v>6.2</v>
      </c>
      <c r="G50" s="1">
        <f t="shared" si="8"/>
        <v>3</v>
      </c>
      <c r="H50" s="3">
        <f t="shared" si="12"/>
        <v>44165</v>
      </c>
      <c r="I50" s="3">
        <f t="shared" si="9"/>
        <v>44167</v>
      </c>
      <c r="J50" s="11">
        <f t="shared" si="11"/>
        <v>0</v>
      </c>
      <c r="K50" t="s">
        <v>51</v>
      </c>
      <c r="L50" s="5" t="s">
        <v>33</v>
      </c>
      <c r="M50" s="12">
        <f t="shared" si="10"/>
        <v>17</v>
      </c>
    </row>
    <row r="51" spans="1:15" x14ac:dyDescent="0.3">
      <c r="A51" s="19">
        <v>75</v>
      </c>
      <c r="B51" t="s">
        <v>34</v>
      </c>
      <c r="C51" s="10">
        <v>0</v>
      </c>
      <c r="D51">
        <v>35</v>
      </c>
      <c r="E51">
        <v>15</v>
      </c>
      <c r="F51" s="35">
        <f t="shared" ref="F51:F65" si="13">D51*(E51/60)</f>
        <v>8.75</v>
      </c>
      <c r="G51" s="1">
        <f t="shared" si="8"/>
        <v>3</v>
      </c>
      <c r="H51" s="3">
        <f t="shared" si="12"/>
        <v>44168</v>
      </c>
      <c r="I51" s="3">
        <f t="shared" si="9"/>
        <v>44170</v>
      </c>
      <c r="J51" s="11">
        <f t="shared" si="11"/>
        <v>0</v>
      </c>
      <c r="K51" t="s">
        <v>51</v>
      </c>
      <c r="L51" s="5" t="s">
        <v>35</v>
      </c>
      <c r="M51" s="12">
        <f t="shared" si="10"/>
        <v>12</v>
      </c>
      <c r="O51" s="20"/>
    </row>
    <row r="52" spans="1:15" x14ac:dyDescent="0.3">
      <c r="A52" s="19">
        <v>76</v>
      </c>
      <c r="B52" s="20" t="s">
        <v>36</v>
      </c>
      <c r="C52" s="19">
        <v>0</v>
      </c>
      <c r="D52" s="20">
        <v>35</v>
      </c>
      <c r="E52" s="20">
        <v>15</v>
      </c>
      <c r="F52" s="37">
        <f t="shared" si="13"/>
        <v>8.75</v>
      </c>
      <c r="G52" s="21">
        <f t="shared" si="8"/>
        <v>3</v>
      </c>
      <c r="H52" s="22">
        <f t="shared" si="12"/>
        <v>44171</v>
      </c>
      <c r="I52" s="22">
        <f t="shared" si="9"/>
        <v>44173</v>
      </c>
      <c r="J52" s="23">
        <f t="shared" si="11"/>
        <v>0</v>
      </c>
      <c r="K52" s="20" t="s">
        <v>51</v>
      </c>
      <c r="L52" s="42" t="s">
        <v>35</v>
      </c>
      <c r="M52" s="43">
        <f t="shared" si="10"/>
        <v>12</v>
      </c>
      <c r="N52" s="20"/>
      <c r="O52" s="20"/>
    </row>
    <row r="53" spans="1:15" x14ac:dyDescent="0.3">
      <c r="A53" s="19">
        <v>77</v>
      </c>
      <c r="B53" t="s">
        <v>44</v>
      </c>
      <c r="C53" s="10">
        <v>0</v>
      </c>
      <c r="D53">
        <v>119</v>
      </c>
      <c r="E53">
        <v>20</v>
      </c>
      <c r="F53" s="35">
        <f t="shared" si="13"/>
        <v>39.666666666666664</v>
      </c>
      <c r="G53" s="1">
        <f t="shared" si="8"/>
        <v>14</v>
      </c>
      <c r="H53" s="3">
        <f t="shared" si="12"/>
        <v>44174</v>
      </c>
      <c r="I53" s="3">
        <f t="shared" si="9"/>
        <v>44187</v>
      </c>
      <c r="J53" s="11">
        <f t="shared" si="11"/>
        <v>0</v>
      </c>
      <c r="K53" t="s">
        <v>51</v>
      </c>
      <c r="L53" s="5" t="s">
        <v>45</v>
      </c>
      <c r="M53" s="12">
        <f t="shared" si="10"/>
        <v>9</v>
      </c>
    </row>
    <row r="54" spans="1:15" x14ac:dyDescent="0.3">
      <c r="A54" s="19">
        <v>78</v>
      </c>
      <c r="B54" s="20" t="s">
        <v>46</v>
      </c>
      <c r="C54" s="19">
        <v>0</v>
      </c>
      <c r="D54" s="20">
        <v>50</v>
      </c>
      <c r="E54" s="20">
        <v>50</v>
      </c>
      <c r="F54" s="37">
        <f t="shared" si="13"/>
        <v>41.666666666666671</v>
      </c>
      <c r="G54" s="21">
        <f t="shared" si="8"/>
        <v>14</v>
      </c>
      <c r="H54" s="22">
        <f t="shared" si="12"/>
        <v>44188</v>
      </c>
      <c r="I54" s="22">
        <f t="shared" si="9"/>
        <v>44201</v>
      </c>
      <c r="J54" s="23">
        <f t="shared" si="11"/>
        <v>0</v>
      </c>
      <c r="K54" s="20" t="s">
        <v>51</v>
      </c>
      <c r="L54" s="42" t="s">
        <v>47</v>
      </c>
      <c r="M54" s="43">
        <f t="shared" si="10"/>
        <v>4</v>
      </c>
      <c r="N54" s="20"/>
      <c r="O54" s="20"/>
    </row>
    <row r="55" spans="1:15" x14ac:dyDescent="0.3">
      <c r="A55" s="10">
        <v>363</v>
      </c>
      <c r="B55" t="s">
        <v>61</v>
      </c>
      <c r="C55" s="10">
        <v>0</v>
      </c>
      <c r="D55">
        <v>102</v>
      </c>
      <c r="E55">
        <v>10</v>
      </c>
      <c r="F55" s="35">
        <f t="shared" si="13"/>
        <v>17</v>
      </c>
      <c r="G55" s="1">
        <f t="shared" si="8"/>
        <v>6</v>
      </c>
      <c r="H55" s="3">
        <f t="shared" si="12"/>
        <v>44202</v>
      </c>
      <c r="I55" s="3">
        <f t="shared" si="9"/>
        <v>44207</v>
      </c>
      <c r="J55" s="11">
        <f t="shared" si="11"/>
        <v>0</v>
      </c>
      <c r="K55" t="s">
        <v>51</v>
      </c>
      <c r="L55" s="5"/>
      <c r="M55" s="40">
        <f t="shared" si="10"/>
        <v>17</v>
      </c>
    </row>
    <row r="56" spans="1:15" x14ac:dyDescent="0.3">
      <c r="A56" s="10">
        <v>364</v>
      </c>
      <c r="B56" t="s">
        <v>62</v>
      </c>
      <c r="C56" s="10">
        <v>0</v>
      </c>
      <c r="D56">
        <v>56</v>
      </c>
      <c r="E56">
        <v>10</v>
      </c>
      <c r="F56" s="35">
        <f t="shared" si="13"/>
        <v>9.3333333333333321</v>
      </c>
      <c r="G56" s="1">
        <f t="shared" si="8"/>
        <v>4</v>
      </c>
      <c r="H56" s="3">
        <f t="shared" si="12"/>
        <v>44208</v>
      </c>
      <c r="I56" s="3">
        <f t="shared" si="9"/>
        <v>44211</v>
      </c>
      <c r="J56" s="11">
        <f t="shared" si="11"/>
        <v>0</v>
      </c>
      <c r="K56" t="s">
        <v>51</v>
      </c>
      <c r="L56" s="5"/>
      <c r="M56" s="40">
        <f t="shared" si="10"/>
        <v>14</v>
      </c>
    </row>
    <row r="57" spans="1:15" x14ac:dyDescent="0.3">
      <c r="A57" s="10">
        <v>365</v>
      </c>
      <c r="B57" t="s">
        <v>63</v>
      </c>
      <c r="C57" s="10">
        <v>0</v>
      </c>
      <c r="D57">
        <v>21</v>
      </c>
      <c r="E57">
        <v>10</v>
      </c>
      <c r="F57" s="35">
        <f t="shared" si="13"/>
        <v>3.5</v>
      </c>
      <c r="G57" s="1">
        <f t="shared" si="8"/>
        <v>2</v>
      </c>
      <c r="H57" s="3">
        <f t="shared" si="12"/>
        <v>44212</v>
      </c>
      <c r="I57" s="3">
        <f t="shared" si="9"/>
        <v>44213</v>
      </c>
      <c r="J57" s="11">
        <f t="shared" si="11"/>
        <v>0</v>
      </c>
      <c r="K57" t="s">
        <v>51</v>
      </c>
      <c r="L57" s="5"/>
      <c r="M57" s="40">
        <f t="shared" si="10"/>
        <v>11</v>
      </c>
    </row>
    <row r="58" spans="1:15" x14ac:dyDescent="0.3">
      <c r="A58" s="10">
        <v>366</v>
      </c>
      <c r="B58" t="s">
        <v>64</v>
      </c>
      <c r="C58" s="10">
        <v>0</v>
      </c>
      <c r="D58">
        <v>8</v>
      </c>
      <c r="E58">
        <v>10</v>
      </c>
      <c r="F58" s="35">
        <f t="shared" si="13"/>
        <v>1.3333333333333333</v>
      </c>
      <c r="G58" s="1">
        <f t="shared" si="8"/>
        <v>1</v>
      </c>
      <c r="H58" s="3">
        <f t="shared" si="12"/>
        <v>44214</v>
      </c>
      <c r="I58" s="3">
        <f t="shared" si="9"/>
        <v>44214</v>
      </c>
      <c r="J58" s="11">
        <f t="shared" si="11"/>
        <v>0</v>
      </c>
      <c r="K58" t="s">
        <v>51</v>
      </c>
      <c r="L58" s="5"/>
      <c r="M58" s="40">
        <f t="shared" si="10"/>
        <v>8</v>
      </c>
    </row>
    <row r="59" spans="1:15" x14ac:dyDescent="0.3">
      <c r="A59" s="10">
        <v>367</v>
      </c>
      <c r="B59" t="s">
        <v>65</v>
      </c>
      <c r="C59" s="10">
        <v>0</v>
      </c>
      <c r="D59">
        <v>5</v>
      </c>
      <c r="E59">
        <v>10</v>
      </c>
      <c r="F59" s="35">
        <f t="shared" si="13"/>
        <v>0.83333333333333326</v>
      </c>
      <c r="G59" s="1">
        <f t="shared" si="8"/>
        <v>1</v>
      </c>
      <c r="H59" s="3">
        <f t="shared" si="12"/>
        <v>44215</v>
      </c>
      <c r="I59" s="3">
        <f t="shared" si="9"/>
        <v>44215</v>
      </c>
      <c r="J59" s="11">
        <f t="shared" si="11"/>
        <v>0</v>
      </c>
      <c r="K59" t="s">
        <v>51</v>
      </c>
      <c r="L59" s="5"/>
      <c r="M59" s="40">
        <f t="shared" si="10"/>
        <v>5</v>
      </c>
    </row>
    <row r="60" spans="1:15" x14ac:dyDescent="0.3">
      <c r="A60" s="10">
        <v>368</v>
      </c>
      <c r="B60" t="s">
        <v>66</v>
      </c>
      <c r="C60" s="10">
        <v>0</v>
      </c>
      <c r="D60">
        <v>30</v>
      </c>
      <c r="E60">
        <v>10</v>
      </c>
      <c r="F60" s="35">
        <f t="shared" si="13"/>
        <v>5</v>
      </c>
      <c r="G60" s="1">
        <f t="shared" si="8"/>
        <v>2</v>
      </c>
      <c r="H60" s="3">
        <f t="shared" si="12"/>
        <v>44216</v>
      </c>
      <c r="I60" s="3">
        <f t="shared" si="9"/>
        <v>44217</v>
      </c>
      <c r="J60" s="11">
        <f t="shared" si="11"/>
        <v>0</v>
      </c>
      <c r="K60" t="s">
        <v>51</v>
      </c>
      <c r="L60" s="5"/>
      <c r="M60" s="40">
        <f t="shared" si="10"/>
        <v>15</v>
      </c>
    </row>
    <row r="61" spans="1:15" x14ac:dyDescent="0.3">
      <c r="A61" s="10">
        <v>369</v>
      </c>
      <c r="B61" t="s">
        <v>67</v>
      </c>
      <c r="C61" s="10">
        <v>0</v>
      </c>
      <c r="D61">
        <v>204</v>
      </c>
      <c r="E61">
        <v>10</v>
      </c>
      <c r="F61" s="35">
        <f t="shared" si="13"/>
        <v>34</v>
      </c>
      <c r="G61" s="1">
        <f t="shared" si="8"/>
        <v>12</v>
      </c>
      <c r="H61" s="3">
        <f t="shared" si="12"/>
        <v>44218</v>
      </c>
      <c r="I61" s="3">
        <f t="shared" si="9"/>
        <v>44229</v>
      </c>
      <c r="J61" s="11">
        <f t="shared" si="11"/>
        <v>0</v>
      </c>
      <c r="K61" t="s">
        <v>51</v>
      </c>
      <c r="L61" s="5"/>
      <c r="M61" s="40">
        <f t="shared" si="10"/>
        <v>17</v>
      </c>
    </row>
    <row r="62" spans="1:15" x14ac:dyDescent="0.3">
      <c r="A62" s="10">
        <v>370</v>
      </c>
      <c r="B62" t="s">
        <v>68</v>
      </c>
      <c r="C62" s="10">
        <v>0</v>
      </c>
      <c r="D62">
        <v>8</v>
      </c>
      <c r="E62">
        <v>10</v>
      </c>
      <c r="F62" s="35">
        <f t="shared" si="13"/>
        <v>1.3333333333333333</v>
      </c>
      <c r="G62" s="1">
        <f t="shared" si="8"/>
        <v>1</v>
      </c>
      <c r="H62" s="3">
        <f t="shared" si="12"/>
        <v>44230</v>
      </c>
      <c r="I62" s="3">
        <f t="shared" si="9"/>
        <v>44230</v>
      </c>
      <c r="J62" s="11">
        <f t="shared" si="11"/>
        <v>0</v>
      </c>
      <c r="K62" t="s">
        <v>51</v>
      </c>
      <c r="L62" s="5"/>
      <c r="M62" s="40">
        <f t="shared" si="10"/>
        <v>8</v>
      </c>
    </row>
    <row r="63" spans="1:15" x14ac:dyDescent="0.3">
      <c r="A63" s="10">
        <v>371</v>
      </c>
      <c r="B63" t="s">
        <v>69</v>
      </c>
      <c r="C63" s="10">
        <v>2</v>
      </c>
      <c r="D63">
        <v>2</v>
      </c>
      <c r="E63">
        <v>10</v>
      </c>
      <c r="F63" s="35">
        <f t="shared" si="13"/>
        <v>0.33333333333333331</v>
      </c>
      <c r="G63" s="1">
        <f t="shared" si="8"/>
        <v>1</v>
      </c>
      <c r="H63" s="3">
        <f t="shared" si="12"/>
        <v>44231</v>
      </c>
      <c r="I63" s="3">
        <f t="shared" si="9"/>
        <v>44231</v>
      </c>
      <c r="J63" s="11">
        <f t="shared" si="11"/>
        <v>100</v>
      </c>
      <c r="K63" t="s">
        <v>52</v>
      </c>
      <c r="L63" s="5"/>
      <c r="M63" s="40">
        <f t="shared" si="10"/>
        <v>2</v>
      </c>
    </row>
    <row r="64" spans="1:15" x14ac:dyDescent="0.3">
      <c r="A64" s="10">
        <v>372</v>
      </c>
      <c r="B64" t="s">
        <v>43</v>
      </c>
      <c r="C64" s="10">
        <v>0</v>
      </c>
      <c r="D64">
        <v>190</v>
      </c>
      <c r="E64">
        <v>12</v>
      </c>
      <c r="F64" s="35">
        <f t="shared" si="13"/>
        <v>38</v>
      </c>
      <c r="G64" s="1">
        <f t="shared" si="8"/>
        <v>13</v>
      </c>
      <c r="H64" s="3">
        <f t="shared" si="12"/>
        <v>44232</v>
      </c>
      <c r="I64" s="3">
        <f t="shared" si="9"/>
        <v>44244</v>
      </c>
      <c r="J64" s="11">
        <f t="shared" si="11"/>
        <v>0</v>
      </c>
      <c r="K64" t="s">
        <v>51</v>
      </c>
      <c r="L64" s="5" t="s">
        <v>42</v>
      </c>
      <c r="M64" s="12">
        <f t="shared" si="10"/>
        <v>15</v>
      </c>
    </row>
    <row r="65" spans="1:13" s="25" customFormat="1" ht="15" thickBot="1" x14ac:dyDescent="0.35">
      <c r="A65" s="24">
        <v>373</v>
      </c>
      <c r="B65" s="25" t="s">
        <v>41</v>
      </c>
      <c r="C65" s="24">
        <v>0</v>
      </c>
      <c r="D65" s="25">
        <v>174</v>
      </c>
      <c r="E65" s="25">
        <v>10</v>
      </c>
      <c r="F65" s="36">
        <f t="shared" si="13"/>
        <v>29</v>
      </c>
      <c r="G65" s="26">
        <f t="shared" si="8"/>
        <v>10</v>
      </c>
      <c r="H65" s="27">
        <f t="shared" si="12"/>
        <v>44245</v>
      </c>
      <c r="I65" s="27">
        <f t="shared" si="9"/>
        <v>44254</v>
      </c>
      <c r="J65" s="28">
        <f t="shared" si="11"/>
        <v>0</v>
      </c>
      <c r="K65" s="25" t="s">
        <v>51</v>
      </c>
      <c r="L65" s="29" t="s">
        <v>42</v>
      </c>
      <c r="M65" s="30">
        <f t="shared" si="10"/>
        <v>18</v>
      </c>
    </row>
    <row r="66" spans="1:13" s="7" customFormat="1" x14ac:dyDescent="0.3">
      <c r="C66" s="34"/>
      <c r="F66" s="38">
        <f>SUM(F2:F28)</f>
        <v>102</v>
      </c>
      <c r="G66" s="9">
        <f>SUM(G2:G28)</f>
        <v>42</v>
      </c>
      <c r="H66" s="8"/>
    </row>
    <row r="67" spans="1:13" x14ac:dyDescent="0.3">
      <c r="F67" s="35">
        <f>F66/O2</f>
        <v>34</v>
      </c>
    </row>
  </sheetData>
  <autoFilter ref="A1:O1" xr:uid="{A700CD13-6EC8-42D9-8B56-376817910771}">
    <sortState xmlns:xlrd2="http://schemas.microsoft.com/office/spreadsheetml/2017/richdata2" ref="A2:O67">
      <sortCondition ref="A1"/>
    </sortState>
  </autoFilter>
  <conditionalFormatting sqref="B28:E28 A2:E2 B8 I7:I8 K7:L8 G2:L2 B9:E10 L43 L46 K42:L42 I9:L16 G8:G15 F11:F16 K55:L55 B55:I55 J42:J55 G18:L18 G28:L28 I59 J57:L59 G59:H65 A56:L56 I60:L65 A57:F65 G3:G6 B3:E6 F3:F4 I3:L6 H2:H16 G57:I58 G42:I42 B42:E42 A3:A55">
    <cfRule type="expression" dxfId="657" priority="470">
      <formula>$K2="WIP"</formula>
    </cfRule>
    <cfRule type="expression" dxfId="656" priority="471">
      <formula>$K2="DONE"</formula>
    </cfRule>
    <cfRule type="expression" dxfId="655" priority="472">
      <formula>AND($I2&lt;TODAY(), $K2&lt;&gt;"Done")</formula>
    </cfRule>
  </conditionalFormatting>
  <conditionalFormatting sqref="J2:J6 J28 J59:J65 J9:J16 J56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{65AD72E0-BDE3-4420-A8C5-30E3FC5270DB}</x14:id>
        </ext>
      </extLst>
    </cfRule>
  </conditionalFormatting>
  <conditionalFormatting sqref="B11:E11">
    <cfRule type="expression" dxfId="654" priority="457">
      <formula>$K11="WIP"</formula>
    </cfRule>
    <cfRule type="expression" dxfId="653" priority="458">
      <formula>$K11="DONE"</formula>
    </cfRule>
    <cfRule type="expression" dxfId="652" priority="459">
      <formula>AND($I11&lt;TODAY(), $K11&lt;&gt;"Done")</formula>
    </cfRule>
  </conditionalFormatting>
  <conditionalFormatting sqref="J1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{893969F6-19FE-45F0-B984-D7720317B212}</x14:id>
        </ext>
      </extLst>
    </cfRule>
  </conditionalFormatting>
  <conditionalFormatting sqref="B16:E16 G16">
    <cfRule type="expression" dxfId="651" priority="453">
      <formula>$K16="WIP"</formula>
    </cfRule>
    <cfRule type="expression" dxfId="650" priority="454">
      <formula>$K16="DONE"</formula>
    </cfRule>
    <cfRule type="expression" dxfId="649" priority="455">
      <formula>AND($I16&lt;TODAY(), $K16&lt;&gt;"Done")</formula>
    </cfRule>
  </conditionalFormatting>
  <conditionalFormatting sqref="J16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{E2FA3EA0-F89F-43B4-85A9-601B5B38EC2A}</x14:id>
        </ext>
      </extLst>
    </cfRule>
  </conditionalFormatting>
  <conditionalFormatting sqref="B12:E12">
    <cfRule type="expression" dxfId="648" priority="449">
      <formula>$K12="WIP"</formula>
    </cfRule>
    <cfRule type="expression" dxfId="647" priority="450">
      <formula>$K12="DONE"</formula>
    </cfRule>
    <cfRule type="expression" dxfId="646" priority="451">
      <formula>AND($I12&lt;TODAY(), $K12&lt;&gt;"Done")</formula>
    </cfRule>
  </conditionalFormatting>
  <conditionalFormatting sqref="J12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{BA5119EC-7AB2-4973-AF67-785EE3A60CEF}</x14:id>
        </ext>
      </extLst>
    </cfRule>
  </conditionalFormatting>
  <conditionalFormatting sqref="B13:E13">
    <cfRule type="expression" dxfId="645" priority="445">
      <formula>$K13="WIP"</formula>
    </cfRule>
    <cfRule type="expression" dxfId="644" priority="446">
      <formula>$K13="DONE"</formula>
    </cfRule>
    <cfRule type="expression" dxfId="643" priority="447">
      <formula>AND($I13&lt;TODAY(), $K13&lt;&gt;"Done")</formula>
    </cfRule>
  </conditionalFormatting>
  <conditionalFormatting sqref="J13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{60C2FD59-469F-4B9F-A472-259548702149}</x14:id>
        </ext>
      </extLst>
    </cfRule>
  </conditionalFormatting>
  <conditionalFormatting sqref="B15:E15">
    <cfRule type="expression" dxfId="642" priority="441">
      <formula>$K15="WIP"</formula>
    </cfRule>
    <cfRule type="expression" dxfId="641" priority="442">
      <formula>$K15="DONE"</formula>
    </cfRule>
    <cfRule type="expression" dxfId="640" priority="443">
      <formula>AND($I15&lt;TODAY(), $K15&lt;&gt;"Done")</formula>
    </cfRule>
  </conditionalFormatting>
  <conditionalFormatting sqref="J15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{40E132E4-DDD2-44C3-A013-245A2ABF8E49}</x14:id>
        </ext>
      </extLst>
    </cfRule>
  </conditionalFormatting>
  <conditionalFormatting sqref="J56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{89DD2C54-B92A-44B9-9BDE-47ED07150FF2}</x14:id>
        </ext>
      </extLst>
    </cfRule>
  </conditionalFormatting>
  <conditionalFormatting sqref="B14:E14">
    <cfRule type="expression" dxfId="639" priority="436">
      <formula>$K14="WIP"</formula>
    </cfRule>
    <cfRule type="expression" dxfId="638" priority="437">
      <formula>$K14="DONE"</formula>
    </cfRule>
    <cfRule type="expression" dxfId="637" priority="438">
      <formula>AND($I14&lt;TODAY(), $K14&lt;&gt;"Done")</formula>
    </cfRule>
  </conditionalFormatting>
  <conditionalFormatting sqref="J14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{FA578833-FCE9-4270-A12A-958DB324C4AC}</x14:id>
        </ext>
      </extLst>
    </cfRule>
  </conditionalFormatting>
  <conditionalFormatting sqref="J9:J16 J28 J2:J6 J56:J6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{6D8972A5-A9D5-4277-BBD3-9F1E33C27EE9}</x14:id>
        </ext>
      </extLst>
    </cfRule>
  </conditionalFormatting>
  <conditionalFormatting sqref="J6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{9CBD30D3-120B-4560-965F-B59549BB144F}</x14:id>
        </ext>
      </extLst>
    </cfRule>
  </conditionalFormatting>
  <conditionalFormatting sqref="J62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{3B5C0C91-6C1E-4546-8AA9-B52779C8E2C3}</x14:id>
        </ext>
      </extLst>
    </cfRule>
  </conditionalFormatting>
  <conditionalFormatting sqref="J6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{B0C0DD99-D4E3-4A19-B03D-9C6862961338}</x14:id>
        </ext>
      </extLst>
    </cfRule>
  </conditionalFormatting>
  <conditionalFormatting sqref="J6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{11E3B57F-67D6-413B-9C91-7435DD51E041}</x14:id>
        </ext>
      </extLst>
    </cfRule>
  </conditionalFormatting>
  <conditionalFormatting sqref="J65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{B1C1AEEF-1789-4723-9825-A2588ABEB3EE}</x14:id>
        </ext>
      </extLst>
    </cfRule>
  </conditionalFormatting>
  <conditionalFormatting sqref="J3">
    <cfRule type="expression" dxfId="636" priority="404">
      <formula>$K3="WIP"</formula>
    </cfRule>
    <cfRule type="expression" dxfId="635" priority="405">
      <formula>$K3="DONE"</formula>
    </cfRule>
    <cfRule type="expression" dxfId="634" priority="406">
      <formula>AND($I3&lt;TODAY(), $K3&lt;&gt;"Done")</formula>
    </cfRule>
  </conditionalFormatting>
  <conditionalFormatting sqref="J3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{220A366C-2607-427A-9829-329CFEC425D5}</x14:id>
        </ext>
      </extLst>
    </cfRule>
  </conditionalFormatting>
  <conditionalFormatting sqref="J4">
    <cfRule type="expression" dxfId="633" priority="400">
      <formula>$K4="WIP"</formula>
    </cfRule>
    <cfRule type="expression" dxfId="632" priority="401">
      <formula>$K4="DONE"</formula>
    </cfRule>
    <cfRule type="expression" dxfId="631" priority="402">
      <formula>AND($I4&lt;TODAY(), $K4&lt;&gt;"Done")</formula>
    </cfRule>
  </conditionalFormatting>
  <conditionalFormatting sqref="J4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{D47879E1-E08E-4C7A-A8E0-B2F15E786683}</x14:id>
        </ext>
      </extLst>
    </cfRule>
  </conditionalFormatting>
  <conditionalFormatting sqref="J5">
    <cfRule type="expression" dxfId="630" priority="396">
      <formula>$K5="WIP"</formula>
    </cfRule>
    <cfRule type="expression" dxfId="629" priority="397">
      <formula>$K5="DONE"</formula>
    </cfRule>
    <cfRule type="expression" dxfId="628" priority="398">
      <formula>AND($I5&lt;TODAY(), $K5&lt;&gt;"Done")</formula>
    </cfRule>
  </conditionalFormatting>
  <conditionalFormatting sqref="J5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{C6DEF738-5177-4642-BB53-4BAEE270BBAF}</x14:id>
        </ext>
      </extLst>
    </cfRule>
  </conditionalFormatting>
  <conditionalFormatting sqref="J6">
    <cfRule type="expression" dxfId="627" priority="392">
      <formula>$K6="WIP"</formula>
    </cfRule>
    <cfRule type="expression" dxfId="626" priority="393">
      <formula>$K6="DONE"</formula>
    </cfRule>
    <cfRule type="expression" dxfId="625" priority="394">
      <formula>AND($I6&lt;TODAY(), $K6&lt;&gt;"Done")</formula>
    </cfRule>
  </conditionalFormatting>
  <conditionalFormatting sqref="J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{98E79479-415A-4953-B9C1-B897F3A588DA}</x14:id>
        </ext>
      </extLst>
    </cfRule>
  </conditionalFormatting>
  <conditionalFormatting sqref="F10">
    <cfRule type="expression" dxfId="624" priority="377">
      <formula>$K10="WIP"</formula>
    </cfRule>
    <cfRule type="expression" dxfId="623" priority="378">
      <formula>$K10="DONE"</formula>
    </cfRule>
    <cfRule type="expression" dxfId="622" priority="379">
      <formula>AND($I10&lt;TODAY(), $K10&lt;&gt;"Done")</formula>
    </cfRule>
  </conditionalFormatting>
  <conditionalFormatting sqref="B18:E18">
    <cfRule type="expression" dxfId="621" priority="373">
      <formula>$K18="WIP"</formula>
    </cfRule>
    <cfRule type="expression" dxfId="620" priority="374">
      <formula>$K18="DONE"</formula>
    </cfRule>
    <cfRule type="expression" dxfId="619" priority="375">
      <formula>AND($I18&lt;TODAY(), $K18&lt;&gt;"Done")</formula>
    </cfRule>
  </conditionalFormatting>
  <conditionalFormatting sqref="J18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{0D9BE72D-E391-4F03-87C6-2E64A3A1FDBC}</x14:id>
        </ext>
      </extLst>
    </cfRule>
  </conditionalFormatting>
  <conditionalFormatting sqref="J18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{FBF48704-0F13-4A50-9BB5-5A508875F21D}</x14:id>
        </ext>
      </extLst>
    </cfRule>
  </conditionalFormatting>
  <conditionalFormatting sqref="B7:E7 G7 J7">
    <cfRule type="expression" dxfId="618" priority="369">
      <formula>$K7="WIP"</formula>
    </cfRule>
    <cfRule type="expression" dxfId="617" priority="370">
      <formula>$K7="DONE"</formula>
    </cfRule>
    <cfRule type="expression" dxfId="616" priority="371">
      <formula>AND($I7&lt;TODAY(), $K7&lt;&gt;"Done")</formula>
    </cfRule>
  </conditionalFormatting>
  <conditionalFormatting sqref="H16 H18 H28 H42">
    <cfRule type="expression" dxfId="615" priority="366">
      <formula>$K16="WIP"</formula>
    </cfRule>
    <cfRule type="expression" dxfId="614" priority="367">
      <formula>$K16="DONE"</formula>
    </cfRule>
    <cfRule type="expression" dxfId="613" priority="368">
      <formula>AND($I16&lt;TODAY(), $K16&lt;&gt;"Done")</formula>
    </cfRule>
  </conditionalFormatting>
  <conditionalFormatting sqref="J7">
    <cfRule type="expression" dxfId="612" priority="362">
      <formula>$K7="WIP"</formula>
    </cfRule>
    <cfRule type="expression" dxfId="611" priority="363">
      <formula>$K7="DONE"</formula>
    </cfRule>
    <cfRule type="expression" dxfId="610" priority="364">
      <formula>AND($I7&lt;TODAY(), $K7&lt;&gt;"Done")</formula>
    </cfRule>
  </conditionalFormatting>
  <conditionalFormatting sqref="J7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{51BD11C3-42B6-4497-8F25-F74EF418E0FA}</x14:id>
        </ext>
      </extLst>
    </cfRule>
  </conditionalFormatting>
  <conditionalFormatting sqref="J7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{4D42E252-00E7-48E5-8F68-17145EC62D16}</x14:id>
        </ext>
      </extLst>
    </cfRule>
  </conditionalFormatting>
  <conditionalFormatting sqref="C8:E8">
    <cfRule type="expression" dxfId="609" priority="358">
      <formula>$K8="WIP"</formula>
    </cfRule>
    <cfRule type="expression" dxfId="608" priority="359">
      <formula>$K8="DONE"</formula>
    </cfRule>
    <cfRule type="expression" dxfId="607" priority="360">
      <formula>AND($I8&lt;TODAY(), $K8&lt;&gt;"Done")</formula>
    </cfRule>
  </conditionalFormatting>
  <conditionalFormatting sqref="J8">
    <cfRule type="expression" dxfId="606" priority="354">
      <formula>$K8="WIP"</formula>
    </cfRule>
    <cfRule type="expression" dxfId="605" priority="355">
      <formula>$K8="DONE"</formula>
    </cfRule>
    <cfRule type="expression" dxfId="604" priority="356">
      <formula>AND($I8&lt;TODAY(), $K8&lt;&gt;"Done")</formula>
    </cfRule>
  </conditionalFormatting>
  <conditionalFormatting sqref="J8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{1A20BF7A-F540-43A2-B85A-D8CFBDAC66B4}</x14:id>
        </ext>
      </extLst>
    </cfRule>
  </conditionalFormatting>
  <conditionalFormatting sqref="J8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{1E0822CB-9247-47E1-B839-2C42BF09AC36}</x14:id>
        </ext>
      </extLst>
    </cfRule>
  </conditionalFormatting>
  <conditionalFormatting sqref="F5">
    <cfRule type="expression" dxfId="603" priority="338">
      <formula>$K5="WIP"</formula>
    </cfRule>
    <cfRule type="expression" dxfId="602" priority="339">
      <formula>$K5="DONE"</formula>
    </cfRule>
    <cfRule type="expression" dxfId="601" priority="340">
      <formula>AND($I5&lt;TODAY(), $K5&lt;&gt;"Done")</formula>
    </cfRule>
  </conditionalFormatting>
  <conditionalFormatting sqref="F6">
    <cfRule type="expression" dxfId="600" priority="335">
      <formula>$K6="WIP"</formula>
    </cfRule>
    <cfRule type="expression" dxfId="599" priority="336">
      <formula>$K6="DONE"</formula>
    </cfRule>
    <cfRule type="expression" dxfId="598" priority="337">
      <formula>AND($I6&lt;TODAY(), $K6&lt;&gt;"Done")</formula>
    </cfRule>
  </conditionalFormatting>
  <conditionalFormatting sqref="F7">
    <cfRule type="expression" dxfId="597" priority="332">
      <formula>$K7="WIP"</formula>
    </cfRule>
    <cfRule type="expression" dxfId="596" priority="333">
      <formula>$K7="DONE"</formula>
    </cfRule>
    <cfRule type="expression" dxfId="595" priority="334">
      <formula>AND($I7&lt;TODAY(), $K7&lt;&gt;"Done")</formula>
    </cfRule>
  </conditionalFormatting>
  <conditionalFormatting sqref="F8">
    <cfRule type="expression" dxfId="594" priority="329">
      <formula>$K8="WIP"</formula>
    </cfRule>
    <cfRule type="expression" dxfId="593" priority="330">
      <formula>$K8="DONE"</formula>
    </cfRule>
    <cfRule type="expression" dxfId="592" priority="331">
      <formula>AND($I8&lt;TODAY(), $K8&lt;&gt;"Done")</formula>
    </cfRule>
  </conditionalFormatting>
  <conditionalFormatting sqref="F9">
    <cfRule type="expression" dxfId="591" priority="326">
      <formula>$K9="WIP"</formula>
    </cfRule>
    <cfRule type="expression" dxfId="590" priority="327">
      <formula>$K9="DONE"</formula>
    </cfRule>
    <cfRule type="expression" dxfId="589" priority="328">
      <formula>AND($I9&lt;TODAY(), $K9&lt;&gt;"Done")</formula>
    </cfRule>
  </conditionalFormatting>
  <conditionalFormatting sqref="F28 F42">
    <cfRule type="expression" dxfId="588" priority="323">
      <formula>$K28="WIP"</formula>
    </cfRule>
    <cfRule type="expression" dxfId="587" priority="324">
      <formula>$K28="DONE"</formula>
    </cfRule>
    <cfRule type="expression" dxfId="586" priority="325">
      <formula>AND($I28&lt;TODAY(), $K28&lt;&gt;"Done")</formula>
    </cfRule>
  </conditionalFormatting>
  <conditionalFormatting sqref="F2">
    <cfRule type="expression" dxfId="585" priority="320">
      <formula>$K2="WIP"</formula>
    </cfRule>
    <cfRule type="expression" dxfId="584" priority="321">
      <formula>$K2="DONE"</formula>
    </cfRule>
    <cfRule type="expression" dxfId="583" priority="322">
      <formula>AND($I2&lt;TODAY(), $K2&lt;&gt;"Done")</formula>
    </cfRule>
  </conditionalFormatting>
  <conditionalFormatting sqref="F18">
    <cfRule type="expression" dxfId="582" priority="317">
      <formula>$K18="WIP"</formula>
    </cfRule>
    <cfRule type="expression" dxfId="581" priority="318">
      <formula>$K18="DONE"</formula>
    </cfRule>
    <cfRule type="expression" dxfId="580" priority="319">
      <formula>AND($I18&lt;TODAY(), $K18&lt;&gt;"Done")</formula>
    </cfRule>
  </conditionalFormatting>
  <conditionalFormatting sqref="B46:E46 G46:I46 K46">
    <cfRule type="expression" dxfId="579" priority="314">
      <formula>$K46="WIP"</formula>
    </cfRule>
    <cfRule type="expression" dxfId="578" priority="315">
      <formula>$K46="DONE"</formula>
    </cfRule>
    <cfRule type="expression" dxfId="577" priority="316">
      <formula>AND($I46&lt;TODAY(), $K46&lt;&gt;"Done")</formula>
    </cfRule>
  </conditionalFormatting>
  <conditionalFormatting sqref="H46">
    <cfRule type="expression" dxfId="576" priority="311">
      <formula>$K46="WIP"</formula>
    </cfRule>
    <cfRule type="expression" dxfId="575" priority="312">
      <formula>$K46="DONE"</formula>
    </cfRule>
    <cfRule type="expression" dxfId="574" priority="313">
      <formula>AND($I46&lt;TODAY(), $K46&lt;&gt;"Done")</formula>
    </cfRule>
  </conditionalFormatting>
  <conditionalFormatting sqref="F46">
    <cfRule type="expression" dxfId="573" priority="308">
      <formula>$K46="WIP"</formula>
    </cfRule>
    <cfRule type="expression" dxfId="572" priority="309">
      <formula>$K46="DONE"</formula>
    </cfRule>
    <cfRule type="expression" dxfId="571" priority="310">
      <formula>AND($I46&lt;TODAY(), $K46&lt;&gt;"Done")</formula>
    </cfRule>
  </conditionalFormatting>
  <conditionalFormatting sqref="G43:I43 K43">
    <cfRule type="expression" dxfId="570" priority="305">
      <formula>$K43="WIP"</formula>
    </cfRule>
    <cfRule type="expression" dxfId="569" priority="306">
      <formula>$K43="DONE"</formula>
    </cfRule>
    <cfRule type="expression" dxfId="568" priority="307">
      <formula>AND($I43&lt;TODAY(), $K43&lt;&gt;"Done")</formula>
    </cfRule>
  </conditionalFormatting>
  <conditionalFormatting sqref="B43:E43">
    <cfRule type="expression" dxfId="567" priority="302">
      <formula>$K43="WIP"</formula>
    </cfRule>
    <cfRule type="expression" dxfId="566" priority="303">
      <formula>$K43="DONE"</formula>
    </cfRule>
    <cfRule type="expression" dxfId="565" priority="304">
      <formula>AND($I43&lt;TODAY(), $K43&lt;&gt;"Done")</formula>
    </cfRule>
  </conditionalFormatting>
  <conditionalFormatting sqref="H43">
    <cfRule type="expression" dxfId="564" priority="299">
      <formula>$K43="WIP"</formula>
    </cfRule>
    <cfRule type="expression" dxfId="563" priority="300">
      <formula>$K43="DONE"</formula>
    </cfRule>
    <cfRule type="expression" dxfId="562" priority="301">
      <formula>AND($I43&lt;TODAY(), $K43&lt;&gt;"Done")</formula>
    </cfRule>
  </conditionalFormatting>
  <conditionalFormatting sqref="F43">
    <cfRule type="expression" dxfId="561" priority="296">
      <formula>$K43="WIP"</formula>
    </cfRule>
    <cfRule type="expression" dxfId="560" priority="297">
      <formula>$K43="DONE"</formula>
    </cfRule>
    <cfRule type="expression" dxfId="559" priority="298">
      <formula>AND($I43&lt;TODAY(), $K43&lt;&gt;"Done")</formula>
    </cfRule>
  </conditionalFormatting>
  <conditionalFormatting sqref="L44:L45">
    <cfRule type="expression" dxfId="558" priority="293">
      <formula>$K44="WIP"</formula>
    </cfRule>
    <cfRule type="expression" dxfId="557" priority="294">
      <formula>$K44="DONE"</formula>
    </cfRule>
    <cfRule type="expression" dxfId="556" priority="295">
      <formula>AND($I44&lt;TODAY(), $K44&lt;&gt;"Done")</formula>
    </cfRule>
  </conditionalFormatting>
  <conditionalFormatting sqref="G44:I45 K44:K45">
    <cfRule type="expression" dxfId="555" priority="290">
      <formula>$K44="WIP"</formula>
    </cfRule>
    <cfRule type="expression" dxfId="554" priority="291">
      <formula>$K44="DONE"</formula>
    </cfRule>
    <cfRule type="expression" dxfId="553" priority="292">
      <formula>AND($I44&lt;TODAY(), $K44&lt;&gt;"Done")</formula>
    </cfRule>
  </conditionalFormatting>
  <conditionalFormatting sqref="B44:E45">
    <cfRule type="expression" dxfId="552" priority="287">
      <formula>$K44="WIP"</formula>
    </cfRule>
    <cfRule type="expression" dxfId="551" priority="288">
      <formula>$K44="DONE"</formula>
    </cfRule>
    <cfRule type="expression" dxfId="550" priority="289">
      <formula>AND($I44&lt;TODAY(), $K44&lt;&gt;"Done")</formula>
    </cfRule>
  </conditionalFormatting>
  <conditionalFormatting sqref="H44:H45">
    <cfRule type="expression" dxfId="549" priority="284">
      <formula>$K44="WIP"</formula>
    </cfRule>
    <cfRule type="expression" dxfId="548" priority="285">
      <formula>$K44="DONE"</formula>
    </cfRule>
    <cfRule type="expression" dxfId="547" priority="286">
      <formula>AND($I44&lt;TODAY(), $K44&lt;&gt;"Done")</formula>
    </cfRule>
  </conditionalFormatting>
  <conditionalFormatting sqref="F44:F45">
    <cfRule type="expression" dxfId="546" priority="281">
      <formula>$K44="WIP"</formula>
    </cfRule>
    <cfRule type="expression" dxfId="545" priority="282">
      <formula>$K44="DONE"</formula>
    </cfRule>
    <cfRule type="expression" dxfId="544" priority="283">
      <formula>AND($I44&lt;TODAY(), $K44&lt;&gt;"Done")</formula>
    </cfRule>
  </conditionalFormatting>
  <conditionalFormatting sqref="L47">
    <cfRule type="expression" dxfId="543" priority="278">
      <formula>$K47="WIP"</formula>
    </cfRule>
    <cfRule type="expression" dxfId="542" priority="279">
      <formula>$K47="DONE"</formula>
    </cfRule>
    <cfRule type="expression" dxfId="541" priority="280">
      <formula>AND($I47&lt;TODAY(), $K47&lt;&gt;"Done")</formula>
    </cfRule>
  </conditionalFormatting>
  <conditionalFormatting sqref="B47:E47 G47:I47 K47">
    <cfRule type="expression" dxfId="540" priority="275">
      <formula>$K47="WIP"</formula>
    </cfRule>
    <cfRule type="expression" dxfId="539" priority="276">
      <formula>$K47="DONE"</formula>
    </cfRule>
    <cfRule type="expression" dxfId="538" priority="277">
      <formula>AND($I47&lt;TODAY(), $K47&lt;&gt;"Done")</formula>
    </cfRule>
  </conditionalFormatting>
  <conditionalFormatting sqref="H47">
    <cfRule type="expression" dxfId="537" priority="272">
      <formula>$K47="WIP"</formula>
    </cfRule>
    <cfRule type="expression" dxfId="536" priority="273">
      <formula>$K47="DONE"</formula>
    </cfRule>
    <cfRule type="expression" dxfId="535" priority="274">
      <formula>AND($I47&lt;TODAY(), $K47&lt;&gt;"Done")</formula>
    </cfRule>
  </conditionalFormatting>
  <conditionalFormatting sqref="F47">
    <cfRule type="expression" dxfId="534" priority="269">
      <formula>$K47="WIP"</formula>
    </cfRule>
    <cfRule type="expression" dxfId="533" priority="270">
      <formula>$K47="DONE"</formula>
    </cfRule>
    <cfRule type="expression" dxfId="532" priority="271">
      <formula>AND($I47&lt;TODAY(), $K47&lt;&gt;"Done")</formula>
    </cfRule>
  </conditionalFormatting>
  <conditionalFormatting sqref="L48 L50">
    <cfRule type="expression" dxfId="531" priority="266">
      <formula>$K48="WIP"</formula>
    </cfRule>
    <cfRule type="expression" dxfId="530" priority="267">
      <formula>$K48="DONE"</formula>
    </cfRule>
    <cfRule type="expression" dxfId="529" priority="268">
      <formula>AND($I48&lt;TODAY(), $K48&lt;&gt;"Done")</formula>
    </cfRule>
  </conditionalFormatting>
  <conditionalFormatting sqref="B48:E48 G48:I48 G50:I50 B50:E50 K50 K48">
    <cfRule type="expression" dxfId="528" priority="263">
      <formula>$K48="WIP"</formula>
    </cfRule>
    <cfRule type="expression" dxfId="527" priority="264">
      <formula>$K48="DONE"</formula>
    </cfRule>
    <cfRule type="expression" dxfId="526" priority="265">
      <formula>AND($I48&lt;TODAY(), $K48&lt;&gt;"Done")</formula>
    </cfRule>
  </conditionalFormatting>
  <conditionalFormatting sqref="H48 H50">
    <cfRule type="expression" dxfId="525" priority="260">
      <formula>$K48="WIP"</formula>
    </cfRule>
    <cfRule type="expression" dxfId="524" priority="261">
      <formula>$K48="DONE"</formula>
    </cfRule>
    <cfRule type="expression" dxfId="523" priority="262">
      <formula>AND($I48&lt;TODAY(), $K48&lt;&gt;"Done")</formula>
    </cfRule>
  </conditionalFormatting>
  <conditionalFormatting sqref="F48 F50">
    <cfRule type="expression" dxfId="522" priority="257">
      <formula>$K48="WIP"</formula>
    </cfRule>
    <cfRule type="expression" dxfId="521" priority="258">
      <formula>$K48="DONE"</formula>
    </cfRule>
    <cfRule type="expression" dxfId="520" priority="259">
      <formula>AND($I48&lt;TODAY(), $K48&lt;&gt;"Done")</formula>
    </cfRule>
  </conditionalFormatting>
  <conditionalFormatting sqref="L51">
    <cfRule type="expression" dxfId="519" priority="254">
      <formula>$K51="WIP"</formula>
    </cfRule>
    <cfRule type="expression" dxfId="518" priority="255">
      <formula>$K51="DONE"</formula>
    </cfRule>
    <cfRule type="expression" dxfId="517" priority="256">
      <formula>AND($I51&lt;TODAY(), $K51&lt;&gt;"Done")</formula>
    </cfRule>
  </conditionalFormatting>
  <conditionalFormatting sqref="B51:E51 G51:I51 K51">
    <cfRule type="expression" dxfId="516" priority="251">
      <formula>$K51="WIP"</formula>
    </cfRule>
    <cfRule type="expression" dxfId="515" priority="252">
      <formula>$K51="DONE"</formula>
    </cfRule>
    <cfRule type="expression" dxfId="514" priority="253">
      <formula>AND($I51&lt;TODAY(), $K51&lt;&gt;"Done")</formula>
    </cfRule>
  </conditionalFormatting>
  <conditionalFormatting sqref="H51">
    <cfRule type="expression" dxfId="513" priority="248">
      <formula>$K51="WIP"</formula>
    </cfRule>
    <cfRule type="expression" dxfId="512" priority="249">
      <formula>$K51="DONE"</formula>
    </cfRule>
    <cfRule type="expression" dxfId="511" priority="250">
      <formula>AND($I51&lt;TODAY(), $K51&lt;&gt;"Done")</formula>
    </cfRule>
  </conditionalFormatting>
  <conditionalFormatting sqref="F51">
    <cfRule type="expression" dxfId="510" priority="245">
      <formula>$K51="WIP"</formula>
    </cfRule>
    <cfRule type="expression" dxfId="509" priority="246">
      <formula>$K51="DONE"</formula>
    </cfRule>
    <cfRule type="expression" dxfId="508" priority="247">
      <formula>AND($I51&lt;TODAY(), $K51&lt;&gt;"Done")</formula>
    </cfRule>
  </conditionalFormatting>
  <conditionalFormatting sqref="L49">
    <cfRule type="expression" dxfId="507" priority="242">
      <formula>$K49="WIP"</formula>
    </cfRule>
    <cfRule type="expression" dxfId="506" priority="243">
      <formula>$K49="DONE"</formula>
    </cfRule>
    <cfRule type="expression" dxfId="505" priority="244">
      <formula>AND($I49&lt;TODAY(), $K49&lt;&gt;"Done")</formula>
    </cfRule>
  </conditionalFormatting>
  <conditionalFormatting sqref="B49:E49 G49:I49 K49">
    <cfRule type="expression" dxfId="504" priority="239">
      <formula>$K49="WIP"</formula>
    </cfRule>
    <cfRule type="expression" dxfId="503" priority="240">
      <formula>$K49="DONE"</formula>
    </cfRule>
    <cfRule type="expression" dxfId="502" priority="241">
      <formula>AND($I49&lt;TODAY(), $K49&lt;&gt;"Done")</formula>
    </cfRule>
  </conditionalFormatting>
  <conditionalFormatting sqref="H49">
    <cfRule type="expression" dxfId="501" priority="236">
      <formula>$K49="WIP"</formula>
    </cfRule>
    <cfRule type="expression" dxfId="500" priority="237">
      <formula>$K49="DONE"</formula>
    </cfRule>
    <cfRule type="expression" dxfId="499" priority="238">
      <formula>AND($I49&lt;TODAY(), $K49&lt;&gt;"Done")</formula>
    </cfRule>
  </conditionalFormatting>
  <conditionalFormatting sqref="F49">
    <cfRule type="expression" dxfId="498" priority="233">
      <formula>$K49="WIP"</formula>
    </cfRule>
    <cfRule type="expression" dxfId="497" priority="234">
      <formula>$K49="DONE"</formula>
    </cfRule>
    <cfRule type="expression" dxfId="496" priority="235">
      <formula>AND($I49&lt;TODAY(), $K49&lt;&gt;"Done")</formula>
    </cfRule>
  </conditionalFormatting>
  <conditionalFormatting sqref="L52">
    <cfRule type="expression" dxfId="495" priority="230">
      <formula>$K52="WIP"</formula>
    </cfRule>
    <cfRule type="expression" dxfId="494" priority="231">
      <formula>$K52="DONE"</formula>
    </cfRule>
    <cfRule type="expression" dxfId="493" priority="232">
      <formula>AND($I52&lt;TODAY(), $K52&lt;&gt;"Done")</formula>
    </cfRule>
  </conditionalFormatting>
  <conditionalFormatting sqref="G52:I52 B52:E52 K52">
    <cfRule type="expression" dxfId="492" priority="227">
      <formula>$K52="WIP"</formula>
    </cfRule>
    <cfRule type="expression" dxfId="491" priority="228">
      <formula>$K52="DONE"</formula>
    </cfRule>
    <cfRule type="expression" dxfId="490" priority="229">
      <formula>AND($I52&lt;TODAY(), $K52&lt;&gt;"Done")</formula>
    </cfRule>
  </conditionalFormatting>
  <conditionalFormatting sqref="H52">
    <cfRule type="expression" dxfId="489" priority="224">
      <formula>$K52="WIP"</formula>
    </cfRule>
    <cfRule type="expression" dxfId="488" priority="225">
      <formula>$K52="DONE"</formula>
    </cfRule>
    <cfRule type="expression" dxfId="487" priority="226">
      <formula>AND($I52&lt;TODAY(), $K52&lt;&gt;"Done")</formula>
    </cfRule>
  </conditionalFormatting>
  <conditionalFormatting sqref="F52">
    <cfRule type="expression" dxfId="486" priority="221">
      <formula>$K52="WIP"</formula>
    </cfRule>
    <cfRule type="expression" dxfId="485" priority="222">
      <formula>$K52="DONE"</formula>
    </cfRule>
    <cfRule type="expression" dxfId="484" priority="223">
      <formula>AND($I52&lt;TODAY(), $K52&lt;&gt;"Done")</formula>
    </cfRule>
  </conditionalFormatting>
  <conditionalFormatting sqref="L53">
    <cfRule type="expression" dxfId="483" priority="218">
      <formula>$K53="WIP"</formula>
    </cfRule>
    <cfRule type="expression" dxfId="482" priority="219">
      <formula>$K53="DONE"</formula>
    </cfRule>
    <cfRule type="expression" dxfId="481" priority="220">
      <formula>AND($I53&lt;TODAY(), $K53&lt;&gt;"Done")</formula>
    </cfRule>
  </conditionalFormatting>
  <conditionalFormatting sqref="G53:I53 B53:E53 K53">
    <cfRule type="expression" dxfId="480" priority="215">
      <formula>$K53="WIP"</formula>
    </cfRule>
    <cfRule type="expression" dxfId="479" priority="216">
      <formula>$K53="DONE"</formula>
    </cfRule>
    <cfRule type="expression" dxfId="478" priority="217">
      <formula>AND($I53&lt;TODAY(), $K53&lt;&gt;"Done")</formula>
    </cfRule>
  </conditionalFormatting>
  <conditionalFormatting sqref="H53">
    <cfRule type="expression" dxfId="477" priority="212">
      <formula>$K53="WIP"</formula>
    </cfRule>
    <cfRule type="expression" dxfId="476" priority="213">
      <formula>$K53="DONE"</formula>
    </cfRule>
    <cfRule type="expression" dxfId="475" priority="214">
      <formula>AND($I53&lt;TODAY(), $K53&lt;&gt;"Done")</formula>
    </cfRule>
  </conditionalFormatting>
  <conditionalFormatting sqref="F53">
    <cfRule type="expression" dxfId="474" priority="209">
      <formula>$K53="WIP"</formula>
    </cfRule>
    <cfRule type="expression" dxfId="473" priority="210">
      <formula>$K53="DONE"</formula>
    </cfRule>
    <cfRule type="expression" dxfId="472" priority="211">
      <formula>AND($I53&lt;TODAY(), $K53&lt;&gt;"Done")</formula>
    </cfRule>
  </conditionalFormatting>
  <conditionalFormatting sqref="L54">
    <cfRule type="expression" dxfId="471" priority="206">
      <formula>$K54="WIP"</formula>
    </cfRule>
    <cfRule type="expression" dxfId="470" priority="207">
      <formula>$K54="DONE"</formula>
    </cfRule>
    <cfRule type="expression" dxfId="469" priority="208">
      <formula>AND($I54&lt;TODAY(), $K54&lt;&gt;"Done")</formula>
    </cfRule>
  </conditionalFormatting>
  <conditionalFormatting sqref="G54:I54 B54:E54 K54">
    <cfRule type="expression" dxfId="468" priority="203">
      <formula>$K54="WIP"</formula>
    </cfRule>
    <cfRule type="expression" dxfId="467" priority="204">
      <formula>$K54="DONE"</formula>
    </cfRule>
    <cfRule type="expression" dxfId="466" priority="205">
      <formula>AND($I54&lt;TODAY(), $K54&lt;&gt;"Done")</formula>
    </cfRule>
  </conditionalFormatting>
  <conditionalFormatting sqref="H54">
    <cfRule type="expression" dxfId="465" priority="200">
      <formula>$K54="WIP"</formula>
    </cfRule>
    <cfRule type="expression" dxfId="464" priority="201">
      <formula>$K54="DONE"</formula>
    </cfRule>
    <cfRule type="expression" dxfId="463" priority="202">
      <formula>AND($I54&lt;TODAY(), $K54&lt;&gt;"Done")</formula>
    </cfRule>
  </conditionalFormatting>
  <conditionalFormatting sqref="F54">
    <cfRule type="expression" dxfId="462" priority="197">
      <formula>$K54="WIP"</formula>
    </cfRule>
    <cfRule type="expression" dxfId="461" priority="198">
      <formula>$K54="DONE"</formula>
    </cfRule>
    <cfRule type="expression" dxfId="460" priority="199">
      <formula>AND($I54&lt;TODAY(), $K54&lt;&gt;"Done")</formula>
    </cfRule>
  </conditionalFormatting>
  <conditionalFormatting sqref="J42:J5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{6DF2B09C-7EDC-4A26-9CA5-D7312A83DA2A}</x14:id>
        </ext>
      </extLst>
    </cfRule>
  </conditionalFormatting>
  <conditionalFormatting sqref="J56:J65 J2:J16 J18 J28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{938460DE-7CD1-4E64-B4DC-18A6E7404D21}</x14:id>
        </ext>
      </extLst>
    </cfRule>
  </conditionalFormatting>
  <conditionalFormatting sqref="G17:L17">
    <cfRule type="expression" dxfId="459" priority="192">
      <formula>$K17="WIP"</formula>
    </cfRule>
    <cfRule type="expression" dxfId="458" priority="193">
      <formula>$K17="DONE"</formula>
    </cfRule>
    <cfRule type="expression" dxfId="457" priority="194">
      <formula>AND($I17&lt;TODAY(), $K17&lt;&gt;"Done")</formula>
    </cfRule>
  </conditionalFormatting>
  <conditionalFormatting sqref="B17:E17">
    <cfRule type="expression" dxfId="456" priority="188">
      <formula>$K17="WIP"</formula>
    </cfRule>
    <cfRule type="expression" dxfId="455" priority="189">
      <formula>$K17="DONE"</formula>
    </cfRule>
    <cfRule type="expression" dxfId="454" priority="190">
      <formula>AND($I17&lt;TODAY(), $K17&lt;&gt;"Done")</formula>
    </cfRule>
  </conditionalFormatting>
  <conditionalFormatting sqref="J17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{3634526E-94AF-4F44-8E93-A210192973D5}</x14:id>
        </ext>
      </extLst>
    </cfRule>
  </conditionalFormatting>
  <conditionalFormatting sqref="J17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{7AA1B357-FA56-42EB-9C1C-0A13FEF54223}</x14:id>
        </ext>
      </extLst>
    </cfRule>
  </conditionalFormatting>
  <conditionalFormatting sqref="H17">
    <cfRule type="expression" dxfId="453" priority="184">
      <formula>$K17="WIP"</formula>
    </cfRule>
    <cfRule type="expression" dxfId="452" priority="185">
      <formula>$K17="DONE"</formula>
    </cfRule>
    <cfRule type="expression" dxfId="451" priority="186">
      <formula>AND($I17&lt;TODAY(), $K17&lt;&gt;"Done")</formula>
    </cfRule>
  </conditionalFormatting>
  <conditionalFormatting sqref="F17">
    <cfRule type="expression" dxfId="450" priority="181">
      <formula>$K17="WIP"</formula>
    </cfRule>
    <cfRule type="expression" dxfId="449" priority="182">
      <formula>$K17="DONE"</formula>
    </cfRule>
    <cfRule type="expression" dxfId="448" priority="183">
      <formula>AND($I17&lt;TODAY(), $K17&lt;&gt;"Done")</formula>
    </cfRule>
  </conditionalFormatting>
  <conditionalFormatting sqref="J17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{F9498F46-B286-473D-9EB5-692D29E8CC70}</x14:id>
        </ext>
      </extLst>
    </cfRule>
  </conditionalFormatting>
  <conditionalFormatting sqref="G19:L19">
    <cfRule type="expression" dxfId="447" priority="177">
      <formula>$K19="WIP"</formula>
    </cfRule>
    <cfRule type="expression" dxfId="446" priority="178">
      <formula>$K19="DONE"</formula>
    </cfRule>
    <cfRule type="expression" dxfId="445" priority="179">
      <formula>AND($I19&lt;TODAY(), $K19&lt;&gt;"Done")</formula>
    </cfRule>
  </conditionalFormatting>
  <conditionalFormatting sqref="B19:E19">
    <cfRule type="expression" dxfId="444" priority="173">
      <formula>$K19="WIP"</formula>
    </cfRule>
    <cfRule type="expression" dxfId="443" priority="174">
      <formula>$K19="DONE"</formula>
    </cfRule>
    <cfRule type="expression" dxfId="442" priority="175">
      <formula>AND($I19&lt;TODAY(), $K19&lt;&gt;"Done")</formula>
    </cfRule>
  </conditionalFormatting>
  <conditionalFormatting sqref="J19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{25A6828A-0369-4755-B348-0C1D8F41849F}</x14:id>
        </ext>
      </extLst>
    </cfRule>
  </conditionalFormatting>
  <conditionalFormatting sqref="J19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{E6748421-4E66-465A-B53C-A2A922B3CE95}</x14:id>
        </ext>
      </extLst>
    </cfRule>
  </conditionalFormatting>
  <conditionalFormatting sqref="H19">
    <cfRule type="expression" dxfId="441" priority="169">
      <formula>$K19="WIP"</formula>
    </cfRule>
    <cfRule type="expression" dxfId="440" priority="170">
      <formula>$K19="DONE"</formula>
    </cfRule>
    <cfRule type="expression" dxfId="439" priority="171">
      <formula>AND($I19&lt;TODAY(), $K19&lt;&gt;"Done")</formula>
    </cfRule>
  </conditionalFormatting>
  <conditionalFormatting sqref="F19">
    <cfRule type="expression" dxfId="438" priority="166">
      <formula>$K19="WIP"</formula>
    </cfRule>
    <cfRule type="expression" dxfId="437" priority="167">
      <formula>$K19="DONE"</formula>
    </cfRule>
    <cfRule type="expression" dxfId="436" priority="168">
      <formula>AND($I19&lt;TODAY(), $K19&lt;&gt;"Done")</formula>
    </cfRule>
  </conditionalFormatting>
  <conditionalFormatting sqref="J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{067B76E3-2E2C-4D32-B2FF-2CBE231BEDF3}</x14:id>
        </ext>
      </extLst>
    </cfRule>
  </conditionalFormatting>
  <conditionalFormatting sqref="G20:L22">
    <cfRule type="expression" dxfId="435" priority="162">
      <formula>$K20="WIP"</formula>
    </cfRule>
    <cfRule type="expression" dxfId="434" priority="163">
      <formula>$K20="DONE"</formula>
    </cfRule>
    <cfRule type="expression" dxfId="433" priority="164">
      <formula>AND($I20&lt;TODAY(), $K20&lt;&gt;"Done")</formula>
    </cfRule>
  </conditionalFormatting>
  <conditionalFormatting sqref="B20:E22">
    <cfRule type="expression" dxfId="432" priority="158">
      <formula>$K20="WIP"</formula>
    </cfRule>
    <cfRule type="expression" dxfId="431" priority="159">
      <formula>$K20="DONE"</formula>
    </cfRule>
    <cfRule type="expression" dxfId="430" priority="160">
      <formula>AND($I20&lt;TODAY(), $K20&lt;&gt;"Done")</formula>
    </cfRule>
  </conditionalFormatting>
  <conditionalFormatting sqref="J20:J22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{4B512F7D-F063-4744-A574-CE36640D0AA9}</x14:id>
        </ext>
      </extLst>
    </cfRule>
  </conditionalFormatting>
  <conditionalFormatting sqref="J20:J22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{F61B9FED-BAF1-4CC0-A2B8-5BB9BD2B1CEA}</x14:id>
        </ext>
      </extLst>
    </cfRule>
  </conditionalFormatting>
  <conditionalFormatting sqref="H20:H22">
    <cfRule type="expression" dxfId="429" priority="154">
      <formula>$K20="WIP"</formula>
    </cfRule>
    <cfRule type="expression" dxfId="428" priority="155">
      <formula>$K20="DONE"</formula>
    </cfRule>
    <cfRule type="expression" dxfId="427" priority="156">
      <formula>AND($I20&lt;TODAY(), $K20&lt;&gt;"Done")</formula>
    </cfRule>
  </conditionalFormatting>
  <conditionalFormatting sqref="F20:F22">
    <cfRule type="expression" dxfId="426" priority="151">
      <formula>$K20="WIP"</formula>
    </cfRule>
    <cfRule type="expression" dxfId="425" priority="152">
      <formula>$K20="DONE"</formula>
    </cfRule>
    <cfRule type="expression" dxfId="424" priority="153">
      <formula>AND($I20&lt;TODAY(), $K20&lt;&gt;"Done")</formula>
    </cfRule>
  </conditionalFormatting>
  <conditionalFormatting sqref="J20:J22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{DAE055FB-1D36-46C6-90B5-0FB106654BF4}</x14:id>
        </ext>
      </extLst>
    </cfRule>
  </conditionalFormatting>
  <conditionalFormatting sqref="G23:L25">
    <cfRule type="expression" dxfId="423" priority="147">
      <formula>$K23="WIP"</formula>
    </cfRule>
    <cfRule type="expression" dxfId="422" priority="148">
      <formula>$K23="DONE"</formula>
    </cfRule>
    <cfRule type="expression" dxfId="421" priority="149">
      <formula>AND($I23&lt;TODAY(), $K23&lt;&gt;"Done")</formula>
    </cfRule>
  </conditionalFormatting>
  <conditionalFormatting sqref="B23:E25">
    <cfRule type="expression" dxfId="420" priority="143">
      <formula>$K23="WIP"</formula>
    </cfRule>
    <cfRule type="expression" dxfId="419" priority="144">
      <formula>$K23="DONE"</formula>
    </cfRule>
    <cfRule type="expression" dxfId="418" priority="145">
      <formula>AND($I23&lt;TODAY(), $K23&lt;&gt;"Done")</formula>
    </cfRule>
  </conditionalFormatting>
  <conditionalFormatting sqref="J23:J25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{E55EF7E0-8B86-4464-9A15-862E33EE7D2F}</x14:id>
        </ext>
      </extLst>
    </cfRule>
  </conditionalFormatting>
  <conditionalFormatting sqref="J23:J25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{0C533316-AF76-4C9E-8624-D4D4F9C90143}</x14:id>
        </ext>
      </extLst>
    </cfRule>
  </conditionalFormatting>
  <conditionalFormatting sqref="H23:H25">
    <cfRule type="expression" dxfId="417" priority="139">
      <formula>$K23="WIP"</formula>
    </cfRule>
    <cfRule type="expression" dxfId="416" priority="140">
      <formula>$K23="DONE"</formula>
    </cfRule>
    <cfRule type="expression" dxfId="415" priority="141">
      <formula>AND($I23&lt;TODAY(), $K23&lt;&gt;"Done")</formula>
    </cfRule>
  </conditionalFormatting>
  <conditionalFormatting sqref="F23:F25">
    <cfRule type="expression" dxfId="414" priority="136">
      <formula>$K23="WIP"</formula>
    </cfRule>
    <cfRule type="expression" dxfId="413" priority="137">
      <formula>$K23="DONE"</formula>
    </cfRule>
    <cfRule type="expression" dxfId="412" priority="138">
      <formula>AND($I23&lt;TODAY(), $K23&lt;&gt;"Done")</formula>
    </cfRule>
  </conditionalFormatting>
  <conditionalFormatting sqref="J23:J2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{BAED852B-E1EE-45C3-AD10-DA748A781FFC}</x14:id>
        </ext>
      </extLst>
    </cfRule>
  </conditionalFormatting>
  <conditionalFormatting sqref="G26:L27">
    <cfRule type="expression" dxfId="411" priority="132">
      <formula>$K26="WIP"</formula>
    </cfRule>
    <cfRule type="expression" dxfId="410" priority="133">
      <formula>$K26="DONE"</formula>
    </cfRule>
    <cfRule type="expression" dxfId="409" priority="134">
      <formula>AND($I26&lt;TODAY(), $K26&lt;&gt;"Done")</formula>
    </cfRule>
  </conditionalFormatting>
  <conditionalFormatting sqref="B26:E27">
    <cfRule type="expression" dxfId="408" priority="128">
      <formula>$K26="WIP"</formula>
    </cfRule>
    <cfRule type="expression" dxfId="407" priority="129">
      <formula>$K26="DONE"</formula>
    </cfRule>
    <cfRule type="expression" dxfId="406" priority="130">
      <formula>AND($I26&lt;TODAY(), $K26&lt;&gt;"Done")</formula>
    </cfRule>
  </conditionalFormatting>
  <conditionalFormatting sqref="J26:J2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{BEADFD6B-C5FD-425B-ACD7-ABBA44921523}</x14:id>
        </ext>
      </extLst>
    </cfRule>
  </conditionalFormatting>
  <conditionalFormatting sqref="J26:J2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{7B86B221-D2A4-4855-9D58-0F40BB6E664E}</x14:id>
        </ext>
      </extLst>
    </cfRule>
  </conditionalFormatting>
  <conditionalFormatting sqref="H26:H27">
    <cfRule type="expression" dxfId="405" priority="124">
      <formula>$K26="WIP"</formula>
    </cfRule>
    <cfRule type="expression" dxfId="404" priority="125">
      <formula>$K26="DONE"</formula>
    </cfRule>
    <cfRule type="expression" dxfId="403" priority="126">
      <formula>AND($I26&lt;TODAY(), $K26&lt;&gt;"Done")</formula>
    </cfRule>
  </conditionalFormatting>
  <conditionalFormatting sqref="F26:F27">
    <cfRule type="expression" dxfId="402" priority="121">
      <formula>$K26="WIP"</formula>
    </cfRule>
    <cfRule type="expression" dxfId="401" priority="122">
      <formula>$K26="DONE"</formula>
    </cfRule>
    <cfRule type="expression" dxfId="400" priority="123">
      <formula>AND($I26&lt;TODAY(), $K26&lt;&gt;"Done")</formula>
    </cfRule>
  </conditionalFormatting>
  <conditionalFormatting sqref="J26:J2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{87EAD9FC-6767-4A6E-B47F-0FA656372A96}</x14:id>
        </ext>
      </extLst>
    </cfRule>
  </conditionalFormatting>
  <conditionalFormatting sqref="J57:J60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{260F080F-3771-4D03-80CE-3561F23A507C}</x14:id>
        </ext>
      </extLst>
    </cfRule>
  </conditionalFormatting>
  <conditionalFormatting sqref="G32:L32 B32:E32">
    <cfRule type="expression" dxfId="399" priority="116">
      <formula>$K32="WIP"</formula>
    </cfRule>
    <cfRule type="expression" dxfId="398" priority="117">
      <formula>$K32="DONE"</formula>
    </cfRule>
    <cfRule type="expression" dxfId="397" priority="118">
      <formula>AND($I32&lt;TODAY(), $K32&lt;&gt;"Done")</formula>
    </cfRule>
  </conditionalFormatting>
  <conditionalFormatting sqref="J3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{E2353B0E-B6F4-4DE1-A4E8-BA67AAC14B2F}</x14:id>
        </ext>
      </extLst>
    </cfRule>
  </conditionalFormatting>
  <conditionalFormatting sqref="J32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{5EB3323B-5C98-4390-8A86-5187B4A4B691}</x14:id>
        </ext>
      </extLst>
    </cfRule>
  </conditionalFormatting>
  <conditionalFormatting sqref="H32">
    <cfRule type="expression" dxfId="396" priority="112">
      <formula>$K32="WIP"</formula>
    </cfRule>
    <cfRule type="expression" dxfId="395" priority="113">
      <formula>$K32="DONE"</formula>
    </cfRule>
    <cfRule type="expression" dxfId="394" priority="114">
      <formula>AND($I32&lt;TODAY(), $K32&lt;&gt;"Done")</formula>
    </cfRule>
  </conditionalFormatting>
  <conditionalFormatting sqref="F32">
    <cfRule type="expression" dxfId="393" priority="109">
      <formula>$K32="WIP"</formula>
    </cfRule>
    <cfRule type="expression" dxfId="392" priority="110">
      <formula>$K32="DONE"</formula>
    </cfRule>
    <cfRule type="expression" dxfId="391" priority="111">
      <formula>AND($I32&lt;TODAY(), $K32&lt;&gt;"Done")</formula>
    </cfRule>
  </conditionalFormatting>
  <conditionalFormatting sqref="J3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{1516FF4F-5A18-47F9-A764-3081EC2C47D2}</x14:id>
        </ext>
      </extLst>
    </cfRule>
  </conditionalFormatting>
  <conditionalFormatting sqref="G41:L41 B41:E41">
    <cfRule type="expression" dxfId="390" priority="104">
      <formula>$K41="WIP"</formula>
    </cfRule>
    <cfRule type="expression" dxfId="389" priority="105">
      <formula>$K41="DONE"</formula>
    </cfRule>
    <cfRule type="expression" dxfId="388" priority="106">
      <formula>AND($I41&lt;TODAY(), $K41&lt;&gt;"Done")</formula>
    </cfRule>
  </conditionalFormatting>
  <conditionalFormatting sqref="J4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{D6C60746-B974-4BDC-AA11-B8403FC574DC}</x14:id>
        </ext>
      </extLst>
    </cfRule>
  </conditionalFormatting>
  <conditionalFormatting sqref="J4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{B2B3CEC4-77DD-4BF0-81AA-037010CCD062}</x14:id>
        </ext>
      </extLst>
    </cfRule>
  </conditionalFormatting>
  <conditionalFormatting sqref="H41">
    <cfRule type="expression" dxfId="387" priority="100">
      <formula>$K41="WIP"</formula>
    </cfRule>
    <cfRule type="expression" dxfId="386" priority="101">
      <formula>$K41="DONE"</formula>
    </cfRule>
    <cfRule type="expression" dxfId="385" priority="102">
      <formula>AND($I41&lt;TODAY(), $K41&lt;&gt;"Done")</formula>
    </cfRule>
  </conditionalFormatting>
  <conditionalFormatting sqref="F41">
    <cfRule type="expression" dxfId="384" priority="97">
      <formula>$K41="WIP"</formula>
    </cfRule>
    <cfRule type="expression" dxfId="383" priority="98">
      <formula>$K41="DONE"</formula>
    </cfRule>
    <cfRule type="expression" dxfId="382" priority="99">
      <formula>AND($I41&lt;TODAY(), $K41&lt;&gt;"Done")</formula>
    </cfRule>
  </conditionalFormatting>
  <conditionalFormatting sqref="J4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{61BC2526-6FA6-41C7-AF88-FD6AEC3854DF}</x14:id>
        </ext>
      </extLst>
    </cfRule>
  </conditionalFormatting>
  <conditionalFormatting sqref="G31:L31 B31:E31">
    <cfRule type="expression" dxfId="381" priority="92">
      <formula>$K31="WIP"</formula>
    </cfRule>
    <cfRule type="expression" dxfId="380" priority="93">
      <formula>$K31="DONE"</formula>
    </cfRule>
    <cfRule type="expression" dxfId="379" priority="94">
      <formula>AND($I31&lt;TODAY(), $K31&lt;&gt;"Done")</formula>
    </cfRule>
  </conditionalFormatting>
  <conditionalFormatting sqref="J3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{FB7E66A7-E7AA-4FE3-9E1F-0108B7FADA1B}</x14:id>
        </ext>
      </extLst>
    </cfRule>
  </conditionalFormatting>
  <conditionalFormatting sqref="J3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{595E131B-3B5C-4543-B4A2-3810CB672F59}</x14:id>
        </ext>
      </extLst>
    </cfRule>
  </conditionalFormatting>
  <conditionalFormatting sqref="H31">
    <cfRule type="expression" dxfId="378" priority="88">
      <formula>$K31="WIP"</formula>
    </cfRule>
    <cfRule type="expression" dxfId="377" priority="89">
      <formula>$K31="DONE"</formula>
    </cfRule>
    <cfRule type="expression" dxfId="376" priority="90">
      <formula>AND($I31&lt;TODAY(), $K31&lt;&gt;"Done")</formula>
    </cfRule>
  </conditionalFormatting>
  <conditionalFormatting sqref="F31">
    <cfRule type="expression" dxfId="375" priority="85">
      <formula>$K31="WIP"</formula>
    </cfRule>
    <cfRule type="expression" dxfId="374" priority="86">
      <formula>$K31="DONE"</formula>
    </cfRule>
    <cfRule type="expression" dxfId="373" priority="87">
      <formula>AND($I31&lt;TODAY(), $K31&lt;&gt;"Done")</formula>
    </cfRule>
  </conditionalFormatting>
  <conditionalFormatting sqref="J3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{8C6FCF53-6A0B-4B71-91BF-D7367FE07D17}</x14:id>
        </ext>
      </extLst>
    </cfRule>
  </conditionalFormatting>
  <conditionalFormatting sqref="G30:L30 B30:E30">
    <cfRule type="expression" dxfId="372" priority="80">
      <formula>$K30="WIP"</formula>
    </cfRule>
    <cfRule type="expression" dxfId="371" priority="81">
      <formula>$K30="DONE"</formula>
    </cfRule>
    <cfRule type="expression" dxfId="370" priority="82">
      <formula>AND($I30&lt;TODAY(), $K30&lt;&gt;"Done")</formula>
    </cfRule>
  </conditionalFormatting>
  <conditionalFormatting sqref="J3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{5BB86BB5-84F7-4B3A-A9D1-9C4B6120845B}</x14:id>
        </ext>
      </extLst>
    </cfRule>
  </conditionalFormatting>
  <conditionalFormatting sqref="J30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{A828419E-8B04-4CC4-A9AE-F02D89F2464B}</x14:id>
        </ext>
      </extLst>
    </cfRule>
  </conditionalFormatting>
  <conditionalFormatting sqref="H30">
    <cfRule type="expression" dxfId="369" priority="76">
      <formula>$K30="WIP"</formula>
    </cfRule>
    <cfRule type="expression" dxfId="368" priority="77">
      <formula>$K30="DONE"</formula>
    </cfRule>
    <cfRule type="expression" dxfId="367" priority="78">
      <formula>AND($I30&lt;TODAY(), $K30&lt;&gt;"Done")</formula>
    </cfRule>
  </conditionalFormatting>
  <conditionalFormatting sqref="F30">
    <cfRule type="expression" dxfId="366" priority="73">
      <formula>$K30="WIP"</formula>
    </cfRule>
    <cfRule type="expression" dxfId="365" priority="74">
      <formula>$K30="DONE"</formula>
    </cfRule>
    <cfRule type="expression" dxfId="364" priority="75">
      <formula>AND($I30&lt;TODAY(), $K30&lt;&gt;"Done")</formula>
    </cfRule>
  </conditionalFormatting>
  <conditionalFormatting sqref="J30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{975CFCE7-9E14-4573-92F7-98FE8F0FCDD8}</x14:id>
        </ext>
      </extLst>
    </cfRule>
  </conditionalFormatting>
  <conditionalFormatting sqref="G29:L29 B29:E29">
    <cfRule type="expression" dxfId="363" priority="68">
      <formula>$K29="WIP"</formula>
    </cfRule>
    <cfRule type="expression" dxfId="362" priority="69">
      <formula>$K29="DONE"</formula>
    </cfRule>
    <cfRule type="expression" dxfId="361" priority="70">
      <formula>AND($I29&lt;TODAY(), $K29&lt;&gt;"Done")</formula>
    </cfRule>
  </conditionalFormatting>
  <conditionalFormatting sqref="J2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{AC47A4D2-947B-4C60-9936-48EEE6C658B9}</x14:id>
        </ext>
      </extLst>
    </cfRule>
  </conditionalFormatting>
  <conditionalFormatting sqref="J29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{97C6912F-5EEB-49F6-BA51-64D6680B01D3}</x14:id>
        </ext>
      </extLst>
    </cfRule>
  </conditionalFormatting>
  <conditionalFormatting sqref="H29">
    <cfRule type="expression" dxfId="360" priority="64">
      <formula>$K29="WIP"</formula>
    </cfRule>
    <cfRule type="expression" dxfId="359" priority="65">
      <formula>$K29="DONE"</formula>
    </cfRule>
    <cfRule type="expression" dxfId="358" priority="66">
      <formula>AND($I29&lt;TODAY(), $K29&lt;&gt;"Done")</formula>
    </cfRule>
  </conditionalFormatting>
  <conditionalFormatting sqref="F29">
    <cfRule type="expression" dxfId="357" priority="61">
      <formula>$K29="WIP"</formula>
    </cfRule>
    <cfRule type="expression" dxfId="356" priority="62">
      <formula>$K29="DONE"</formula>
    </cfRule>
    <cfRule type="expression" dxfId="355" priority="63">
      <formula>AND($I29&lt;TODAY(), $K29&lt;&gt;"Done")</formula>
    </cfRule>
  </conditionalFormatting>
  <conditionalFormatting sqref="J2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{F57D0C90-C12C-42E9-86CF-18ED606B582B}</x14:id>
        </ext>
      </extLst>
    </cfRule>
  </conditionalFormatting>
  <conditionalFormatting sqref="G35:L37 B35:E37">
    <cfRule type="expression" dxfId="354" priority="56">
      <formula>$K35="WIP"</formula>
    </cfRule>
    <cfRule type="expression" dxfId="353" priority="57">
      <formula>$K35="DONE"</formula>
    </cfRule>
    <cfRule type="expression" dxfId="352" priority="58">
      <formula>AND($I35&lt;TODAY(), $K35&lt;&gt;"Done")</formula>
    </cfRule>
  </conditionalFormatting>
  <conditionalFormatting sqref="J35:J3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{58CC7B57-B5C4-4AB4-9B14-2C795BD80A3D}</x14:id>
        </ext>
      </extLst>
    </cfRule>
  </conditionalFormatting>
  <conditionalFormatting sqref="J35:J37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{633EB199-24DD-41B8-BD15-8D703BA12457}</x14:id>
        </ext>
      </extLst>
    </cfRule>
  </conditionalFormatting>
  <conditionalFormatting sqref="H35:H37">
    <cfRule type="expression" dxfId="351" priority="52">
      <formula>$K35="WIP"</formula>
    </cfRule>
    <cfRule type="expression" dxfId="350" priority="53">
      <formula>$K35="DONE"</formula>
    </cfRule>
    <cfRule type="expression" dxfId="349" priority="54">
      <formula>AND($I35&lt;TODAY(), $K35&lt;&gt;"Done")</formula>
    </cfRule>
  </conditionalFormatting>
  <conditionalFormatting sqref="F35:F37">
    <cfRule type="expression" dxfId="348" priority="49">
      <formula>$K35="WIP"</formula>
    </cfRule>
    <cfRule type="expression" dxfId="347" priority="50">
      <formula>$K35="DONE"</formula>
    </cfRule>
    <cfRule type="expression" dxfId="346" priority="51">
      <formula>AND($I35&lt;TODAY(), $K35&lt;&gt;"Done")</formula>
    </cfRule>
  </conditionalFormatting>
  <conditionalFormatting sqref="J35:J3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{80C19192-FAED-45F4-A362-A9D0E445D9A8}</x14:id>
        </ext>
      </extLst>
    </cfRule>
  </conditionalFormatting>
  <conditionalFormatting sqref="G33:L33 B33:E33">
    <cfRule type="expression" dxfId="345" priority="44">
      <formula>$K33="WIP"</formula>
    </cfRule>
    <cfRule type="expression" dxfId="344" priority="45">
      <formula>$K33="DONE"</formula>
    </cfRule>
    <cfRule type="expression" dxfId="343" priority="46">
      <formula>AND($I33&lt;TODAY(), $K33&lt;&gt;"Done")</formula>
    </cfRule>
  </conditionalFormatting>
  <conditionalFormatting sqref="J3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{594F6A0E-B86A-482A-9C5D-C99BFD88450F}</x14:id>
        </ext>
      </extLst>
    </cfRule>
  </conditionalFormatting>
  <conditionalFormatting sqref="J3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{BB44C488-11C9-4CA6-9E64-B097955B6A48}</x14:id>
        </ext>
      </extLst>
    </cfRule>
  </conditionalFormatting>
  <conditionalFormatting sqref="H33">
    <cfRule type="expression" dxfId="342" priority="40">
      <formula>$K33="WIP"</formula>
    </cfRule>
    <cfRule type="expression" dxfId="341" priority="41">
      <formula>$K33="DONE"</formula>
    </cfRule>
    <cfRule type="expression" dxfId="340" priority="42">
      <formula>AND($I33&lt;TODAY(), $K33&lt;&gt;"Done")</formula>
    </cfRule>
  </conditionalFormatting>
  <conditionalFormatting sqref="F33">
    <cfRule type="expression" dxfId="339" priority="37">
      <formula>$K33="WIP"</formula>
    </cfRule>
    <cfRule type="expression" dxfId="338" priority="38">
      <formula>$K33="DONE"</formula>
    </cfRule>
    <cfRule type="expression" dxfId="337" priority="39">
      <formula>AND($I33&lt;TODAY(), $K33&lt;&gt;"Done")</formula>
    </cfRule>
  </conditionalFormatting>
  <conditionalFormatting sqref="J3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{E1A6C283-0DD1-4D95-B30B-7A192120B2E1}</x14:id>
        </ext>
      </extLst>
    </cfRule>
  </conditionalFormatting>
  <conditionalFormatting sqref="G34:L34 B34:E34">
    <cfRule type="expression" dxfId="336" priority="32">
      <formula>$K34="WIP"</formula>
    </cfRule>
    <cfRule type="expression" dxfId="335" priority="33">
      <formula>$K34="DONE"</formula>
    </cfRule>
    <cfRule type="expression" dxfId="334" priority="34">
      <formula>AND($I34&lt;TODAY(), $K34&lt;&gt;"Done")</formula>
    </cfRule>
  </conditionalFormatting>
  <conditionalFormatting sqref="J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{48409D25-991D-412F-99B0-9A8F43F9B5A1}</x14:id>
        </ext>
      </extLst>
    </cfRule>
  </conditionalFormatting>
  <conditionalFormatting sqref="J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{A54C9D62-A43C-4927-8BEA-E23F5EDE5FCB}</x14:id>
        </ext>
      </extLst>
    </cfRule>
  </conditionalFormatting>
  <conditionalFormatting sqref="H34">
    <cfRule type="expression" dxfId="333" priority="28">
      <formula>$K34="WIP"</formula>
    </cfRule>
    <cfRule type="expression" dxfId="332" priority="29">
      <formula>$K34="DONE"</formula>
    </cfRule>
    <cfRule type="expression" dxfId="331" priority="30">
      <formula>AND($I34&lt;TODAY(), $K34&lt;&gt;"Done")</formula>
    </cfRule>
  </conditionalFormatting>
  <conditionalFormatting sqref="F34">
    <cfRule type="expression" dxfId="330" priority="25">
      <formula>$K34="WIP"</formula>
    </cfRule>
    <cfRule type="expression" dxfId="329" priority="26">
      <formula>$K34="DONE"</formula>
    </cfRule>
    <cfRule type="expression" dxfId="328" priority="27">
      <formula>AND($I34&lt;TODAY(), $K34&lt;&gt;"Done")</formula>
    </cfRule>
  </conditionalFormatting>
  <conditionalFormatting sqref="J3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{F1560613-7CAE-40B9-B63D-6B14A991A34B}</x14:id>
        </ext>
      </extLst>
    </cfRule>
  </conditionalFormatting>
  <conditionalFormatting sqref="G38:L39 B38:E39">
    <cfRule type="expression" dxfId="327" priority="20">
      <formula>$K38="WIP"</formula>
    </cfRule>
    <cfRule type="expression" dxfId="326" priority="21">
      <formula>$K38="DONE"</formula>
    </cfRule>
    <cfRule type="expression" dxfId="325" priority="22">
      <formula>AND($I38&lt;TODAY(), $K38&lt;&gt;"Done")</formula>
    </cfRule>
  </conditionalFormatting>
  <conditionalFormatting sqref="J38:J3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{8028CBCD-F70F-4B2E-8937-8D1B5028B343}</x14:id>
        </ext>
      </extLst>
    </cfRule>
  </conditionalFormatting>
  <conditionalFormatting sqref="J38:J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{5850D6BE-5939-41AE-9684-8DABF40E33BF}</x14:id>
        </ext>
      </extLst>
    </cfRule>
  </conditionalFormatting>
  <conditionalFormatting sqref="H38:H39">
    <cfRule type="expression" dxfId="324" priority="16">
      <formula>$K38="WIP"</formula>
    </cfRule>
    <cfRule type="expression" dxfId="323" priority="17">
      <formula>$K38="DONE"</formula>
    </cfRule>
    <cfRule type="expression" dxfId="322" priority="18">
      <formula>AND($I38&lt;TODAY(), $K38&lt;&gt;"Done")</formula>
    </cfRule>
  </conditionalFormatting>
  <conditionalFormatting sqref="F38:F39">
    <cfRule type="expression" dxfId="321" priority="13">
      <formula>$K38="WIP"</formula>
    </cfRule>
    <cfRule type="expression" dxfId="320" priority="14">
      <formula>$K38="DONE"</formula>
    </cfRule>
    <cfRule type="expression" dxfId="319" priority="15">
      <formula>AND($I38&lt;TODAY(), $K38&lt;&gt;"Done")</formula>
    </cfRule>
  </conditionalFormatting>
  <conditionalFormatting sqref="J38:J3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{84C2D96D-E4F9-445E-AEF2-EAE3530F9549}</x14:id>
        </ext>
      </extLst>
    </cfRule>
  </conditionalFormatting>
  <conditionalFormatting sqref="G40:L40 B40:E40">
    <cfRule type="expression" dxfId="318" priority="8">
      <formula>$K40="WIP"</formula>
    </cfRule>
    <cfRule type="expression" dxfId="317" priority="9">
      <formula>$K40="DONE"</formula>
    </cfRule>
    <cfRule type="expression" dxfId="316" priority="10">
      <formula>AND($I40&lt;TODAY(), $K40&lt;&gt;"Done")</formula>
    </cfRule>
  </conditionalFormatting>
  <conditionalFormatting sqref="J4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{EE057D23-683F-4FBA-BDF6-B2940AFE2FCB}</x14:id>
        </ext>
      </extLst>
    </cfRule>
  </conditionalFormatting>
  <conditionalFormatting sqref="J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{5C44D616-6C67-4633-8D92-AE4068FC7846}</x14:id>
        </ext>
      </extLst>
    </cfRule>
  </conditionalFormatting>
  <conditionalFormatting sqref="H40">
    <cfRule type="expression" dxfId="315" priority="4">
      <formula>$K40="WIP"</formula>
    </cfRule>
    <cfRule type="expression" dxfId="314" priority="5">
      <formula>$K40="DONE"</formula>
    </cfRule>
    <cfRule type="expression" dxfId="313" priority="6">
      <formula>AND($I40&lt;TODAY(), $K40&lt;&gt;"Done")</formula>
    </cfRule>
  </conditionalFormatting>
  <conditionalFormatting sqref="F40">
    <cfRule type="expression" dxfId="312" priority="1">
      <formula>$K40="WIP"</formula>
    </cfRule>
    <cfRule type="expression" dxfId="311" priority="2">
      <formula>$K40="DONE"</formula>
    </cfRule>
    <cfRule type="expression" dxfId="310" priority="3">
      <formula>AND($I40&lt;TODAY(), $K40&lt;&gt;"Done")</formula>
    </cfRule>
  </conditionalFormatting>
  <conditionalFormatting sqref="J4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{16C9E8F4-238F-4DE4-A7BB-96EE44F82E4E}</x14:id>
        </ext>
      </extLst>
    </cfRule>
  </conditionalFormatting>
  <dataValidations count="5">
    <dataValidation type="list" allowBlank="1" showInputMessage="1" showErrorMessage="1" sqref="A66:A81" xr:uid="{8272080F-7DC5-4E5F-8658-D027FFB5A5C6}">
      <formula1>#REF!</formula1>
    </dataValidation>
    <dataValidation type="list" allowBlank="1" showInputMessage="1" showErrorMessage="1" sqref="A82:A90 H82:L90" xr:uid="{E578A094-013B-4099-880F-496F13B68AA8}">
      <formula1>#REF!</formula1>
    </dataValidation>
    <dataValidation type="list" allowBlank="1" showInputMessage="1" showErrorMessage="1" sqref="K2:K65" xr:uid="{4C783998-6FE2-41DE-A2F7-95A0868F1708}">
      <formula1>"ToDo,WIP,Done"</formula1>
    </dataValidation>
    <dataValidation type="whole" allowBlank="1" showInputMessage="1" showErrorMessage="1" sqref="A2:A65" xr:uid="{494F12B5-B4DF-48DE-9785-C70792F982B8}">
      <formula1>1</formula1>
      <formula2>366</formula2>
    </dataValidation>
    <dataValidation type="list" allowBlank="1" showInputMessage="1" showErrorMessage="1" sqref="K66:K81" xr:uid="{2F13CDB9-C723-44F8-85CE-35D0D311A8BD}">
      <formula1>$N$2:$N$2</formula1>
    </dataValidation>
  </dataValidations>
  <hyperlinks>
    <hyperlink ref="L53" r:id="rId1" display="https://www.youtube.com/user/tusharroy2525/playlists" xr:uid="{15180C37-D591-487A-A689-961F81EFF816}"/>
    <hyperlink ref="L54" r:id="rId2" display="https://www.youtube.com/channel/UCn1XnDWhsLS5URXTi5wtFTA/playlists" xr:uid="{546C49A3-E020-4C42-A32B-4DC6748E0997}"/>
    <hyperlink ref="L43" r:id="rId3" display="https://www.youtube.com/user/mycodeschool/playlists" xr:uid="{EE585BD5-D8AA-48B0-9272-F7D694E9D974}"/>
    <hyperlink ref="L48" r:id="rId4" display="https://www.youtube.com/user/koushks/playlists" xr:uid="{48F15DD9-1C44-4B9F-BEED-3627FE9F4DAC}"/>
    <hyperlink ref="L50" r:id="rId5" display="https://www.youtube.com/channel/UC8OU1Tc1kxiI37uXBAbTX7A/playlists" xr:uid="{78C7B893-BD2D-4AEC-86F3-69A959FDDE3A}"/>
    <hyperlink ref="L51" r:id="rId6" display="https://www.youtube.com/channel/UCRPMAqdtSgd0Ipeef7iFsKw/playlists" xr:uid="{B0A92909-88F1-4B1A-AE39-7BD8CD4D5081}"/>
    <hyperlink ref="L52" r:id="rId7" display="https://www.youtube.com/channel/UCRPMAqdtSgd0Ipeef7iFsKw/playlists" xr:uid="{DBF9224D-FED3-4449-835E-D0F57A65672B}"/>
    <hyperlink ref="L44" r:id="rId8" display="https://www.youtube.com/watch?v=0IAPZzGSbME&amp;list=PLDN4rrl48XKpZkf03iYFl-O29szjTrs_O " xr:uid="{90B49CCE-2307-4E4F-B5EE-9793B82A0B55}"/>
    <hyperlink ref="L65" r:id="rId9" display="https://www.youtube.com/channel/UC0RhatS1pyxInC00YKjjBqQ/playlists" xr:uid="{90F3ADD9-B876-444E-8EF4-F63B3567EDEC}"/>
    <hyperlink ref="L64" r:id="rId10" display="https://www.youtube.com/channel/UC0RhatS1pyxInC00YKjjBqQ/playlists" xr:uid="{D2061C9C-CE5F-4417-B2A0-BEC05E237ADB}"/>
    <hyperlink ref="L46" r:id="rId11" xr:uid="{176A7B1B-01DB-42D3-8454-14AACE616579}"/>
    <hyperlink ref="L47" r:id="rId12" xr:uid="{96F8D34C-5C44-47B2-B8D3-B52D28AA9484}"/>
    <hyperlink ref="L45" r:id="rId13" xr:uid="{D738F1EF-FD38-495E-9F31-7F5B6868D8DD}"/>
    <hyperlink ref="L49" r:id="rId14" xr:uid="{4F482FEA-7807-43D8-B6FE-ADC96D383A4E}"/>
    <hyperlink ref="L18" r:id="rId15" xr:uid="{62F1B7B9-BAB9-41CD-9E68-1EE41C6E542A}"/>
    <hyperlink ref="L17" r:id="rId16" xr:uid="{6BABF44B-5A89-4CD6-AE3E-4E2AE1C4CFA1}"/>
    <hyperlink ref="L28" r:id="rId17" xr:uid="{556AFB8D-2CC4-4CB8-A508-A3BB324B6DB4}"/>
    <hyperlink ref="L19" r:id="rId18" xr:uid="{2F06CDC2-4E56-4434-A12B-08965A506E95}"/>
    <hyperlink ref="L20" r:id="rId19" xr:uid="{14FDDFC6-AB4F-4B16-AAA1-50377C2C3BA2}"/>
    <hyperlink ref="L21" r:id="rId20" xr:uid="{D001E49D-1191-41C3-B822-B3B90AEEB5F0}"/>
    <hyperlink ref="L22" r:id="rId21" xr:uid="{EA43BBA5-C3F7-4D20-95C5-753D93C34F1F}"/>
    <hyperlink ref="L23" r:id="rId22" xr:uid="{88992C6C-41F0-47FF-9686-7AD9F9B2FBCD}"/>
    <hyperlink ref="L24" r:id="rId23" xr:uid="{E713FA37-AF13-4AD7-88D4-BA4CE2793010}"/>
    <hyperlink ref="L25" r:id="rId24" xr:uid="{B34A2D80-2F0B-4B33-983A-391A5794E3CA}"/>
    <hyperlink ref="L26" r:id="rId25" xr:uid="{9CC6E1F2-B24B-421C-A614-42E3873A09C1}"/>
    <hyperlink ref="L27" r:id="rId26" xr:uid="{6B02919E-9B63-42B3-B6BF-D92D583020FE}"/>
    <hyperlink ref="L32" r:id="rId27" xr:uid="{376C23FF-EE05-41A3-9493-EE5A1980518B}"/>
    <hyperlink ref="L41" r:id="rId28" xr:uid="{0BC7B30D-8AC4-4B55-9E3C-E5FEEE60E477}"/>
    <hyperlink ref="L31" r:id="rId29" xr:uid="{DE4B6790-9EE9-491C-BFA5-F8411860F772}"/>
    <hyperlink ref="L30" r:id="rId30" xr:uid="{6FE660D4-B10A-43CE-BEA8-EE0E856BCB04}"/>
    <hyperlink ref="L29" r:id="rId31" xr:uid="{5038CC92-8AC6-4AB7-A4E0-D21C1F2CD6E4}"/>
    <hyperlink ref="L35" r:id="rId32" xr:uid="{2B1CD327-C19E-4770-A074-1CA7F902C2FF}"/>
    <hyperlink ref="L36" r:id="rId33" xr:uid="{F5B240B5-42F3-495E-A3BA-9874EDCAE4A0}"/>
    <hyperlink ref="L37" r:id="rId34" xr:uid="{C50169DE-F6CE-4A76-9F11-94647072243A}"/>
    <hyperlink ref="L33" r:id="rId35" xr:uid="{CA0C935C-D775-469A-B9CC-182271872C9E}"/>
    <hyperlink ref="L34" r:id="rId36" xr:uid="{576EBDEC-EBD3-4986-B0E1-EEA2AE685F37}"/>
    <hyperlink ref="L38" r:id="rId37" xr:uid="{25687E93-423A-4AF7-A0E9-65CD0425B6BD}"/>
    <hyperlink ref="L39" r:id="rId38" xr:uid="{45278AD1-50F8-4832-9421-E7ED28C734BE}"/>
    <hyperlink ref="L40" r:id="rId39" xr:uid="{064C57FA-051C-45F9-83DB-D28BB5D5EDF0}"/>
  </hyperlinks>
  <pageMargins left="0.7" right="0.7" top="0.75" bottom="0.75" header="0.3" footer="0.3"/>
  <pageSetup paperSize="9" orientation="portrait" r:id="rId4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D72E0-BDE3-4420-A8C5-30E3FC527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 J28 J59:J65 J9:J16 J56</xm:sqref>
        </x14:conditionalFormatting>
        <x14:conditionalFormatting xmlns:xm="http://schemas.microsoft.com/office/excel/2006/main">
          <x14:cfRule type="dataBar" id="{893969F6-19FE-45F0-B984-D7720317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2FA3EA0-F89F-43B4-85A9-601B5B38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BA5119EC-7AB2-4973-AF67-785EE3A60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60C2FD59-469F-4B9F-A472-259548702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0E132E4-DDD2-44C3-A013-245A2ABF8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89DD2C54-B92A-44B9-9BDE-47ED07150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</xm:sqref>
        </x14:conditionalFormatting>
        <x14:conditionalFormatting xmlns:xm="http://schemas.microsoft.com/office/excel/2006/main">
          <x14:cfRule type="dataBar" id="{FA578833-FCE9-4270-A12A-958DB324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6D8972A5-A9D5-4277-BBD3-9F1E33C2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J9:J16 J28 J2:J6 J56:J65</xm:sqref>
        </x14:conditionalFormatting>
        <x14:conditionalFormatting xmlns:xm="http://schemas.microsoft.com/office/excel/2006/main">
          <x14:cfRule type="dataBar" id="{9CBD30D3-120B-4560-965F-B59549BB1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3B5C0C91-6C1E-4546-8AA9-B52779C8E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J62</xm:sqref>
        </x14:conditionalFormatting>
        <x14:conditionalFormatting xmlns:xm="http://schemas.microsoft.com/office/excel/2006/main">
          <x14:cfRule type="dataBar" id="{B0C0DD99-D4E3-4A19-B03D-9C6862961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J63</xm:sqref>
        </x14:conditionalFormatting>
        <x14:conditionalFormatting xmlns:xm="http://schemas.microsoft.com/office/excel/2006/main">
          <x14:cfRule type="dataBar" id="{11E3B57F-67D6-413B-9C91-7435DD51E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B1C1AEEF-1789-4723-9825-A2588ABEB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J65</xm:sqref>
        </x14:conditionalFormatting>
        <x14:conditionalFormatting xmlns:xm="http://schemas.microsoft.com/office/excel/2006/main">
          <x14:cfRule type="dataBar" id="{220A366C-2607-427A-9829-329CFEC4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47879E1-E08E-4C7A-A8E0-B2F15E786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DEF738-5177-4642-BB53-4BAEE270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8E79479-415A-4953-B9C1-B897F3A5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D9BE72D-E391-4F03-87C6-2E64A3A1F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FBF48704-0F13-4A50-9BB5-5A508875F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1BD11C3-42B6-4497-8F25-F74EF418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4D42E252-00E7-48E5-8F68-17145EC62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A20BF7A-F540-43A2-B85A-D8CFBDAC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1E0822CB-9247-47E1-B839-2C42BF09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DF2B09C-7EDC-4A26-9CA5-D7312A83D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J42:J55</xm:sqref>
        </x14:conditionalFormatting>
        <x14:conditionalFormatting xmlns:xm="http://schemas.microsoft.com/office/excel/2006/main">
          <x14:cfRule type="dataBar" id="{938460DE-7CD1-4E64-B4DC-18A6E740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J56:J65 J2:J16 J18 J28</xm:sqref>
        </x14:conditionalFormatting>
        <x14:conditionalFormatting xmlns:xm="http://schemas.microsoft.com/office/excel/2006/main">
          <x14:cfRule type="dataBar" id="{3634526E-94AF-4F44-8E93-A2101929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7AA1B357-FA56-42EB-9C1C-0A13FEF54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F9498F46-B286-473D-9EB5-692D29E8C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5A6828A-0369-4755-B348-0C1D8F418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E6748421-4E66-465A-B53C-A2A922B3C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067B76E3-2E2C-4D32-B2FF-2CBE231BE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4B512F7D-F063-4744-A574-CE36640D0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F61B9FED-BAF1-4CC0-A2B8-5BB9BD2B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DAE055FB-1D36-46C6-90B5-0FB106654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E55EF7E0-8B86-4464-9A15-862E33EE7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0C533316-AF76-4C9E-8624-D4D4F9C90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AED852B-E1EE-45C3-AD10-DA748A781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EADFD6B-C5FD-425B-ACD7-ABBA4492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7B86B221-D2A4-4855-9D58-0F40BB6E6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87EAD9FC-6767-4A6E-B47F-0FA656372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260F080F-3771-4D03-80CE-3561F23A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J57:J60</xm:sqref>
        </x14:conditionalFormatting>
        <x14:conditionalFormatting xmlns:xm="http://schemas.microsoft.com/office/excel/2006/main">
          <x14:cfRule type="dataBar" id="{E2353B0E-B6F4-4DE1-A4E8-BA67AAC1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5EB3323B-5C98-4390-8A86-5187B4A4B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1516FF4F-5A18-47F9-A764-3081EC2C4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D6C60746-B974-4BDC-AA11-B8403FC57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B2B3CEC4-77DD-4BF0-81AA-037010CCD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61BC2526-6FA6-41C7-AF88-FD6AEC385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FB7E66A7-E7AA-4FE3-9E1F-0108B7FAD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95E131B-3B5C-4543-B4A2-3810CB672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8C6FCF53-6A0B-4B71-91BF-D7367FE07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BB86BB5-84F7-4B3A-A9D1-9C4B61208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828419E-8B04-4CC4-A9AE-F02D89F24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975CFCE7-9E14-4573-92F7-98FE8F0FC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C47A4D2-947B-4C60-9936-48EEE6C65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97C6912F-5EEB-49F6-BA51-64D6680B0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57D0C90-C12C-42E9-86CF-18ED606B5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58CC7B57-B5C4-4AB4-9B14-2C795BD8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633EB199-24DD-41B8-BD15-8D703BA1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80C19192-FAED-45F4-A362-A9D0E445D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594F6A0E-B86A-482A-9C5D-C99BFD884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BB44C488-11C9-4CA6-9E64-B097955B6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E1A6C283-0DD1-4D95-B30B-7A192120B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48409D25-991D-412F-99B0-9A8F43F9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A54C9D62-A43C-4927-8BEA-E23F5EDE5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F1560613-7CAE-40B9-B63D-6B14A991A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8028CBCD-F70F-4B2E-8937-8D1B5028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5850D6BE-5939-41AE-9684-8DABF40E3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84C2D96D-E4F9-445E-AEF2-EAE3530F9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EE057D23-683F-4FBA-BDF6-B2940AFE2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5C44D616-6C67-4633-8D92-AE4068FC7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16C9E8F4-238F-4DE4-A7BB-96EE44F8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S70"/>
  <sheetViews>
    <sheetView zoomScaleNormal="100" workbookViewId="0">
      <selection activeCell="Q29" sqref="Q29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4" customFormat="1" ht="16.8" customHeight="1" x14ac:dyDescent="0.3">
      <c r="A1" s="33" t="s">
        <v>1</v>
      </c>
      <c r="B1" s="33" t="s">
        <v>0</v>
      </c>
      <c r="C1" s="33" t="s">
        <v>76</v>
      </c>
      <c r="D1" s="33" t="s">
        <v>75</v>
      </c>
      <c r="E1" s="33" t="s">
        <v>108</v>
      </c>
      <c r="F1" s="33" t="s">
        <v>8</v>
      </c>
      <c r="G1" s="33" t="s">
        <v>9</v>
      </c>
      <c r="H1" s="33" t="s">
        <v>2</v>
      </c>
      <c r="I1" s="33" t="s">
        <v>4</v>
      </c>
      <c r="J1" s="33" t="s">
        <v>49</v>
      </c>
      <c r="K1" s="33" t="s">
        <v>5</v>
      </c>
      <c r="L1" s="4" t="s">
        <v>11</v>
      </c>
      <c r="M1" s="4" t="s">
        <v>80</v>
      </c>
    </row>
    <row r="2" spans="1:19" s="1" customFormat="1" x14ac:dyDescent="0.3">
      <c r="A2" s="10">
        <v>1</v>
      </c>
      <c r="B2" t="s">
        <v>7</v>
      </c>
      <c r="C2" s="10">
        <v>1</v>
      </c>
      <c r="D2">
        <v>1</v>
      </c>
      <c r="E2">
        <v>60</v>
      </c>
      <c r="F2" s="35">
        <f>D2*(E2/60)</f>
        <v>1</v>
      </c>
      <c r="G2" s="1">
        <f t="shared" ref="G2:G44" si="0">CEILING(F2/$Q$3,1)</f>
        <v>1</v>
      </c>
      <c r="H2" s="3">
        <v>43831</v>
      </c>
      <c r="I2" s="3">
        <f t="shared" ref="I2:I44" si="1">H2+(G2-1)</f>
        <v>43831</v>
      </c>
      <c r="J2" s="11">
        <v>100</v>
      </c>
      <c r="K2" t="s">
        <v>52</v>
      </c>
      <c r="M2" s="12">
        <f t="shared" ref="M2:M44" si="2">CEILING(D2/G2,1)</f>
        <v>1</v>
      </c>
      <c r="P2" s="2" t="s">
        <v>5</v>
      </c>
      <c r="Q2" s="39" t="s">
        <v>6</v>
      </c>
      <c r="R2"/>
      <c r="S2"/>
    </row>
    <row r="3" spans="1:19" x14ac:dyDescent="0.3">
      <c r="A3" s="10">
        <v>2</v>
      </c>
      <c r="B3" t="s">
        <v>16</v>
      </c>
      <c r="C3" s="10">
        <v>10</v>
      </c>
      <c r="D3">
        <v>10</v>
      </c>
      <c r="F3" s="35">
        <v>22.5</v>
      </c>
      <c r="G3" s="1">
        <f t="shared" si="0"/>
        <v>8</v>
      </c>
      <c r="H3" s="3">
        <f t="shared" ref="H3:H27" si="3">1+I2</f>
        <v>43832</v>
      </c>
      <c r="I3" s="3">
        <f t="shared" si="1"/>
        <v>43839</v>
      </c>
      <c r="J3" s="11">
        <v>100</v>
      </c>
      <c r="K3" t="s">
        <v>52</v>
      </c>
      <c r="L3" s="5" t="s">
        <v>24</v>
      </c>
      <c r="M3" s="12">
        <f t="shared" si="2"/>
        <v>2</v>
      </c>
      <c r="P3" s="2" t="s">
        <v>10</v>
      </c>
      <c r="Q3" s="39">
        <v>3</v>
      </c>
    </row>
    <row r="4" spans="1:19" x14ac:dyDescent="0.3">
      <c r="A4" s="10">
        <v>3</v>
      </c>
      <c r="B4" t="s">
        <v>70</v>
      </c>
      <c r="C4" s="10">
        <v>34</v>
      </c>
      <c r="D4">
        <v>34</v>
      </c>
      <c r="E4">
        <v>10</v>
      </c>
      <c r="F4" s="35">
        <f>D4*(E4/60)</f>
        <v>5.6666666666666661</v>
      </c>
      <c r="G4" s="1">
        <f t="shared" si="0"/>
        <v>2</v>
      </c>
      <c r="H4" s="3">
        <f t="shared" si="3"/>
        <v>43840</v>
      </c>
      <c r="I4" s="3">
        <f t="shared" si="1"/>
        <v>43841</v>
      </c>
      <c r="J4" s="11">
        <v>100</v>
      </c>
      <c r="K4" t="s">
        <v>52</v>
      </c>
      <c r="L4" s="5" t="s">
        <v>28</v>
      </c>
      <c r="M4" s="12">
        <f t="shared" si="2"/>
        <v>17</v>
      </c>
    </row>
    <row r="5" spans="1:19" x14ac:dyDescent="0.3">
      <c r="A5" s="10">
        <v>4</v>
      </c>
      <c r="B5" t="s">
        <v>29</v>
      </c>
      <c r="C5" s="10">
        <v>25</v>
      </c>
      <c r="D5">
        <v>25</v>
      </c>
      <c r="E5">
        <v>10</v>
      </c>
      <c r="F5" s="35">
        <f>D5*(E5/60)</f>
        <v>4.1666666666666661</v>
      </c>
      <c r="G5" s="1">
        <f t="shared" si="0"/>
        <v>2</v>
      </c>
      <c r="H5" s="3">
        <f t="shared" si="3"/>
        <v>43842</v>
      </c>
      <c r="I5" s="3">
        <f t="shared" si="1"/>
        <v>43843</v>
      </c>
      <c r="J5" s="11">
        <v>100</v>
      </c>
      <c r="K5" t="s">
        <v>52</v>
      </c>
      <c r="L5" s="5" t="s">
        <v>30</v>
      </c>
      <c r="M5" s="12">
        <f t="shared" si="2"/>
        <v>13</v>
      </c>
    </row>
    <row r="6" spans="1:19" x14ac:dyDescent="0.3">
      <c r="A6" s="10">
        <v>5</v>
      </c>
      <c r="B6" t="s">
        <v>26</v>
      </c>
      <c r="C6" s="10"/>
      <c r="F6" s="35">
        <f>25*30/60</f>
        <v>12.5</v>
      </c>
      <c r="G6" s="1">
        <f t="shared" si="0"/>
        <v>5</v>
      </c>
      <c r="H6" s="3">
        <f t="shared" si="3"/>
        <v>43844</v>
      </c>
      <c r="I6" s="3">
        <f t="shared" si="1"/>
        <v>43848</v>
      </c>
      <c r="J6" s="11">
        <v>100</v>
      </c>
      <c r="K6" t="s">
        <v>52</v>
      </c>
      <c r="L6" s="5" t="s">
        <v>25</v>
      </c>
      <c r="M6" s="12">
        <f t="shared" si="2"/>
        <v>0</v>
      </c>
    </row>
    <row r="7" spans="1:19" x14ac:dyDescent="0.3">
      <c r="A7" s="10">
        <v>6</v>
      </c>
      <c r="B7" t="s">
        <v>12</v>
      </c>
      <c r="C7" s="10"/>
      <c r="F7" s="35">
        <v>20.25</v>
      </c>
      <c r="G7" s="1">
        <f t="shared" si="0"/>
        <v>7</v>
      </c>
      <c r="H7" s="3">
        <f t="shared" si="3"/>
        <v>43849</v>
      </c>
      <c r="I7" s="3">
        <f t="shared" si="1"/>
        <v>43855</v>
      </c>
      <c r="J7" s="11">
        <v>100</v>
      </c>
      <c r="K7" t="s">
        <v>52</v>
      </c>
      <c r="M7" s="12">
        <f t="shared" si="2"/>
        <v>0</v>
      </c>
      <c r="O7" t="s">
        <v>79</v>
      </c>
    </row>
    <row r="8" spans="1:19" x14ac:dyDescent="0.3">
      <c r="A8" s="10">
        <v>7</v>
      </c>
      <c r="B8" t="s">
        <v>48</v>
      </c>
      <c r="C8" s="10"/>
      <c r="F8" s="35">
        <f>27*5/60</f>
        <v>2.25</v>
      </c>
      <c r="G8" s="1">
        <f t="shared" si="0"/>
        <v>1</v>
      </c>
      <c r="H8" s="3">
        <f t="shared" si="3"/>
        <v>43856</v>
      </c>
      <c r="I8" s="3">
        <f t="shared" si="1"/>
        <v>43856</v>
      </c>
      <c r="J8" s="11">
        <v>50</v>
      </c>
      <c r="K8" t="s">
        <v>50</v>
      </c>
      <c r="M8" s="12">
        <f t="shared" si="2"/>
        <v>0</v>
      </c>
      <c r="O8" t="s">
        <v>77</v>
      </c>
    </row>
    <row r="9" spans="1:19" x14ac:dyDescent="0.3">
      <c r="A9" s="10">
        <v>8</v>
      </c>
      <c r="B9" t="s">
        <v>56</v>
      </c>
      <c r="C9" s="10">
        <v>23</v>
      </c>
      <c r="D9">
        <v>23</v>
      </c>
      <c r="E9">
        <v>10</v>
      </c>
      <c r="F9" s="35">
        <f t="shared" ref="F9:F20" si="4">D9*(E9/60)</f>
        <v>3.833333333333333</v>
      </c>
      <c r="G9" s="1">
        <f t="shared" si="0"/>
        <v>2</v>
      </c>
      <c r="H9" s="3">
        <f t="shared" si="3"/>
        <v>43857</v>
      </c>
      <c r="I9" s="3">
        <f t="shared" si="1"/>
        <v>43858</v>
      </c>
      <c r="J9" s="11">
        <f t="shared" ref="J9:J31" si="5">100*C9/D9</f>
        <v>100</v>
      </c>
      <c r="K9" t="s">
        <v>52</v>
      </c>
      <c r="L9" s="5" t="s">
        <v>32</v>
      </c>
      <c r="M9" s="12">
        <f t="shared" si="2"/>
        <v>12</v>
      </c>
      <c r="O9" t="s">
        <v>78</v>
      </c>
    </row>
    <row r="10" spans="1:19" x14ac:dyDescent="0.3">
      <c r="A10" s="10">
        <v>9</v>
      </c>
      <c r="B10" t="s">
        <v>57</v>
      </c>
      <c r="C10" s="10">
        <v>23</v>
      </c>
      <c r="D10">
        <v>23</v>
      </c>
      <c r="E10">
        <v>10</v>
      </c>
      <c r="F10" s="35">
        <f t="shared" si="4"/>
        <v>3.833333333333333</v>
      </c>
      <c r="G10" s="1">
        <f t="shared" si="0"/>
        <v>2</v>
      </c>
      <c r="H10" s="3">
        <f t="shared" si="3"/>
        <v>43859</v>
      </c>
      <c r="I10" s="3">
        <f t="shared" si="1"/>
        <v>43860</v>
      </c>
      <c r="J10" s="11">
        <f t="shared" si="5"/>
        <v>100</v>
      </c>
      <c r="K10" t="s">
        <v>52</v>
      </c>
      <c r="L10" s="5" t="s">
        <v>32</v>
      </c>
      <c r="M10" s="12">
        <f t="shared" si="2"/>
        <v>12</v>
      </c>
    </row>
    <row r="11" spans="1:19" x14ac:dyDescent="0.3">
      <c r="A11" s="10">
        <v>10</v>
      </c>
      <c r="B11" t="s">
        <v>58</v>
      </c>
      <c r="C11" s="10">
        <v>14</v>
      </c>
      <c r="D11">
        <v>14</v>
      </c>
      <c r="E11">
        <v>10</v>
      </c>
      <c r="F11" s="35">
        <f t="shared" si="4"/>
        <v>2.333333333333333</v>
      </c>
      <c r="G11" s="1">
        <f t="shared" si="0"/>
        <v>1</v>
      </c>
      <c r="H11" s="3">
        <f t="shared" si="3"/>
        <v>43861</v>
      </c>
      <c r="I11" s="3">
        <f t="shared" si="1"/>
        <v>43861</v>
      </c>
      <c r="J11" s="11">
        <f t="shared" si="5"/>
        <v>100</v>
      </c>
      <c r="K11" t="s">
        <v>52</v>
      </c>
      <c r="L11" s="5" t="s">
        <v>32</v>
      </c>
      <c r="M11" s="12">
        <f t="shared" si="2"/>
        <v>14</v>
      </c>
    </row>
    <row r="12" spans="1:19" x14ac:dyDescent="0.3">
      <c r="A12" s="10">
        <v>11</v>
      </c>
      <c r="B12" t="s">
        <v>54</v>
      </c>
      <c r="C12" s="10">
        <v>24</v>
      </c>
      <c r="D12">
        <v>24</v>
      </c>
      <c r="E12">
        <v>10</v>
      </c>
      <c r="F12" s="35">
        <f t="shared" si="4"/>
        <v>4</v>
      </c>
      <c r="G12" s="1">
        <f t="shared" si="0"/>
        <v>2</v>
      </c>
      <c r="H12" s="3">
        <f t="shared" si="3"/>
        <v>43862</v>
      </c>
      <c r="I12" s="3">
        <f t="shared" si="1"/>
        <v>43863</v>
      </c>
      <c r="J12" s="11">
        <f t="shared" si="5"/>
        <v>100</v>
      </c>
      <c r="K12" t="s">
        <v>52</v>
      </c>
      <c r="L12" s="5" t="s">
        <v>32</v>
      </c>
      <c r="M12" s="12">
        <f t="shared" si="2"/>
        <v>12</v>
      </c>
    </row>
    <row r="13" spans="1:19" x14ac:dyDescent="0.3">
      <c r="A13" s="10">
        <v>12</v>
      </c>
      <c r="B13" t="s">
        <v>55</v>
      </c>
      <c r="C13" s="10">
        <v>12</v>
      </c>
      <c r="D13">
        <v>12</v>
      </c>
      <c r="E13">
        <v>10</v>
      </c>
      <c r="F13" s="35">
        <f t="shared" si="4"/>
        <v>2</v>
      </c>
      <c r="G13" s="1">
        <f t="shared" si="0"/>
        <v>1</v>
      </c>
      <c r="H13" s="3">
        <f t="shared" si="3"/>
        <v>43864</v>
      </c>
      <c r="I13" s="3">
        <f t="shared" si="1"/>
        <v>43864</v>
      </c>
      <c r="J13" s="11">
        <f t="shared" si="5"/>
        <v>100</v>
      </c>
      <c r="K13" t="s">
        <v>52</v>
      </c>
      <c r="L13" s="5" t="s">
        <v>32</v>
      </c>
      <c r="M13" s="12">
        <f t="shared" si="2"/>
        <v>12</v>
      </c>
    </row>
    <row r="14" spans="1:19" x14ac:dyDescent="0.3">
      <c r="A14" s="10">
        <v>13</v>
      </c>
      <c r="B14" t="s">
        <v>72</v>
      </c>
      <c r="C14" s="10">
        <v>10</v>
      </c>
      <c r="D14">
        <v>10</v>
      </c>
      <c r="E14">
        <v>15</v>
      </c>
      <c r="F14" s="35">
        <f t="shared" si="4"/>
        <v>2.5</v>
      </c>
      <c r="G14" s="1">
        <f t="shared" si="0"/>
        <v>1</v>
      </c>
      <c r="H14" s="3">
        <f t="shared" si="3"/>
        <v>43865</v>
      </c>
      <c r="I14" s="3">
        <f t="shared" si="1"/>
        <v>43865</v>
      </c>
      <c r="J14" s="11">
        <f t="shared" si="5"/>
        <v>100</v>
      </c>
      <c r="K14" t="s">
        <v>52</v>
      </c>
      <c r="L14" s="5" t="s">
        <v>32</v>
      </c>
      <c r="M14" s="12">
        <f t="shared" si="2"/>
        <v>10</v>
      </c>
    </row>
    <row r="15" spans="1:19" x14ac:dyDescent="0.3">
      <c r="A15" s="10">
        <v>14</v>
      </c>
      <c r="B15" t="s">
        <v>53</v>
      </c>
      <c r="C15" s="10">
        <v>27</v>
      </c>
      <c r="D15">
        <v>27</v>
      </c>
      <c r="E15">
        <v>10</v>
      </c>
      <c r="F15" s="35">
        <f t="shared" si="4"/>
        <v>4.5</v>
      </c>
      <c r="G15" s="1">
        <f t="shared" si="0"/>
        <v>2</v>
      </c>
      <c r="H15" s="3">
        <f t="shared" si="3"/>
        <v>43866</v>
      </c>
      <c r="I15" s="3">
        <f t="shared" si="1"/>
        <v>43867</v>
      </c>
      <c r="J15" s="11">
        <f t="shared" si="5"/>
        <v>100</v>
      </c>
      <c r="K15" t="s">
        <v>52</v>
      </c>
      <c r="L15" s="5" t="s">
        <v>31</v>
      </c>
      <c r="M15" s="12">
        <f t="shared" si="2"/>
        <v>14</v>
      </c>
    </row>
    <row r="16" spans="1:19" x14ac:dyDescent="0.3">
      <c r="A16" s="10">
        <v>15</v>
      </c>
      <c r="B16" t="s">
        <v>3</v>
      </c>
      <c r="C16" s="10">
        <v>115</v>
      </c>
      <c r="D16">
        <v>115</v>
      </c>
      <c r="E16">
        <v>8</v>
      </c>
      <c r="F16" s="35">
        <f t="shared" si="4"/>
        <v>15.333333333333334</v>
      </c>
      <c r="G16" s="1">
        <f t="shared" si="0"/>
        <v>6</v>
      </c>
      <c r="H16" s="3">
        <f t="shared" si="3"/>
        <v>43868</v>
      </c>
      <c r="I16" s="3">
        <f t="shared" si="1"/>
        <v>43873</v>
      </c>
      <c r="J16" s="11">
        <f t="shared" si="5"/>
        <v>100</v>
      </c>
      <c r="K16" t="s">
        <v>52</v>
      </c>
      <c r="L16" s="5" t="s">
        <v>19</v>
      </c>
      <c r="M16" s="12">
        <f t="shared" si="2"/>
        <v>20</v>
      </c>
    </row>
    <row r="17" spans="1:15" x14ac:dyDescent="0.3">
      <c r="A17" s="10">
        <v>16</v>
      </c>
      <c r="B17" t="s">
        <v>15</v>
      </c>
      <c r="C17" s="10">
        <v>562</v>
      </c>
      <c r="D17">
        <v>562</v>
      </c>
      <c r="E17">
        <v>5</v>
      </c>
      <c r="F17" s="35">
        <f t="shared" si="4"/>
        <v>46.833333333333329</v>
      </c>
      <c r="G17" s="1">
        <f t="shared" si="0"/>
        <v>16</v>
      </c>
      <c r="H17" s="3">
        <f t="shared" si="3"/>
        <v>43874</v>
      </c>
      <c r="I17" s="3">
        <f t="shared" si="1"/>
        <v>43889</v>
      </c>
      <c r="J17" s="11">
        <f t="shared" si="5"/>
        <v>100</v>
      </c>
      <c r="K17" t="s">
        <v>52</v>
      </c>
      <c r="L17" s="5" t="s">
        <v>17</v>
      </c>
      <c r="M17" s="12">
        <f t="shared" si="2"/>
        <v>36</v>
      </c>
    </row>
    <row r="18" spans="1:15" ht="15" thickBot="1" x14ac:dyDescent="0.35">
      <c r="A18" s="24">
        <v>17</v>
      </c>
      <c r="B18" s="25" t="s">
        <v>38</v>
      </c>
      <c r="C18" s="24">
        <f>46+23+19</f>
        <v>88</v>
      </c>
      <c r="D18" s="25">
        <v>88</v>
      </c>
      <c r="E18" s="25">
        <v>10</v>
      </c>
      <c r="F18" s="36">
        <f t="shared" si="4"/>
        <v>14.666666666666666</v>
      </c>
      <c r="G18" s="26">
        <f t="shared" si="0"/>
        <v>5</v>
      </c>
      <c r="H18" s="27">
        <f t="shared" si="3"/>
        <v>43890</v>
      </c>
      <c r="I18" s="27">
        <f t="shared" si="1"/>
        <v>43894</v>
      </c>
      <c r="J18" s="28">
        <f t="shared" si="5"/>
        <v>100</v>
      </c>
      <c r="K18" s="25" t="s">
        <v>52</v>
      </c>
      <c r="L18" s="29" t="s">
        <v>32</v>
      </c>
      <c r="M18" s="30">
        <f t="shared" si="2"/>
        <v>18</v>
      </c>
      <c r="N18" s="25"/>
      <c r="O18" s="25"/>
    </row>
    <row r="19" spans="1:15" x14ac:dyDescent="0.3">
      <c r="A19" s="19">
        <v>70</v>
      </c>
      <c r="B19" s="20" t="s">
        <v>37</v>
      </c>
      <c r="C19" s="19">
        <v>0</v>
      </c>
      <c r="D19" s="20">
        <v>56</v>
      </c>
      <c r="E19" s="20">
        <v>10</v>
      </c>
      <c r="F19" s="37">
        <f t="shared" si="4"/>
        <v>9.3333333333333321</v>
      </c>
      <c r="G19" s="21">
        <f t="shared" si="0"/>
        <v>4</v>
      </c>
      <c r="H19" s="22">
        <f t="shared" si="3"/>
        <v>43895</v>
      </c>
      <c r="I19" s="22">
        <f t="shared" si="1"/>
        <v>43898</v>
      </c>
      <c r="J19" s="23">
        <f t="shared" si="5"/>
        <v>0</v>
      </c>
      <c r="K19" s="20" t="s">
        <v>51</v>
      </c>
      <c r="L19" s="5" t="s">
        <v>32</v>
      </c>
      <c r="M19" s="12">
        <f t="shared" si="2"/>
        <v>14</v>
      </c>
    </row>
    <row r="20" spans="1:15" x14ac:dyDescent="0.3">
      <c r="A20" s="19">
        <v>71</v>
      </c>
      <c r="B20" t="s">
        <v>13</v>
      </c>
      <c r="C20" s="10">
        <v>22</v>
      </c>
      <c r="D20">
        <v>453</v>
      </c>
      <c r="E20">
        <v>5</v>
      </c>
      <c r="F20" s="35">
        <f t="shared" si="4"/>
        <v>37.75</v>
      </c>
      <c r="G20" s="1">
        <f t="shared" si="0"/>
        <v>13</v>
      </c>
      <c r="H20" s="3">
        <f t="shared" si="3"/>
        <v>43899</v>
      </c>
      <c r="I20" s="3">
        <f t="shared" si="1"/>
        <v>43911</v>
      </c>
      <c r="J20" s="11">
        <f t="shared" si="5"/>
        <v>4.8565121412803531</v>
      </c>
      <c r="K20" t="s">
        <v>51</v>
      </c>
      <c r="L20" s="5" t="s">
        <v>18</v>
      </c>
      <c r="M20" s="12">
        <f t="shared" si="2"/>
        <v>35</v>
      </c>
    </row>
    <row r="21" spans="1:15" x14ac:dyDescent="0.3">
      <c r="A21" s="19">
        <v>72</v>
      </c>
      <c r="B21" t="s">
        <v>71</v>
      </c>
      <c r="C21" s="10">
        <v>0</v>
      </c>
      <c r="D21">
        <v>50</v>
      </c>
      <c r="E21">
        <v>13</v>
      </c>
      <c r="F21" s="35">
        <f>((15*4)+(12*26))/60</f>
        <v>6.2</v>
      </c>
      <c r="G21" s="1">
        <f t="shared" si="0"/>
        <v>3</v>
      </c>
      <c r="H21" s="3">
        <f t="shared" si="3"/>
        <v>43912</v>
      </c>
      <c r="I21" s="3">
        <f t="shared" si="1"/>
        <v>43914</v>
      </c>
      <c r="J21" s="11">
        <f t="shared" si="5"/>
        <v>0</v>
      </c>
      <c r="K21" t="s">
        <v>51</v>
      </c>
      <c r="L21" s="5" t="s">
        <v>33</v>
      </c>
      <c r="M21" s="12">
        <f t="shared" si="2"/>
        <v>17</v>
      </c>
    </row>
    <row r="22" spans="1:15" x14ac:dyDescent="0.3">
      <c r="A22" s="19">
        <v>73</v>
      </c>
      <c r="B22" t="s">
        <v>20</v>
      </c>
      <c r="C22" s="10">
        <v>45</v>
      </c>
      <c r="D22">
        <v>58</v>
      </c>
      <c r="E22">
        <v>20</v>
      </c>
      <c r="F22" s="35">
        <f t="shared" ref="F22:F44" si="6">D22*(E22/60)</f>
        <v>19.333333333333332</v>
      </c>
      <c r="G22" s="1">
        <f t="shared" si="0"/>
        <v>7</v>
      </c>
      <c r="H22" s="3">
        <f t="shared" si="3"/>
        <v>43915</v>
      </c>
      <c r="I22" s="3">
        <f t="shared" si="1"/>
        <v>43921</v>
      </c>
      <c r="J22" s="11">
        <f t="shared" si="5"/>
        <v>77.58620689655173</v>
      </c>
      <c r="K22" t="s">
        <v>51</v>
      </c>
      <c r="L22" s="5" t="s">
        <v>23</v>
      </c>
      <c r="M22" s="12">
        <f t="shared" si="2"/>
        <v>9</v>
      </c>
      <c r="N22" s="31"/>
      <c r="O22" s="32"/>
    </row>
    <row r="23" spans="1:15" x14ac:dyDescent="0.3">
      <c r="A23" s="19">
        <v>74</v>
      </c>
      <c r="B23" t="s">
        <v>14</v>
      </c>
      <c r="C23" s="10">
        <v>37</v>
      </c>
      <c r="D23">
        <v>64</v>
      </c>
      <c r="E23">
        <v>20</v>
      </c>
      <c r="F23" s="35">
        <f t="shared" si="6"/>
        <v>21.333333333333332</v>
      </c>
      <c r="G23" s="1">
        <f t="shared" si="0"/>
        <v>8</v>
      </c>
      <c r="H23" s="3">
        <f t="shared" si="3"/>
        <v>43922</v>
      </c>
      <c r="I23" s="3">
        <f t="shared" si="1"/>
        <v>43929</v>
      </c>
      <c r="J23" s="11">
        <f t="shared" si="5"/>
        <v>57.8125</v>
      </c>
      <c r="K23" t="s">
        <v>51</v>
      </c>
      <c r="L23" s="5" t="s">
        <v>21</v>
      </c>
      <c r="M23" s="12">
        <f t="shared" si="2"/>
        <v>8</v>
      </c>
      <c r="N23" s="31"/>
      <c r="O23" s="32"/>
    </row>
    <row r="24" spans="1:15" x14ac:dyDescent="0.3">
      <c r="A24" s="19">
        <v>75</v>
      </c>
      <c r="B24" t="s">
        <v>34</v>
      </c>
      <c r="C24" s="10">
        <v>0</v>
      </c>
      <c r="D24">
        <v>35</v>
      </c>
      <c r="E24">
        <v>15</v>
      </c>
      <c r="F24" s="35">
        <f t="shared" si="6"/>
        <v>8.75</v>
      </c>
      <c r="G24" s="1">
        <f t="shared" si="0"/>
        <v>3</v>
      </c>
      <c r="H24" s="3">
        <f t="shared" si="3"/>
        <v>43930</v>
      </c>
      <c r="I24" s="3">
        <f t="shared" si="1"/>
        <v>43932</v>
      </c>
      <c r="J24" s="11">
        <f t="shared" si="5"/>
        <v>0</v>
      </c>
      <c r="K24" t="s">
        <v>51</v>
      </c>
      <c r="L24" s="5" t="s">
        <v>35</v>
      </c>
      <c r="M24" s="12">
        <f t="shared" si="2"/>
        <v>12</v>
      </c>
      <c r="O24" s="20"/>
    </row>
    <row r="25" spans="1:15" x14ac:dyDescent="0.3">
      <c r="A25" s="19">
        <v>76</v>
      </c>
      <c r="B25" s="20" t="s">
        <v>36</v>
      </c>
      <c r="C25" s="19">
        <v>0</v>
      </c>
      <c r="D25" s="20">
        <v>35</v>
      </c>
      <c r="E25" s="20">
        <v>15</v>
      </c>
      <c r="F25" s="37">
        <f t="shared" si="6"/>
        <v>8.75</v>
      </c>
      <c r="G25" s="21">
        <f t="shared" si="0"/>
        <v>3</v>
      </c>
      <c r="H25" s="22">
        <f t="shared" si="3"/>
        <v>43933</v>
      </c>
      <c r="I25" s="22">
        <f t="shared" si="1"/>
        <v>43935</v>
      </c>
      <c r="J25" s="23">
        <f t="shared" si="5"/>
        <v>0</v>
      </c>
      <c r="K25" s="20" t="s">
        <v>51</v>
      </c>
      <c r="L25" s="42" t="s">
        <v>35</v>
      </c>
      <c r="M25" s="43">
        <f t="shared" si="2"/>
        <v>12</v>
      </c>
      <c r="N25" s="20"/>
      <c r="O25" s="20"/>
    </row>
    <row r="26" spans="1:15" x14ac:dyDescent="0.3">
      <c r="A26" s="19">
        <v>77</v>
      </c>
      <c r="B26" t="s">
        <v>44</v>
      </c>
      <c r="C26" s="10">
        <v>0</v>
      </c>
      <c r="D26">
        <v>119</v>
      </c>
      <c r="E26">
        <v>20</v>
      </c>
      <c r="F26" s="35">
        <f t="shared" si="6"/>
        <v>39.666666666666664</v>
      </c>
      <c r="G26" s="1">
        <f t="shared" si="0"/>
        <v>14</v>
      </c>
      <c r="H26" s="3">
        <f t="shared" si="3"/>
        <v>43936</v>
      </c>
      <c r="I26" s="3">
        <f t="shared" si="1"/>
        <v>43949</v>
      </c>
      <c r="J26" s="11">
        <f t="shared" si="5"/>
        <v>0</v>
      </c>
      <c r="K26" t="s">
        <v>51</v>
      </c>
      <c r="L26" s="5" t="s">
        <v>45</v>
      </c>
      <c r="M26" s="12">
        <f t="shared" si="2"/>
        <v>9</v>
      </c>
    </row>
    <row r="27" spans="1:15" s="25" customFormat="1" ht="15" thickBot="1" x14ac:dyDescent="0.35">
      <c r="A27" s="24">
        <v>78</v>
      </c>
      <c r="B27" s="25" t="s">
        <v>46</v>
      </c>
      <c r="C27" s="24">
        <v>0</v>
      </c>
      <c r="D27" s="25">
        <v>50</v>
      </c>
      <c r="E27" s="25">
        <v>50</v>
      </c>
      <c r="F27" s="36">
        <f t="shared" si="6"/>
        <v>41.666666666666671</v>
      </c>
      <c r="G27" s="26">
        <f t="shared" si="0"/>
        <v>14</v>
      </c>
      <c r="H27" s="27">
        <f t="shared" si="3"/>
        <v>43950</v>
      </c>
      <c r="I27" s="27">
        <f t="shared" si="1"/>
        <v>43963</v>
      </c>
      <c r="J27" s="28">
        <f t="shared" si="5"/>
        <v>0</v>
      </c>
      <c r="K27" s="25" t="s">
        <v>51</v>
      </c>
      <c r="L27" s="29" t="s">
        <v>47</v>
      </c>
      <c r="M27" s="30">
        <f t="shared" si="2"/>
        <v>4</v>
      </c>
    </row>
    <row r="28" spans="1:15" x14ac:dyDescent="0.3">
      <c r="A28" s="45">
        <v>100</v>
      </c>
      <c r="B28" s="44" t="s">
        <v>109</v>
      </c>
      <c r="C28" s="45">
        <v>0</v>
      </c>
      <c r="D28" s="44">
        <v>4</v>
      </c>
      <c r="E28" s="44">
        <v>30</v>
      </c>
      <c r="F28" s="46">
        <f t="shared" si="6"/>
        <v>2</v>
      </c>
      <c r="G28" s="47">
        <f t="shared" si="0"/>
        <v>1</v>
      </c>
      <c r="H28" s="48">
        <v>44090</v>
      </c>
      <c r="I28" s="48">
        <f t="shared" si="1"/>
        <v>44090</v>
      </c>
      <c r="J28" s="49">
        <f t="shared" si="5"/>
        <v>0</v>
      </c>
      <c r="K28" s="44" t="s">
        <v>51</v>
      </c>
      <c r="L28" s="50"/>
      <c r="M28" s="51">
        <f t="shared" si="2"/>
        <v>4</v>
      </c>
      <c r="N28" s="61"/>
    </row>
    <row r="29" spans="1:15" x14ac:dyDescent="0.3">
      <c r="A29" s="45">
        <v>101</v>
      </c>
      <c r="B29" s="44" t="s">
        <v>110</v>
      </c>
      <c r="C29" s="45">
        <v>0</v>
      </c>
      <c r="D29" s="44">
        <v>5</v>
      </c>
      <c r="E29" s="44">
        <v>30</v>
      </c>
      <c r="F29" s="46">
        <f t="shared" si="6"/>
        <v>2.5</v>
      </c>
      <c r="G29" s="47">
        <f t="shared" si="0"/>
        <v>1</v>
      </c>
      <c r="H29" s="48">
        <f t="shared" ref="H29:H36" si="7">1+I28</f>
        <v>44091</v>
      </c>
      <c r="I29" s="48">
        <f t="shared" si="1"/>
        <v>44091</v>
      </c>
      <c r="J29" s="49">
        <f t="shared" si="5"/>
        <v>0</v>
      </c>
      <c r="K29" s="44" t="s">
        <v>51</v>
      </c>
      <c r="L29" s="50"/>
      <c r="M29" s="51">
        <f t="shared" si="2"/>
        <v>5</v>
      </c>
      <c r="N29" s="61"/>
    </row>
    <row r="30" spans="1:15" x14ac:dyDescent="0.3">
      <c r="A30" s="45">
        <v>102</v>
      </c>
      <c r="B30" s="44" t="s">
        <v>120</v>
      </c>
      <c r="C30" s="45">
        <v>0</v>
      </c>
      <c r="D30" s="44">
        <v>5</v>
      </c>
      <c r="E30" s="44">
        <v>30</v>
      </c>
      <c r="F30" s="46">
        <f t="shared" si="6"/>
        <v>2.5</v>
      </c>
      <c r="G30" s="47">
        <f t="shared" si="0"/>
        <v>1</v>
      </c>
      <c r="H30" s="48">
        <f t="shared" si="7"/>
        <v>44092</v>
      </c>
      <c r="I30" s="48">
        <f t="shared" si="1"/>
        <v>44092</v>
      </c>
      <c r="J30" s="49">
        <f t="shared" si="5"/>
        <v>0</v>
      </c>
      <c r="K30" s="44" t="s">
        <v>51</v>
      </c>
      <c r="L30" s="50"/>
      <c r="M30" s="51">
        <f t="shared" si="2"/>
        <v>5</v>
      </c>
      <c r="N30" s="61"/>
    </row>
    <row r="31" spans="1:15" x14ac:dyDescent="0.3">
      <c r="A31" s="45">
        <v>103</v>
      </c>
      <c r="B31" s="44" t="s">
        <v>111</v>
      </c>
      <c r="C31" s="45">
        <v>0</v>
      </c>
      <c r="D31" s="44">
        <v>6</v>
      </c>
      <c r="E31" s="44">
        <v>30</v>
      </c>
      <c r="F31" s="46">
        <f t="shared" si="6"/>
        <v>3</v>
      </c>
      <c r="G31" s="47">
        <f t="shared" si="0"/>
        <v>1</v>
      </c>
      <c r="H31" s="48">
        <f t="shared" si="7"/>
        <v>44093</v>
      </c>
      <c r="I31" s="48">
        <f t="shared" si="1"/>
        <v>44093</v>
      </c>
      <c r="J31" s="49">
        <f t="shared" si="5"/>
        <v>0</v>
      </c>
      <c r="K31" s="44" t="s">
        <v>51</v>
      </c>
      <c r="L31" s="50"/>
      <c r="M31" s="51">
        <f t="shared" si="2"/>
        <v>6</v>
      </c>
      <c r="N31" s="61"/>
    </row>
    <row r="32" spans="1:15" x14ac:dyDescent="0.3">
      <c r="A32" s="45">
        <v>104</v>
      </c>
      <c r="B32" s="44" t="s">
        <v>114</v>
      </c>
      <c r="C32" s="45">
        <v>0</v>
      </c>
      <c r="D32" s="44">
        <v>5</v>
      </c>
      <c r="E32" s="44">
        <v>30</v>
      </c>
      <c r="F32" s="46">
        <f t="shared" si="6"/>
        <v>2.5</v>
      </c>
      <c r="G32" s="47">
        <f t="shared" si="0"/>
        <v>1</v>
      </c>
      <c r="H32" s="48">
        <f t="shared" si="7"/>
        <v>44094</v>
      </c>
      <c r="I32" s="48">
        <f t="shared" si="1"/>
        <v>44094</v>
      </c>
      <c r="J32" s="49">
        <v>0</v>
      </c>
      <c r="K32" s="44" t="s">
        <v>51</v>
      </c>
      <c r="L32" s="50"/>
      <c r="M32" s="51">
        <f t="shared" si="2"/>
        <v>5</v>
      </c>
      <c r="N32" s="61"/>
    </row>
    <row r="33" spans="1:15" x14ac:dyDescent="0.3">
      <c r="A33" s="45">
        <v>105</v>
      </c>
      <c r="B33" s="44" t="s">
        <v>112</v>
      </c>
      <c r="C33" s="45">
        <v>0</v>
      </c>
      <c r="D33" s="44">
        <v>5</v>
      </c>
      <c r="E33" s="44">
        <v>30</v>
      </c>
      <c r="F33" s="46">
        <f t="shared" si="6"/>
        <v>2.5</v>
      </c>
      <c r="G33" s="47">
        <f t="shared" si="0"/>
        <v>1</v>
      </c>
      <c r="H33" s="48">
        <f t="shared" si="7"/>
        <v>44095</v>
      </c>
      <c r="I33" s="48">
        <f t="shared" si="1"/>
        <v>44095</v>
      </c>
      <c r="J33" s="49">
        <f>100*C33/D33</f>
        <v>0</v>
      </c>
      <c r="K33" s="44" t="s">
        <v>51</v>
      </c>
      <c r="L33" s="50"/>
      <c r="M33" s="51">
        <f t="shared" si="2"/>
        <v>5</v>
      </c>
      <c r="N33" s="61"/>
    </row>
    <row r="34" spans="1:15" x14ac:dyDescent="0.3">
      <c r="A34" s="45">
        <v>106</v>
      </c>
      <c r="B34" s="44" t="s">
        <v>113</v>
      </c>
      <c r="C34" s="45">
        <v>0</v>
      </c>
      <c r="D34" s="44">
        <v>5</v>
      </c>
      <c r="E34" s="44">
        <v>30</v>
      </c>
      <c r="F34" s="46">
        <f t="shared" si="6"/>
        <v>2.5</v>
      </c>
      <c r="G34" s="47">
        <f t="shared" si="0"/>
        <v>1</v>
      </c>
      <c r="H34" s="48">
        <f t="shared" si="7"/>
        <v>44096</v>
      </c>
      <c r="I34" s="48">
        <f t="shared" si="1"/>
        <v>44096</v>
      </c>
      <c r="J34" s="49">
        <v>0</v>
      </c>
      <c r="K34" s="44" t="s">
        <v>51</v>
      </c>
      <c r="L34" s="50"/>
      <c r="M34" s="51">
        <f t="shared" si="2"/>
        <v>5</v>
      </c>
      <c r="N34" s="44">
        <f>SUM(G28:G41)</f>
        <v>15</v>
      </c>
      <c r="O34" t="s">
        <v>134</v>
      </c>
    </row>
    <row r="35" spans="1:15" x14ac:dyDescent="0.3">
      <c r="A35" s="45">
        <v>107</v>
      </c>
      <c r="B35" s="44" t="s">
        <v>118</v>
      </c>
      <c r="C35" s="45">
        <v>0</v>
      </c>
      <c r="D35" s="44">
        <v>7</v>
      </c>
      <c r="E35" s="44">
        <v>30</v>
      </c>
      <c r="F35" s="46">
        <f t="shared" si="6"/>
        <v>3.5</v>
      </c>
      <c r="G35" s="47">
        <f t="shared" si="0"/>
        <v>2</v>
      </c>
      <c r="H35" s="48">
        <f t="shared" si="7"/>
        <v>44097</v>
      </c>
      <c r="I35" s="48">
        <f t="shared" si="1"/>
        <v>44098</v>
      </c>
      <c r="J35" s="49">
        <v>0</v>
      </c>
      <c r="K35" s="44" t="s">
        <v>51</v>
      </c>
      <c r="L35" s="50"/>
      <c r="M35" s="51">
        <f t="shared" si="2"/>
        <v>4</v>
      </c>
      <c r="N35" s="61"/>
    </row>
    <row r="36" spans="1:15" x14ac:dyDescent="0.3">
      <c r="A36" s="45">
        <v>108</v>
      </c>
      <c r="B36" s="44" t="s">
        <v>115</v>
      </c>
      <c r="C36" s="45">
        <v>0</v>
      </c>
      <c r="D36" s="44">
        <v>5</v>
      </c>
      <c r="E36" s="44">
        <v>30</v>
      </c>
      <c r="F36" s="46">
        <f t="shared" si="6"/>
        <v>2.5</v>
      </c>
      <c r="G36" s="47">
        <f t="shared" si="0"/>
        <v>1</v>
      </c>
      <c r="H36" s="48">
        <f t="shared" si="7"/>
        <v>44099</v>
      </c>
      <c r="I36" s="48">
        <f t="shared" si="1"/>
        <v>44099</v>
      </c>
      <c r="J36" s="49">
        <v>0</v>
      </c>
      <c r="K36" s="44" t="s">
        <v>51</v>
      </c>
      <c r="L36" s="50"/>
      <c r="M36" s="51">
        <f t="shared" si="2"/>
        <v>5</v>
      </c>
      <c r="N36" s="61"/>
    </row>
    <row r="37" spans="1:15" x14ac:dyDescent="0.3">
      <c r="A37" s="45">
        <v>109</v>
      </c>
      <c r="B37" s="44" t="s">
        <v>116</v>
      </c>
      <c r="C37" s="45">
        <v>0</v>
      </c>
      <c r="D37" s="44">
        <v>5</v>
      </c>
      <c r="E37" s="44">
        <v>30</v>
      </c>
      <c r="F37" s="46">
        <f t="shared" si="6"/>
        <v>2.5</v>
      </c>
      <c r="G37" s="47">
        <f t="shared" si="0"/>
        <v>1</v>
      </c>
      <c r="H37" s="48">
        <f>1+I35</f>
        <v>44099</v>
      </c>
      <c r="I37" s="48">
        <f t="shared" si="1"/>
        <v>44099</v>
      </c>
      <c r="J37" s="49">
        <v>0</v>
      </c>
      <c r="K37" s="44" t="s">
        <v>51</v>
      </c>
      <c r="L37" s="50"/>
      <c r="M37" s="51">
        <f t="shared" si="2"/>
        <v>5</v>
      </c>
      <c r="N37" s="61"/>
    </row>
    <row r="38" spans="1:15" x14ac:dyDescent="0.3">
      <c r="A38" s="45">
        <v>110</v>
      </c>
      <c r="B38" s="44" t="s">
        <v>117</v>
      </c>
      <c r="C38" s="45">
        <v>0</v>
      </c>
      <c r="D38" s="44">
        <v>5</v>
      </c>
      <c r="E38" s="44">
        <v>30</v>
      </c>
      <c r="F38" s="46">
        <f t="shared" si="6"/>
        <v>2.5</v>
      </c>
      <c r="G38" s="47">
        <f t="shared" si="0"/>
        <v>1</v>
      </c>
      <c r="H38" s="48">
        <f>1+I37</f>
        <v>44100</v>
      </c>
      <c r="I38" s="48">
        <f t="shared" si="1"/>
        <v>44100</v>
      </c>
      <c r="J38" s="49">
        <v>0</v>
      </c>
      <c r="K38" s="44" t="s">
        <v>51</v>
      </c>
      <c r="L38" s="50"/>
      <c r="M38" s="51">
        <f t="shared" si="2"/>
        <v>5</v>
      </c>
      <c r="N38" s="61"/>
    </row>
    <row r="39" spans="1:15" x14ac:dyDescent="0.3">
      <c r="A39" s="45">
        <v>111</v>
      </c>
      <c r="B39" s="44" t="s">
        <v>121</v>
      </c>
      <c r="C39" s="45">
        <v>0</v>
      </c>
      <c r="D39" s="44">
        <v>4</v>
      </c>
      <c r="E39" s="44">
        <v>30</v>
      </c>
      <c r="F39" s="46">
        <f t="shared" si="6"/>
        <v>2</v>
      </c>
      <c r="G39" s="47">
        <f t="shared" si="0"/>
        <v>1</v>
      </c>
      <c r="H39" s="48">
        <f>1+I38</f>
        <v>44101</v>
      </c>
      <c r="I39" s="48">
        <f t="shared" si="1"/>
        <v>44101</v>
      </c>
      <c r="J39" s="49">
        <f>100*C39/D39</f>
        <v>0</v>
      </c>
      <c r="K39" s="44" t="s">
        <v>51</v>
      </c>
      <c r="L39" s="50"/>
      <c r="M39" s="51">
        <f t="shared" si="2"/>
        <v>4</v>
      </c>
      <c r="N39" s="61"/>
    </row>
    <row r="40" spans="1:15" x14ac:dyDescent="0.3">
      <c r="A40" s="45">
        <v>112</v>
      </c>
      <c r="B40" s="44" t="s">
        <v>119</v>
      </c>
      <c r="C40" s="45">
        <v>0</v>
      </c>
      <c r="D40" s="44">
        <v>4</v>
      </c>
      <c r="E40" s="44">
        <v>30</v>
      </c>
      <c r="F40" s="46">
        <f t="shared" si="6"/>
        <v>2</v>
      </c>
      <c r="G40" s="47">
        <f t="shared" si="0"/>
        <v>1</v>
      </c>
      <c r="H40" s="48">
        <f>1+I39</f>
        <v>44102</v>
      </c>
      <c r="I40" s="48">
        <f t="shared" si="1"/>
        <v>44102</v>
      </c>
      <c r="J40" s="49">
        <v>0</v>
      </c>
      <c r="K40" s="44" t="s">
        <v>51</v>
      </c>
      <c r="L40" s="50"/>
      <c r="M40" s="51">
        <f t="shared" si="2"/>
        <v>4</v>
      </c>
      <c r="N40" s="61"/>
    </row>
    <row r="41" spans="1:15" s="41" customFormat="1" ht="15" thickBot="1" x14ac:dyDescent="0.35">
      <c r="A41" s="53">
        <v>113</v>
      </c>
      <c r="B41" s="54" t="s">
        <v>122</v>
      </c>
      <c r="C41" s="53">
        <v>0</v>
      </c>
      <c r="D41" s="54">
        <v>4</v>
      </c>
      <c r="E41" s="54">
        <v>30</v>
      </c>
      <c r="F41" s="55">
        <f t="shared" si="6"/>
        <v>2</v>
      </c>
      <c r="G41" s="56">
        <f t="shared" si="0"/>
        <v>1</v>
      </c>
      <c r="H41" s="57">
        <f t="shared" ref="H41:H68" si="8">1+I40</f>
        <v>44103</v>
      </c>
      <c r="I41" s="57">
        <f t="shared" si="1"/>
        <v>44103</v>
      </c>
      <c r="J41" s="58">
        <f>100*C41/D41</f>
        <v>0</v>
      </c>
      <c r="K41" s="54" t="s">
        <v>51</v>
      </c>
      <c r="L41" s="59"/>
      <c r="M41" s="60">
        <f t="shared" si="2"/>
        <v>4</v>
      </c>
      <c r="N41" s="54"/>
    </row>
    <row r="42" spans="1:15" ht="15" thickTop="1" x14ac:dyDescent="0.3">
      <c r="A42" s="62">
        <v>114</v>
      </c>
      <c r="B42" s="63" t="s">
        <v>123</v>
      </c>
      <c r="C42" s="62">
        <v>0</v>
      </c>
      <c r="D42" s="63">
        <v>6</v>
      </c>
      <c r="E42" s="63">
        <v>20</v>
      </c>
      <c r="F42" s="64">
        <f t="shared" si="6"/>
        <v>2</v>
      </c>
      <c r="G42" s="65">
        <f t="shared" si="0"/>
        <v>1</v>
      </c>
      <c r="H42" s="66">
        <f t="shared" si="8"/>
        <v>44104</v>
      </c>
      <c r="I42" s="67">
        <f t="shared" si="1"/>
        <v>44104</v>
      </c>
      <c r="J42" s="68">
        <f>100*C42/D42</f>
        <v>0</v>
      </c>
      <c r="K42" s="63" t="s">
        <v>51</v>
      </c>
      <c r="L42" s="69" t="s">
        <v>22</v>
      </c>
      <c r="M42" s="70">
        <f t="shared" si="2"/>
        <v>6</v>
      </c>
      <c r="N42" s="63">
        <f>SUM(D42:D52)</f>
        <v>122</v>
      </c>
    </row>
    <row r="43" spans="1:15" x14ac:dyDescent="0.3">
      <c r="A43" s="62">
        <v>115</v>
      </c>
      <c r="B43" s="63" t="s">
        <v>124</v>
      </c>
      <c r="C43" s="62">
        <v>0</v>
      </c>
      <c r="D43" s="63">
        <v>15</v>
      </c>
      <c r="E43" s="63">
        <v>20</v>
      </c>
      <c r="F43" s="64">
        <f t="shared" si="6"/>
        <v>5</v>
      </c>
      <c r="G43" s="65">
        <f t="shared" si="0"/>
        <v>2</v>
      </c>
      <c r="H43" s="66">
        <f t="shared" si="8"/>
        <v>44105</v>
      </c>
      <c r="I43" s="67">
        <f t="shared" si="1"/>
        <v>44106</v>
      </c>
      <c r="J43" s="68">
        <f>100*C43/D43</f>
        <v>0</v>
      </c>
      <c r="K43" s="63" t="s">
        <v>51</v>
      </c>
      <c r="L43" s="69" t="s">
        <v>22</v>
      </c>
      <c r="M43" s="70">
        <f t="shared" si="2"/>
        <v>8</v>
      </c>
      <c r="N43" s="63"/>
    </row>
    <row r="44" spans="1:15" x14ac:dyDescent="0.3">
      <c r="A44" s="62">
        <v>116</v>
      </c>
      <c r="B44" s="63" t="s">
        <v>127</v>
      </c>
      <c r="C44" s="62">
        <v>0</v>
      </c>
      <c r="D44" s="63">
        <v>9</v>
      </c>
      <c r="E44" s="63">
        <v>20</v>
      </c>
      <c r="F44" s="64">
        <f t="shared" si="6"/>
        <v>3</v>
      </c>
      <c r="G44" s="65">
        <f t="shared" si="0"/>
        <v>1</v>
      </c>
      <c r="H44" s="66">
        <f t="shared" si="8"/>
        <v>44107</v>
      </c>
      <c r="I44" s="67">
        <f t="shared" si="1"/>
        <v>44107</v>
      </c>
      <c r="J44" s="68">
        <f>100*C44/D44</f>
        <v>0</v>
      </c>
      <c r="K44" s="63" t="s">
        <v>51</v>
      </c>
      <c r="L44" s="69" t="s">
        <v>22</v>
      </c>
      <c r="M44" s="70">
        <f t="shared" si="2"/>
        <v>9</v>
      </c>
      <c r="N44" s="63"/>
    </row>
    <row r="45" spans="1:15" x14ac:dyDescent="0.3">
      <c r="A45" s="62">
        <v>117</v>
      </c>
      <c r="B45" s="63" t="s">
        <v>128</v>
      </c>
      <c r="C45" s="62">
        <v>0</v>
      </c>
      <c r="D45" s="63">
        <v>5</v>
      </c>
      <c r="E45" s="63">
        <v>20</v>
      </c>
      <c r="F45" s="64">
        <f t="shared" ref="F45:F47" si="9">D45*(E45/60)</f>
        <v>1.6666666666666665</v>
      </c>
      <c r="G45" s="65">
        <f t="shared" ref="G45:G52" si="10">CEILING(F45/$Q$3,1)</f>
        <v>1</v>
      </c>
      <c r="H45" s="66">
        <f t="shared" si="8"/>
        <v>44108</v>
      </c>
      <c r="I45" s="67">
        <f t="shared" ref="I45:I47" si="11">H45+(G45-1)</f>
        <v>44108</v>
      </c>
      <c r="J45" s="68">
        <f t="shared" ref="J45:J47" si="12">100*C45/D45</f>
        <v>0</v>
      </c>
      <c r="K45" s="63" t="s">
        <v>51</v>
      </c>
      <c r="L45" s="69" t="s">
        <v>22</v>
      </c>
      <c r="M45" s="70">
        <f t="shared" ref="M45:M47" si="13">CEILING(D45/G45,1)</f>
        <v>5</v>
      </c>
      <c r="N45" s="63"/>
    </row>
    <row r="46" spans="1:15" x14ac:dyDescent="0.3">
      <c r="A46" s="62">
        <v>118</v>
      </c>
      <c r="B46" s="63" t="s">
        <v>125</v>
      </c>
      <c r="C46" s="62">
        <v>0</v>
      </c>
      <c r="D46" s="63">
        <v>17</v>
      </c>
      <c r="E46" s="63">
        <v>20</v>
      </c>
      <c r="F46" s="64">
        <f t="shared" si="9"/>
        <v>5.6666666666666661</v>
      </c>
      <c r="G46" s="65">
        <f t="shared" si="10"/>
        <v>2</v>
      </c>
      <c r="H46" s="66">
        <f t="shared" si="8"/>
        <v>44109</v>
      </c>
      <c r="I46" s="67">
        <f t="shared" si="11"/>
        <v>44110</v>
      </c>
      <c r="J46" s="68">
        <f t="shared" si="12"/>
        <v>0</v>
      </c>
      <c r="K46" s="63" t="s">
        <v>51</v>
      </c>
      <c r="L46" s="69" t="s">
        <v>22</v>
      </c>
      <c r="M46" s="70">
        <f t="shared" si="13"/>
        <v>9</v>
      </c>
      <c r="N46" s="63"/>
    </row>
    <row r="47" spans="1:15" x14ac:dyDescent="0.3">
      <c r="A47" s="62">
        <v>119</v>
      </c>
      <c r="B47" s="63" t="s">
        <v>126</v>
      </c>
      <c r="C47" s="62">
        <v>0</v>
      </c>
      <c r="D47" s="63">
        <v>3</v>
      </c>
      <c r="E47" s="63">
        <v>20</v>
      </c>
      <c r="F47" s="64">
        <f t="shared" si="9"/>
        <v>1</v>
      </c>
      <c r="G47" s="65">
        <f t="shared" si="10"/>
        <v>1</v>
      </c>
      <c r="H47" s="66">
        <f t="shared" si="8"/>
        <v>44111</v>
      </c>
      <c r="I47" s="67">
        <f t="shared" si="11"/>
        <v>44111</v>
      </c>
      <c r="J47" s="68">
        <f t="shared" si="12"/>
        <v>0</v>
      </c>
      <c r="K47" s="63" t="s">
        <v>51</v>
      </c>
      <c r="L47" s="69" t="s">
        <v>22</v>
      </c>
      <c r="M47" s="70">
        <f t="shared" si="13"/>
        <v>3</v>
      </c>
      <c r="N47" s="63"/>
    </row>
    <row r="48" spans="1:15" x14ac:dyDescent="0.3">
      <c r="A48" s="62">
        <v>120</v>
      </c>
      <c r="B48" s="63" t="s">
        <v>129</v>
      </c>
      <c r="C48" s="62">
        <v>0</v>
      </c>
      <c r="D48" s="63">
        <v>5</v>
      </c>
      <c r="E48" s="63">
        <v>20</v>
      </c>
      <c r="F48" s="64">
        <f t="shared" ref="F48:F50" si="14">D48*(E48/60)</f>
        <v>1.6666666666666665</v>
      </c>
      <c r="G48" s="65">
        <f t="shared" si="10"/>
        <v>1</v>
      </c>
      <c r="H48" s="66">
        <f t="shared" si="8"/>
        <v>44112</v>
      </c>
      <c r="I48" s="67">
        <f t="shared" ref="I48:I50" si="15">H48+(G48-1)</f>
        <v>44112</v>
      </c>
      <c r="J48" s="68">
        <f t="shared" ref="J48:J50" si="16">100*C48/D48</f>
        <v>0</v>
      </c>
      <c r="K48" s="63" t="s">
        <v>51</v>
      </c>
      <c r="L48" s="69" t="s">
        <v>22</v>
      </c>
      <c r="M48" s="70">
        <f t="shared" ref="M48:M50" si="17">CEILING(D48/G48,1)</f>
        <v>5</v>
      </c>
      <c r="N48" s="63"/>
    </row>
    <row r="49" spans="1:14" x14ac:dyDescent="0.3">
      <c r="A49" s="62">
        <v>121</v>
      </c>
      <c r="B49" s="63" t="s">
        <v>130</v>
      </c>
      <c r="C49" s="62">
        <v>0</v>
      </c>
      <c r="D49" s="63">
        <v>2</v>
      </c>
      <c r="E49" s="63">
        <v>20</v>
      </c>
      <c r="F49" s="64">
        <f t="shared" si="14"/>
        <v>0.66666666666666663</v>
      </c>
      <c r="G49" s="65">
        <f t="shared" si="10"/>
        <v>1</v>
      </c>
      <c r="H49" s="66">
        <f t="shared" si="8"/>
        <v>44113</v>
      </c>
      <c r="I49" s="67">
        <f t="shared" si="15"/>
        <v>44113</v>
      </c>
      <c r="J49" s="68">
        <f t="shared" si="16"/>
        <v>0</v>
      </c>
      <c r="K49" s="63" t="s">
        <v>51</v>
      </c>
      <c r="L49" s="69" t="s">
        <v>22</v>
      </c>
      <c r="M49" s="70">
        <f t="shared" si="17"/>
        <v>2</v>
      </c>
      <c r="N49" s="63"/>
    </row>
    <row r="50" spans="1:14" x14ac:dyDescent="0.3">
      <c r="A50" s="62">
        <v>122</v>
      </c>
      <c r="B50" s="63" t="s">
        <v>131</v>
      </c>
      <c r="C50" s="62">
        <v>0</v>
      </c>
      <c r="D50" s="63">
        <v>4</v>
      </c>
      <c r="E50" s="63">
        <v>20</v>
      </c>
      <c r="F50" s="64">
        <f t="shared" si="14"/>
        <v>1.3333333333333333</v>
      </c>
      <c r="G50" s="65">
        <f t="shared" si="10"/>
        <v>1</v>
      </c>
      <c r="H50" s="66">
        <f t="shared" si="8"/>
        <v>44114</v>
      </c>
      <c r="I50" s="67">
        <f t="shared" si="15"/>
        <v>44114</v>
      </c>
      <c r="J50" s="68">
        <f t="shared" si="16"/>
        <v>0</v>
      </c>
      <c r="K50" s="63" t="s">
        <v>51</v>
      </c>
      <c r="L50" s="69" t="s">
        <v>22</v>
      </c>
      <c r="M50" s="70">
        <f t="shared" si="17"/>
        <v>4</v>
      </c>
      <c r="N50" s="63"/>
    </row>
    <row r="51" spans="1:14" x14ac:dyDescent="0.3">
      <c r="A51" s="62">
        <v>123</v>
      </c>
      <c r="B51" s="63" t="s">
        <v>132</v>
      </c>
      <c r="C51" s="62">
        <v>0</v>
      </c>
      <c r="D51" s="63">
        <v>3</v>
      </c>
      <c r="E51" s="63">
        <v>20</v>
      </c>
      <c r="F51" s="64">
        <f t="shared" ref="F51:F52" si="18">D51*(E51/60)</f>
        <v>1</v>
      </c>
      <c r="G51" s="65">
        <f t="shared" si="10"/>
        <v>1</v>
      </c>
      <c r="H51" s="66">
        <f t="shared" si="8"/>
        <v>44115</v>
      </c>
      <c r="I51" s="67">
        <f t="shared" ref="I51:I52" si="19">H51+(G51-1)</f>
        <v>44115</v>
      </c>
      <c r="J51" s="68">
        <f t="shared" ref="J51:J52" si="20">100*C51/D51</f>
        <v>0</v>
      </c>
      <c r="K51" s="63" t="s">
        <v>51</v>
      </c>
      <c r="L51" s="69" t="s">
        <v>22</v>
      </c>
      <c r="M51" s="70">
        <f t="shared" ref="M51:M52" si="21">CEILING(D51/G51,1)</f>
        <v>3</v>
      </c>
      <c r="N51" s="63"/>
    </row>
    <row r="52" spans="1:14" s="25" customFormat="1" ht="15" thickBot="1" x14ac:dyDescent="0.35">
      <c r="A52" s="79">
        <v>124</v>
      </c>
      <c r="B52" s="80" t="s">
        <v>133</v>
      </c>
      <c r="C52" s="79">
        <v>0</v>
      </c>
      <c r="D52" s="80">
        <v>53</v>
      </c>
      <c r="E52" s="80">
        <v>20</v>
      </c>
      <c r="F52" s="81">
        <f t="shared" si="18"/>
        <v>17.666666666666664</v>
      </c>
      <c r="G52" s="82">
        <f t="shared" si="10"/>
        <v>6</v>
      </c>
      <c r="H52" s="83">
        <f t="shared" si="8"/>
        <v>44116</v>
      </c>
      <c r="I52" s="83">
        <f t="shared" si="19"/>
        <v>44121</v>
      </c>
      <c r="J52" s="84">
        <f t="shared" si="20"/>
        <v>0</v>
      </c>
      <c r="K52" s="80" t="s">
        <v>51</v>
      </c>
      <c r="L52" s="85" t="s">
        <v>22</v>
      </c>
      <c r="M52" s="86">
        <f t="shared" si="21"/>
        <v>9</v>
      </c>
      <c r="N52" s="80"/>
    </row>
    <row r="53" spans="1:14" x14ac:dyDescent="0.3">
      <c r="A53" s="71">
        <v>300</v>
      </c>
      <c r="B53" s="72" t="s">
        <v>74</v>
      </c>
      <c r="C53" s="71">
        <v>0</v>
      </c>
      <c r="D53" s="72">
        <v>445</v>
      </c>
      <c r="E53" s="72">
        <v>20</v>
      </c>
      <c r="F53" s="73">
        <f t="shared" ref="F53:F68" si="22">D53*(E53/60)</f>
        <v>148.33333333333331</v>
      </c>
      <c r="G53" s="74">
        <f t="shared" ref="G53:G68" si="23">CEILING(F53/$Q$3,1)</f>
        <v>50</v>
      </c>
      <c r="H53" s="75">
        <f>1+I43</f>
        <v>44107</v>
      </c>
      <c r="I53" s="75">
        <f t="shared" ref="I53:I68" si="24">H53+(G53-1)</f>
        <v>44156</v>
      </c>
      <c r="J53" s="76">
        <f t="shared" ref="J53:J67" si="25">100*C53/D53</f>
        <v>0</v>
      </c>
      <c r="K53" s="72" t="s">
        <v>51</v>
      </c>
      <c r="L53" s="77" t="s">
        <v>22</v>
      </c>
      <c r="M53" s="78">
        <f t="shared" ref="M53:M68" si="26">CEILING(D53/G53,1)</f>
        <v>9</v>
      </c>
      <c r="N53" s="72"/>
    </row>
    <row r="54" spans="1:14" x14ac:dyDescent="0.3">
      <c r="A54" s="19">
        <v>360</v>
      </c>
      <c r="B54" s="20" t="s">
        <v>59</v>
      </c>
      <c r="C54" s="19">
        <v>42</v>
      </c>
      <c r="D54" s="20">
        <v>42</v>
      </c>
      <c r="E54" s="20">
        <v>10</v>
      </c>
      <c r="F54" s="37">
        <f t="shared" si="22"/>
        <v>7</v>
      </c>
      <c r="G54" s="21">
        <f t="shared" si="23"/>
        <v>3</v>
      </c>
      <c r="H54" s="22">
        <f t="shared" si="8"/>
        <v>44157</v>
      </c>
      <c r="I54" s="22">
        <f t="shared" si="24"/>
        <v>44159</v>
      </c>
      <c r="J54" s="23">
        <f t="shared" si="25"/>
        <v>100</v>
      </c>
      <c r="K54" s="20" t="s">
        <v>51</v>
      </c>
      <c r="L54" s="42" t="s">
        <v>40</v>
      </c>
      <c r="M54" s="43">
        <f t="shared" si="26"/>
        <v>14</v>
      </c>
      <c r="N54" s="20"/>
    </row>
    <row r="55" spans="1:14" x14ac:dyDescent="0.3">
      <c r="A55" s="10">
        <v>361</v>
      </c>
      <c r="B55" t="s">
        <v>60</v>
      </c>
      <c r="C55" s="10">
        <v>0</v>
      </c>
      <c r="D55">
        <v>84</v>
      </c>
      <c r="E55">
        <v>12</v>
      </c>
      <c r="F55" s="35">
        <f t="shared" si="22"/>
        <v>16.8</v>
      </c>
      <c r="G55" s="1">
        <f t="shared" si="23"/>
        <v>6</v>
      </c>
      <c r="H55" s="3">
        <f t="shared" si="8"/>
        <v>44160</v>
      </c>
      <c r="I55" s="3">
        <f t="shared" si="24"/>
        <v>44165</v>
      </c>
      <c r="J55" s="11">
        <f t="shared" si="25"/>
        <v>0</v>
      </c>
      <c r="K55" t="s">
        <v>51</v>
      </c>
      <c r="L55" s="5" t="s">
        <v>39</v>
      </c>
      <c r="M55" s="12">
        <f t="shared" si="26"/>
        <v>14</v>
      </c>
    </row>
    <row r="56" spans="1:14" x14ac:dyDescent="0.3">
      <c r="A56" s="10">
        <v>362</v>
      </c>
      <c r="B56" t="s">
        <v>73</v>
      </c>
      <c r="C56" s="10">
        <v>140</v>
      </c>
      <c r="D56">
        <v>239</v>
      </c>
      <c r="E56">
        <v>8</v>
      </c>
      <c r="F56" s="35">
        <f t="shared" si="22"/>
        <v>31.866666666666667</v>
      </c>
      <c r="G56" s="1">
        <f t="shared" si="23"/>
        <v>11</v>
      </c>
      <c r="H56" s="3">
        <f t="shared" si="8"/>
        <v>44166</v>
      </c>
      <c r="I56" s="3">
        <f t="shared" si="24"/>
        <v>44176</v>
      </c>
      <c r="J56" s="11">
        <f t="shared" si="25"/>
        <v>58.577405857740587</v>
      </c>
      <c r="K56" t="s">
        <v>51</v>
      </c>
      <c r="L56" s="5" t="s">
        <v>18</v>
      </c>
      <c r="M56" s="12">
        <f t="shared" si="26"/>
        <v>22</v>
      </c>
    </row>
    <row r="57" spans="1:14" x14ac:dyDescent="0.3">
      <c r="A57" s="10">
        <v>363</v>
      </c>
      <c r="B57" t="s">
        <v>61</v>
      </c>
      <c r="C57" s="10">
        <v>0</v>
      </c>
      <c r="D57">
        <v>102</v>
      </c>
      <c r="E57">
        <v>10</v>
      </c>
      <c r="F57" s="35">
        <f t="shared" si="22"/>
        <v>17</v>
      </c>
      <c r="G57" s="1">
        <f t="shared" si="23"/>
        <v>6</v>
      </c>
      <c r="H57" s="3">
        <f t="shared" si="8"/>
        <v>44177</v>
      </c>
      <c r="I57" s="3">
        <f t="shared" si="24"/>
        <v>44182</v>
      </c>
      <c r="J57" s="11">
        <f t="shared" si="25"/>
        <v>0</v>
      </c>
      <c r="K57" t="s">
        <v>51</v>
      </c>
      <c r="L57" s="5"/>
      <c r="M57" s="40">
        <f t="shared" si="26"/>
        <v>17</v>
      </c>
    </row>
    <row r="58" spans="1:14" x14ac:dyDescent="0.3">
      <c r="A58" s="10">
        <v>364</v>
      </c>
      <c r="B58" t="s">
        <v>62</v>
      </c>
      <c r="C58" s="10">
        <v>0</v>
      </c>
      <c r="D58">
        <v>56</v>
      </c>
      <c r="E58">
        <v>10</v>
      </c>
      <c r="F58" s="35">
        <f t="shared" si="22"/>
        <v>9.3333333333333321</v>
      </c>
      <c r="G58" s="1">
        <f t="shared" si="23"/>
        <v>4</v>
      </c>
      <c r="H58" s="3">
        <f t="shared" si="8"/>
        <v>44183</v>
      </c>
      <c r="I58" s="3">
        <f t="shared" si="24"/>
        <v>44186</v>
      </c>
      <c r="J58" s="11">
        <f t="shared" si="25"/>
        <v>0</v>
      </c>
      <c r="K58" t="s">
        <v>51</v>
      </c>
      <c r="L58" s="5"/>
      <c r="M58" s="40">
        <f t="shared" si="26"/>
        <v>14</v>
      </c>
    </row>
    <row r="59" spans="1:14" x14ac:dyDescent="0.3">
      <c r="A59" s="10">
        <v>365</v>
      </c>
      <c r="B59" t="s">
        <v>63</v>
      </c>
      <c r="C59" s="10">
        <v>0</v>
      </c>
      <c r="D59">
        <v>21</v>
      </c>
      <c r="E59">
        <v>10</v>
      </c>
      <c r="F59" s="35">
        <f t="shared" si="22"/>
        <v>3.5</v>
      </c>
      <c r="G59" s="1">
        <f t="shared" si="23"/>
        <v>2</v>
      </c>
      <c r="H59" s="3">
        <f t="shared" si="8"/>
        <v>44187</v>
      </c>
      <c r="I59" s="3">
        <f t="shared" si="24"/>
        <v>44188</v>
      </c>
      <c r="J59" s="11">
        <f t="shared" si="25"/>
        <v>0</v>
      </c>
      <c r="K59" t="s">
        <v>51</v>
      </c>
      <c r="L59" s="5"/>
      <c r="M59" s="40">
        <f t="shared" si="26"/>
        <v>11</v>
      </c>
    </row>
    <row r="60" spans="1:14" x14ac:dyDescent="0.3">
      <c r="A60" s="10">
        <v>366</v>
      </c>
      <c r="B60" t="s">
        <v>64</v>
      </c>
      <c r="C60" s="10">
        <v>0</v>
      </c>
      <c r="D60">
        <v>8</v>
      </c>
      <c r="E60">
        <v>10</v>
      </c>
      <c r="F60" s="35">
        <f t="shared" si="22"/>
        <v>1.3333333333333333</v>
      </c>
      <c r="G60" s="1">
        <f t="shared" si="23"/>
        <v>1</v>
      </c>
      <c r="H60" s="3">
        <f t="shared" si="8"/>
        <v>44189</v>
      </c>
      <c r="I60" s="3">
        <f t="shared" si="24"/>
        <v>44189</v>
      </c>
      <c r="J60" s="11">
        <f t="shared" si="25"/>
        <v>0</v>
      </c>
      <c r="K60" t="s">
        <v>51</v>
      </c>
      <c r="L60" s="5"/>
      <c r="M60" s="40">
        <f t="shared" si="26"/>
        <v>8</v>
      </c>
    </row>
    <row r="61" spans="1:14" x14ac:dyDescent="0.3">
      <c r="A61" s="10">
        <v>367</v>
      </c>
      <c r="B61" t="s">
        <v>65</v>
      </c>
      <c r="C61" s="10">
        <v>0</v>
      </c>
      <c r="D61">
        <v>5</v>
      </c>
      <c r="E61">
        <v>10</v>
      </c>
      <c r="F61" s="35">
        <f t="shared" si="22"/>
        <v>0.83333333333333326</v>
      </c>
      <c r="G61" s="1">
        <f t="shared" si="23"/>
        <v>1</v>
      </c>
      <c r="H61" s="3">
        <f t="shared" si="8"/>
        <v>44190</v>
      </c>
      <c r="I61" s="3">
        <f t="shared" si="24"/>
        <v>44190</v>
      </c>
      <c r="J61" s="11">
        <f t="shared" si="25"/>
        <v>0</v>
      </c>
      <c r="K61" t="s">
        <v>51</v>
      </c>
      <c r="L61" s="5"/>
      <c r="M61" s="40">
        <f t="shared" si="26"/>
        <v>5</v>
      </c>
    </row>
    <row r="62" spans="1:14" x14ac:dyDescent="0.3">
      <c r="A62" s="10">
        <v>368</v>
      </c>
      <c r="B62" t="s">
        <v>66</v>
      </c>
      <c r="C62" s="10">
        <v>0</v>
      </c>
      <c r="D62">
        <v>30</v>
      </c>
      <c r="E62">
        <v>10</v>
      </c>
      <c r="F62" s="35">
        <f t="shared" si="22"/>
        <v>5</v>
      </c>
      <c r="G62" s="1">
        <f t="shared" si="23"/>
        <v>2</v>
      </c>
      <c r="H62" s="3">
        <f t="shared" si="8"/>
        <v>44191</v>
      </c>
      <c r="I62" s="3">
        <f t="shared" si="24"/>
        <v>44192</v>
      </c>
      <c r="J62" s="11">
        <f t="shared" si="25"/>
        <v>0</v>
      </c>
      <c r="K62" t="s">
        <v>51</v>
      </c>
      <c r="L62" s="5"/>
      <c r="M62" s="40">
        <f t="shared" si="26"/>
        <v>15</v>
      </c>
    </row>
    <row r="63" spans="1:14" x14ac:dyDescent="0.3">
      <c r="A63" s="10">
        <v>369</v>
      </c>
      <c r="B63" t="s">
        <v>67</v>
      </c>
      <c r="C63" s="10">
        <v>0</v>
      </c>
      <c r="D63">
        <v>204</v>
      </c>
      <c r="E63">
        <v>10</v>
      </c>
      <c r="F63" s="35">
        <f t="shared" si="22"/>
        <v>34</v>
      </c>
      <c r="G63" s="1">
        <f t="shared" si="23"/>
        <v>12</v>
      </c>
      <c r="H63" s="3">
        <f t="shared" si="8"/>
        <v>44193</v>
      </c>
      <c r="I63" s="3">
        <f t="shared" si="24"/>
        <v>44204</v>
      </c>
      <c r="J63" s="11">
        <f t="shared" si="25"/>
        <v>0</v>
      </c>
      <c r="K63" t="s">
        <v>51</v>
      </c>
      <c r="L63" s="5"/>
      <c r="M63" s="40">
        <f t="shared" si="26"/>
        <v>17</v>
      </c>
    </row>
    <row r="64" spans="1:14" x14ac:dyDescent="0.3">
      <c r="A64" s="10">
        <v>370</v>
      </c>
      <c r="B64" t="s">
        <v>68</v>
      </c>
      <c r="C64" s="10">
        <v>0</v>
      </c>
      <c r="D64">
        <v>8</v>
      </c>
      <c r="E64">
        <v>10</v>
      </c>
      <c r="F64" s="35">
        <f t="shared" si="22"/>
        <v>1.3333333333333333</v>
      </c>
      <c r="G64" s="1">
        <f t="shared" si="23"/>
        <v>1</v>
      </c>
      <c r="H64" s="3">
        <f t="shared" si="8"/>
        <v>44205</v>
      </c>
      <c r="I64" s="3">
        <f t="shared" si="24"/>
        <v>44205</v>
      </c>
      <c r="J64" s="11">
        <f t="shared" si="25"/>
        <v>0</v>
      </c>
      <c r="K64" t="s">
        <v>51</v>
      </c>
      <c r="L64" s="5"/>
      <c r="M64" s="40">
        <f t="shared" si="26"/>
        <v>8</v>
      </c>
    </row>
    <row r="65" spans="1:13" x14ac:dyDescent="0.3">
      <c r="A65" s="10">
        <v>371</v>
      </c>
      <c r="B65" t="s">
        <v>69</v>
      </c>
      <c r="C65" s="10">
        <v>2</v>
      </c>
      <c r="D65">
        <v>2</v>
      </c>
      <c r="E65">
        <v>10</v>
      </c>
      <c r="F65" s="35">
        <f t="shared" si="22"/>
        <v>0.33333333333333331</v>
      </c>
      <c r="G65" s="1">
        <f t="shared" si="23"/>
        <v>1</v>
      </c>
      <c r="H65" s="3">
        <f t="shared" si="8"/>
        <v>44206</v>
      </c>
      <c r="I65" s="3">
        <f t="shared" si="24"/>
        <v>44206</v>
      </c>
      <c r="J65" s="11">
        <f t="shared" si="25"/>
        <v>100</v>
      </c>
      <c r="K65" t="s">
        <v>52</v>
      </c>
      <c r="L65" s="5"/>
      <c r="M65" s="40">
        <f t="shared" si="26"/>
        <v>2</v>
      </c>
    </row>
    <row r="66" spans="1:13" x14ac:dyDescent="0.3">
      <c r="A66" s="10">
        <v>372</v>
      </c>
      <c r="B66" t="s">
        <v>43</v>
      </c>
      <c r="C66" s="10">
        <v>0</v>
      </c>
      <c r="D66">
        <v>190</v>
      </c>
      <c r="E66">
        <v>12</v>
      </c>
      <c r="F66" s="35">
        <f t="shared" si="22"/>
        <v>38</v>
      </c>
      <c r="G66" s="1">
        <f t="shared" si="23"/>
        <v>13</v>
      </c>
      <c r="H66" s="3">
        <f t="shared" si="8"/>
        <v>44207</v>
      </c>
      <c r="I66" s="3">
        <f t="shared" si="24"/>
        <v>44219</v>
      </c>
      <c r="J66" s="11">
        <f t="shared" si="25"/>
        <v>0</v>
      </c>
      <c r="K66" t="s">
        <v>51</v>
      </c>
      <c r="L66" s="5" t="s">
        <v>42</v>
      </c>
      <c r="M66" s="12">
        <f t="shared" si="26"/>
        <v>15</v>
      </c>
    </row>
    <row r="67" spans="1:13" x14ac:dyDescent="0.3">
      <c r="A67" s="10">
        <v>373</v>
      </c>
      <c r="B67" t="s">
        <v>41</v>
      </c>
      <c r="C67" s="10">
        <v>0</v>
      </c>
      <c r="D67">
        <v>174</v>
      </c>
      <c r="E67">
        <v>10</v>
      </c>
      <c r="F67" s="35">
        <f t="shared" si="22"/>
        <v>29</v>
      </c>
      <c r="G67" s="1">
        <f t="shared" si="23"/>
        <v>10</v>
      </c>
      <c r="H67" s="3">
        <f t="shared" si="8"/>
        <v>44220</v>
      </c>
      <c r="I67" s="3">
        <f t="shared" si="24"/>
        <v>44229</v>
      </c>
      <c r="J67" s="11">
        <f t="shared" si="25"/>
        <v>0</v>
      </c>
      <c r="K67" t="s">
        <v>51</v>
      </c>
      <c r="L67" s="5" t="s">
        <v>42</v>
      </c>
      <c r="M67" s="12">
        <f t="shared" si="26"/>
        <v>18</v>
      </c>
    </row>
    <row r="68" spans="1:13" x14ac:dyDescent="0.3">
      <c r="A68" s="10">
        <v>374</v>
      </c>
      <c r="B68" t="s">
        <v>27</v>
      </c>
      <c r="C68" s="10">
        <v>0</v>
      </c>
      <c r="D68">
        <v>450</v>
      </c>
      <c r="E68">
        <v>10</v>
      </c>
      <c r="F68" s="35">
        <f t="shared" si="22"/>
        <v>75</v>
      </c>
      <c r="G68" s="1">
        <f t="shared" si="23"/>
        <v>25</v>
      </c>
      <c r="H68" s="3">
        <f t="shared" si="8"/>
        <v>44230</v>
      </c>
      <c r="I68" s="3">
        <f t="shared" si="24"/>
        <v>44254</v>
      </c>
      <c r="J68" s="11">
        <v>0</v>
      </c>
      <c r="K68" t="s">
        <v>51</v>
      </c>
      <c r="M68" s="12">
        <f t="shared" si="26"/>
        <v>18</v>
      </c>
    </row>
    <row r="69" spans="1:13" s="7" customFormat="1" x14ac:dyDescent="0.3">
      <c r="C69" s="34"/>
      <c r="F69" s="38">
        <f>SUM(F2:F53)</f>
        <v>584.45000000000005</v>
      </c>
      <c r="G69" s="9">
        <f>SUM(G2:G53)</f>
        <v>216</v>
      </c>
      <c r="H69" s="8"/>
    </row>
    <row r="70" spans="1:13" x14ac:dyDescent="0.3">
      <c r="F70" s="35">
        <f>F69/Q3</f>
        <v>194.81666666666669</v>
      </c>
    </row>
  </sheetData>
  <autoFilter ref="A1:O1" xr:uid="{A700CD13-6EC8-42D9-8B56-376817910771}">
    <sortState xmlns:xlrd2="http://schemas.microsoft.com/office/spreadsheetml/2017/richdata2" ref="A2:O60">
      <sortCondition ref="A1"/>
    </sortState>
  </autoFilter>
  <sortState xmlns:xlrd2="http://schemas.microsoft.com/office/spreadsheetml/2017/richdata2" ref="A3:R84">
    <sortCondition ref="A2:A84"/>
    <sortCondition ref="G2:G84"/>
  </sortState>
  <conditionalFormatting sqref="B12:E12 B53:E54 B4:E5 G4:G5 B9:E9 G21:G31 A2:E2 B3:G3 I22:L31 I21 B33 K9:L21 G9:G19 I9:I19 I32:I33 K32:L33 G20:I20 G2:L2 B6:G8 I3:L8 B34:E35 B15:E31 J12:J31 C2:C14 L55 L58 I54 K54:L54 I34:L41 G33:G40 H3:H41 F36:F41 K67:L67 B67:I67 J54:J67 A68:L68 G43:L43 I53:L53 G53:H54 A53:A67 A3:A41">
    <cfRule type="expression" dxfId="309" priority="641">
      <formula>$K2="WIP"</formula>
    </cfRule>
    <cfRule type="expression" dxfId="308" priority="642">
      <formula>$K2="DONE"</formula>
    </cfRule>
    <cfRule type="expression" dxfId="307" priority="1100">
      <formula>AND($I2&lt;TODAY(), $K2&lt;&gt;"Done")</formula>
    </cfRule>
  </conditionalFormatting>
  <conditionalFormatting sqref="K4">
    <cfRule type="expression" dxfId="306" priority="1101">
      <formula>"$H7='WIP'"</formula>
    </cfRule>
  </conditionalFormatting>
  <conditionalFormatting sqref="B14:E14">
    <cfRule type="expression" dxfId="305" priority="635">
      <formula>$K14="WIP"</formula>
    </cfRule>
    <cfRule type="expression" dxfId="304" priority="636">
      <formula>$K14="DONE"</formula>
    </cfRule>
    <cfRule type="expression" dxfId="303" priority="640">
      <formula>AND($I14&lt;TODAY(), $K14&lt;&gt;"Done")</formula>
    </cfRule>
  </conditionalFormatting>
  <conditionalFormatting sqref="B13:E13">
    <cfRule type="expression" dxfId="302" priority="629">
      <formula>$K13="WIP"</formula>
    </cfRule>
    <cfRule type="expression" dxfId="301" priority="630">
      <formula>$K13="DONE"</formula>
    </cfRule>
    <cfRule type="expression" dxfId="300" priority="634">
      <formula>AND($I13&lt;TODAY(), $K13&lt;&gt;"Done")</formula>
    </cfRule>
  </conditionalFormatting>
  <conditionalFormatting sqref="B10:E10">
    <cfRule type="expression" dxfId="299" priority="624">
      <formula>$K10="WIP"</formula>
    </cfRule>
    <cfRule type="expression" dxfId="298" priority="625">
      <formula>$K10="DONE"</formula>
    </cfRule>
    <cfRule type="expression" dxfId="297" priority="628">
      <formula>AND($I10&lt;TODAY(), $K10&lt;&gt;"Done")</formula>
    </cfRule>
  </conditionalFormatting>
  <conditionalFormatting sqref="J2:J8 J53 J21:J31 J34:J41 J68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36:E36">
    <cfRule type="expression" dxfId="296" priority="620">
      <formula>$K36="WIP"</formula>
    </cfRule>
    <cfRule type="expression" dxfId="295" priority="621">
      <formula>$K36="DONE"</formula>
    </cfRule>
    <cfRule type="expression" dxfId="294" priority="622">
      <formula>AND($I36&lt;TODAY(), $K36&lt;&gt;"Done")</formula>
    </cfRule>
  </conditionalFormatting>
  <conditionalFormatting sqref="J3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1:E41 G41">
    <cfRule type="expression" dxfId="293" priority="616">
      <formula>$K41="WIP"</formula>
    </cfRule>
    <cfRule type="expression" dxfId="292" priority="617">
      <formula>$K41="DONE"</formula>
    </cfRule>
    <cfRule type="expression" dxfId="291" priority="618">
      <formula>AND($I41&lt;TODAY(), $K41&lt;&gt;"Done")</formula>
    </cfRule>
  </conditionalFormatting>
  <conditionalFormatting sqref="J4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37:E37">
    <cfRule type="expression" dxfId="290" priority="612">
      <formula>$K37="WIP"</formula>
    </cfRule>
    <cfRule type="expression" dxfId="289" priority="613">
      <formula>$K37="DONE"</formula>
    </cfRule>
    <cfRule type="expression" dxfId="288" priority="614">
      <formula>AND($I37&lt;TODAY(), $K37&lt;&gt;"Done")</formula>
    </cfRule>
  </conditionalFormatting>
  <conditionalFormatting sqref="J37"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38:E38">
    <cfRule type="expression" dxfId="287" priority="608">
      <formula>$K38="WIP"</formula>
    </cfRule>
    <cfRule type="expression" dxfId="286" priority="609">
      <formula>$K38="DONE"</formula>
    </cfRule>
    <cfRule type="expression" dxfId="285" priority="610">
      <formula>AND($I38&lt;TODAY(), $K38&lt;&gt;"Done")</formula>
    </cfRule>
  </conditionalFormatting>
  <conditionalFormatting sqref="J38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0:E40">
    <cfRule type="expression" dxfId="284" priority="604">
      <formula>$K40="WIP"</formula>
    </cfRule>
    <cfRule type="expression" dxfId="283" priority="605">
      <formula>$K40="DONE"</formula>
    </cfRule>
    <cfRule type="expression" dxfId="282" priority="606">
      <formula>AND($I40&lt;TODAY(), $K40&lt;&gt;"Done")</formula>
    </cfRule>
  </conditionalFormatting>
  <conditionalFormatting sqref="J4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J68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39:E39">
    <cfRule type="expression" dxfId="281" priority="592">
      <formula>$K39="WIP"</formula>
    </cfRule>
    <cfRule type="expression" dxfId="280" priority="593">
      <formula>$K39="DONE"</formula>
    </cfRule>
    <cfRule type="expression" dxfId="279" priority="594">
      <formula>AND($I39&lt;TODAY(), $K39&lt;&gt;"Done")</formula>
    </cfRule>
  </conditionalFormatting>
  <conditionalFormatting sqref="J39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0">
    <cfRule type="expression" dxfId="278" priority="540">
      <formula>$K10="WIP"</formula>
    </cfRule>
    <cfRule type="expression" dxfId="277" priority="541">
      <formula>$K10="DONE"</formula>
    </cfRule>
    <cfRule type="expression" dxfId="276" priority="542">
      <formula>AND($I10&lt;TODAY(), $K10&lt;&gt;"Done")</formula>
    </cfRule>
  </conditionalFormatting>
  <conditionalFormatting sqref="J12:J22 J10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9">
    <cfRule type="expression" dxfId="275" priority="535">
      <formula>$K9="WIP"</formula>
    </cfRule>
    <cfRule type="expression" dxfId="274" priority="536">
      <formula>$K9="DONE"</formula>
    </cfRule>
    <cfRule type="expression" dxfId="273" priority="537">
      <formula>AND($I9&lt;TODAY(), $K9&lt;&gt;"Done")</formula>
    </cfRule>
  </conditionalFormatting>
  <conditionalFormatting sqref="J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2:J10 J53 J34:J41 J68 J12:J31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3">
    <cfRule type="expression" dxfId="272" priority="530">
      <formula>$K23="WIP"</formula>
    </cfRule>
    <cfRule type="expression" dxfId="271" priority="531">
      <formula>$K23="DONE"</formula>
    </cfRule>
    <cfRule type="expression" dxfId="270" priority="532">
      <formula>AND($I23&lt;TODAY(), $K23&lt;&gt;"Done")</formula>
    </cfRule>
  </conditionalFormatting>
  <conditionalFormatting sqref="J23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4">
    <cfRule type="expression" dxfId="269" priority="526">
      <formula>$K24="WIP"</formula>
    </cfRule>
    <cfRule type="expression" dxfId="268" priority="527">
      <formula>$K24="DONE"</formula>
    </cfRule>
    <cfRule type="expression" dxfId="267" priority="528">
      <formula>AND($I24&lt;TODAY(), $K24&lt;&gt;"Done")</formula>
    </cfRule>
  </conditionalFormatting>
  <conditionalFormatting sqref="J24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25">
    <cfRule type="expression" dxfId="266" priority="522">
      <formula>$K25="WIP"</formula>
    </cfRule>
    <cfRule type="expression" dxfId="265" priority="523">
      <formula>$K25="DONE"</formula>
    </cfRule>
    <cfRule type="expression" dxfId="264" priority="524">
      <formula>AND($I25&lt;TODAY(), $K25&lt;&gt;"Done")</formula>
    </cfRule>
  </conditionalFormatting>
  <conditionalFormatting sqref="J2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26">
    <cfRule type="expression" dxfId="263" priority="518">
      <formula>$K26="WIP"</formula>
    </cfRule>
    <cfRule type="expression" dxfId="262" priority="519">
      <formula>$K26="DONE"</formula>
    </cfRule>
    <cfRule type="expression" dxfId="261" priority="520">
      <formula>AND($I26&lt;TODAY(), $K26&lt;&gt;"Done")</formula>
    </cfRule>
  </conditionalFormatting>
  <conditionalFormatting sqref="J26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27">
    <cfRule type="expression" dxfId="260" priority="514">
      <formula>$K27="WIP"</formula>
    </cfRule>
    <cfRule type="expression" dxfId="259" priority="515">
      <formula>$K27="DONE"</formula>
    </cfRule>
    <cfRule type="expression" dxfId="258" priority="516">
      <formula>AND($I27&lt;TODAY(), $K27&lt;&gt;"Done")</formula>
    </cfRule>
  </conditionalFormatting>
  <conditionalFormatting sqref="J27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28">
    <cfRule type="expression" dxfId="257" priority="510">
      <formula>$K28="WIP"</formula>
    </cfRule>
    <cfRule type="expression" dxfId="256" priority="511">
      <formula>$K28="DONE"</formula>
    </cfRule>
    <cfRule type="expression" dxfId="255" priority="512">
      <formula>AND($I28&lt;TODAY(), $K28&lt;&gt;"Done")</formula>
    </cfRule>
  </conditionalFormatting>
  <conditionalFormatting sqref="J28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29">
    <cfRule type="expression" dxfId="254" priority="506">
      <formula>$K29="WIP"</formula>
    </cfRule>
    <cfRule type="expression" dxfId="253" priority="507">
      <formula>$K29="DONE"</formula>
    </cfRule>
    <cfRule type="expression" dxfId="252" priority="508">
      <formula>AND($I29&lt;TODAY(), $K29&lt;&gt;"Done")</formula>
    </cfRule>
  </conditionalFormatting>
  <conditionalFormatting sqref="J29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0">
    <cfRule type="expression" dxfId="251" priority="502">
      <formula>$K30="WIP"</formula>
    </cfRule>
    <cfRule type="expression" dxfId="250" priority="503">
      <formula>$K30="DONE"</formula>
    </cfRule>
    <cfRule type="expression" dxfId="249" priority="504">
      <formula>AND($I30&lt;TODAY(), $K30&lt;&gt;"Done")</formula>
    </cfRule>
  </conditionalFormatting>
  <conditionalFormatting sqref="J30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1">
    <cfRule type="expression" dxfId="248" priority="498">
      <formula>$K31="WIP"</formula>
    </cfRule>
    <cfRule type="expression" dxfId="247" priority="499">
      <formula>$K31="DONE"</formula>
    </cfRule>
    <cfRule type="expression" dxfId="246" priority="500">
      <formula>AND($I31&lt;TODAY(), $K31&lt;&gt;"Done")</formula>
    </cfRule>
  </conditionalFormatting>
  <conditionalFormatting sqref="J3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1:E11">
    <cfRule type="expression" dxfId="245" priority="494">
      <formula>$K11="WIP"</formula>
    </cfRule>
    <cfRule type="expression" dxfId="244" priority="495">
      <formula>$K11="DONE"</formula>
    </cfRule>
    <cfRule type="expression" dxfId="243" priority="496">
      <formula>AND($I11&lt;TODAY(), $K11&lt;&gt;"Done")</formula>
    </cfRule>
  </conditionalFormatting>
  <conditionalFormatting sqref="J11">
    <cfRule type="expression" dxfId="242" priority="487">
      <formula>$K11="WIP"</formula>
    </cfRule>
    <cfRule type="expression" dxfId="241" priority="488">
      <formula>$K11="DONE"</formula>
    </cfRule>
    <cfRule type="expression" dxfId="240" priority="489">
      <formula>AND($I11&lt;TODAY(), $K11&lt;&gt;"Done")</formula>
    </cfRule>
  </conditionalFormatting>
  <conditionalFormatting sqref="J11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9">
    <cfRule type="expression" dxfId="239" priority="432">
      <formula>$K9="WIP"</formula>
    </cfRule>
    <cfRule type="expression" dxfId="238" priority="433">
      <formula>$K9="DONE"</formula>
    </cfRule>
    <cfRule type="expression" dxfId="237" priority="434">
      <formula>AND($I9&lt;TODAY(), $K9&lt;&gt;"Done")</formula>
    </cfRule>
  </conditionalFormatting>
  <conditionalFormatting sqref="F35">
    <cfRule type="expression" dxfId="236" priority="411">
      <formula>$K35="WIP"</formula>
    </cfRule>
    <cfRule type="expression" dxfId="235" priority="412">
      <formula>$K35="DONE"</formula>
    </cfRule>
    <cfRule type="expression" dxfId="234" priority="413">
      <formula>AND($I35&lt;TODAY(), $K35&lt;&gt;"Done")</formula>
    </cfRule>
  </conditionalFormatting>
  <conditionalFormatting sqref="B43:E43">
    <cfRule type="expression" dxfId="233" priority="383">
      <formula>$K43="WIP"</formula>
    </cfRule>
    <cfRule type="expression" dxfId="232" priority="384">
      <formula>$K43="DONE"</formula>
    </cfRule>
    <cfRule type="expression" dxfId="231" priority="385">
      <formula>AND($I43&lt;TODAY(), $K43&lt;&gt;"Done")</formula>
    </cfRule>
  </conditionalFormatting>
  <conditionalFormatting sqref="J43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3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2:E32 G32 J32">
    <cfRule type="expression" dxfId="230" priority="369">
      <formula>$K32="WIP"</formula>
    </cfRule>
    <cfRule type="expression" dxfId="229" priority="370">
      <formula>$K32="DONE"</formula>
    </cfRule>
    <cfRule type="expression" dxfId="228" priority="371">
      <formula>AND($I32&lt;TODAY(), $K32&lt;&gt;"Done")</formula>
    </cfRule>
  </conditionalFormatting>
  <conditionalFormatting sqref="H41 H43 H53:H54">
    <cfRule type="expression" dxfId="227" priority="356">
      <formula>$K41="WIP"</formula>
    </cfRule>
    <cfRule type="expression" dxfId="226" priority="357">
      <formula>$K41="DONE"</formula>
    </cfRule>
    <cfRule type="expression" dxfId="225" priority="358">
      <formula>AND($I41&lt;TODAY(), $K41&lt;&gt;"Done")</formula>
    </cfRule>
  </conditionalFormatting>
  <conditionalFormatting sqref="J32">
    <cfRule type="expression" dxfId="224" priority="352">
      <formula>$K32="WIP"</formula>
    </cfRule>
    <cfRule type="expression" dxfId="223" priority="353">
      <formula>$K32="DONE"</formula>
    </cfRule>
    <cfRule type="expression" dxfId="222" priority="354">
      <formula>AND($I32&lt;TODAY(), $K32&lt;&gt;"Done")</formula>
    </cfRule>
  </conditionalFormatting>
  <conditionalFormatting sqref="J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2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3:E33">
    <cfRule type="expression" dxfId="221" priority="348">
      <formula>$K33="WIP"</formula>
    </cfRule>
    <cfRule type="expression" dxfId="220" priority="349">
      <formula>$K33="DONE"</formula>
    </cfRule>
    <cfRule type="expression" dxfId="219" priority="350">
      <formula>AND($I33&lt;TODAY(), $K33&lt;&gt;"Done")</formula>
    </cfRule>
  </conditionalFormatting>
  <conditionalFormatting sqref="J33">
    <cfRule type="expression" dxfId="218" priority="344">
      <formula>$K33="WIP"</formula>
    </cfRule>
    <cfRule type="expression" dxfId="217" priority="345">
      <formula>$K33="DONE"</formula>
    </cfRule>
    <cfRule type="expression" dxfId="216" priority="346">
      <formula>AND($I33&lt;TODAY(), $K33&lt;&gt;"Done")</formula>
    </cfRule>
  </conditionalFormatting>
  <conditionalFormatting sqref="J33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3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5">
    <cfRule type="expression" dxfId="215" priority="339">
      <formula>$K5="WIP"</formula>
    </cfRule>
    <cfRule type="expression" dxfId="214" priority="340">
      <formula>$K5="DONE"</formula>
    </cfRule>
    <cfRule type="expression" dxfId="213" priority="341">
      <formula>AND($I5&lt;TODAY(), $K5&lt;&gt;"Done")</formula>
    </cfRule>
  </conditionalFormatting>
  <conditionalFormatting sqref="F4">
    <cfRule type="expression" dxfId="212" priority="336">
      <formula>$K4="WIP"</formula>
    </cfRule>
    <cfRule type="expression" dxfId="211" priority="337">
      <formula>$K4="DONE"</formula>
    </cfRule>
    <cfRule type="expression" dxfId="210" priority="338">
      <formula>AND($I4&lt;TODAY(), $K4&lt;&gt;"Done")</formula>
    </cfRule>
  </conditionalFormatting>
  <conditionalFormatting sqref="F10:F19">
    <cfRule type="expression" dxfId="209" priority="333">
      <formula>$K10="WIP"</formula>
    </cfRule>
    <cfRule type="expression" dxfId="208" priority="334">
      <formula>$K10="DONE"</formula>
    </cfRule>
    <cfRule type="expression" dxfId="207" priority="335">
      <formula>AND($I10&lt;TODAY(), $K10&lt;&gt;"Done")</formula>
    </cfRule>
  </conditionalFormatting>
  <conditionalFormatting sqref="F20:F29">
    <cfRule type="expression" dxfId="206" priority="327">
      <formula>$K20="WIP"</formula>
    </cfRule>
    <cfRule type="expression" dxfId="205" priority="328">
      <formula>$K20="DONE"</formula>
    </cfRule>
    <cfRule type="expression" dxfId="204" priority="329">
      <formula>AND($I20&lt;TODAY(), $K20&lt;&gt;"Done")</formula>
    </cfRule>
  </conditionalFormatting>
  <conditionalFormatting sqref="F30">
    <cfRule type="expression" dxfId="203" priority="324">
      <formula>$K30="WIP"</formula>
    </cfRule>
    <cfRule type="expression" dxfId="202" priority="325">
      <formula>$K30="DONE"</formula>
    </cfRule>
    <cfRule type="expression" dxfId="201" priority="326">
      <formula>AND($I30&lt;TODAY(), $K30&lt;&gt;"Done")</formula>
    </cfRule>
  </conditionalFormatting>
  <conditionalFormatting sqref="F31">
    <cfRule type="expression" dxfId="200" priority="321">
      <formula>$K31="WIP"</formula>
    </cfRule>
    <cfRule type="expression" dxfId="199" priority="322">
      <formula>$K31="DONE"</formula>
    </cfRule>
    <cfRule type="expression" dxfId="198" priority="323">
      <formula>AND($I31&lt;TODAY(), $K31&lt;&gt;"Done")</formula>
    </cfRule>
  </conditionalFormatting>
  <conditionalFormatting sqref="F32">
    <cfRule type="expression" dxfId="197" priority="318">
      <formula>$K32="WIP"</formula>
    </cfRule>
    <cfRule type="expression" dxfId="196" priority="319">
      <formula>$K32="DONE"</formula>
    </cfRule>
    <cfRule type="expression" dxfId="195" priority="320">
      <formula>AND($I32&lt;TODAY(), $K32&lt;&gt;"Done")</formula>
    </cfRule>
  </conditionalFormatting>
  <conditionalFormatting sqref="F33">
    <cfRule type="expression" dxfId="194" priority="315">
      <formula>$K33="WIP"</formula>
    </cfRule>
    <cfRule type="expression" dxfId="193" priority="316">
      <formula>$K33="DONE"</formula>
    </cfRule>
    <cfRule type="expression" dxfId="192" priority="317">
      <formula>AND($I33&lt;TODAY(), $K33&lt;&gt;"Done")</formula>
    </cfRule>
  </conditionalFormatting>
  <conditionalFormatting sqref="F34">
    <cfRule type="expression" dxfId="191" priority="312">
      <formula>$K34="WIP"</formula>
    </cfRule>
    <cfRule type="expression" dxfId="190" priority="313">
      <formula>$K34="DONE"</formula>
    </cfRule>
    <cfRule type="expression" dxfId="189" priority="314">
      <formula>AND($I34&lt;TODAY(), $K34&lt;&gt;"Done")</formula>
    </cfRule>
  </conditionalFormatting>
  <conditionalFormatting sqref="F53:F54">
    <cfRule type="expression" dxfId="188" priority="306">
      <formula>$K53="WIP"</formula>
    </cfRule>
    <cfRule type="expression" dxfId="187" priority="307">
      <formula>$K53="DONE"</formula>
    </cfRule>
    <cfRule type="expression" dxfId="186" priority="308">
      <formula>AND($I53&lt;TODAY(), $K53&lt;&gt;"Done")</formula>
    </cfRule>
  </conditionalFormatting>
  <conditionalFormatting sqref="F2">
    <cfRule type="expression" dxfId="185" priority="303">
      <formula>$K2="WIP"</formula>
    </cfRule>
    <cfRule type="expression" dxfId="184" priority="304">
      <formula>$K2="DONE"</formula>
    </cfRule>
    <cfRule type="expression" dxfId="183" priority="305">
      <formula>AND($I2&lt;TODAY(), $K2&lt;&gt;"Done")</formula>
    </cfRule>
  </conditionalFormatting>
  <conditionalFormatting sqref="F43">
    <cfRule type="expression" dxfId="182" priority="300">
      <formula>$K43="WIP"</formula>
    </cfRule>
    <cfRule type="expression" dxfId="181" priority="301">
      <formula>$K43="DONE"</formula>
    </cfRule>
    <cfRule type="expression" dxfId="180" priority="302">
      <formula>AND($I43&lt;TODAY(), $K43&lt;&gt;"Done")</formula>
    </cfRule>
  </conditionalFormatting>
  <conditionalFormatting sqref="B58:E58 G58:I58 K58">
    <cfRule type="expression" dxfId="179" priority="274">
      <formula>$K58="WIP"</formula>
    </cfRule>
    <cfRule type="expression" dxfId="178" priority="275">
      <formula>$K58="DONE"</formula>
    </cfRule>
    <cfRule type="expression" dxfId="177" priority="276">
      <formula>AND($I58&lt;TODAY(), $K58&lt;&gt;"Done")</formula>
    </cfRule>
  </conditionalFormatting>
  <conditionalFormatting sqref="H58">
    <cfRule type="expression" dxfId="176" priority="270">
      <formula>$K58="WIP"</formula>
    </cfRule>
    <cfRule type="expression" dxfId="175" priority="271">
      <formula>$K58="DONE"</formula>
    </cfRule>
    <cfRule type="expression" dxfId="174" priority="272">
      <formula>AND($I58&lt;TODAY(), $K58&lt;&gt;"Done")</formula>
    </cfRule>
  </conditionalFormatting>
  <conditionalFormatting sqref="F58">
    <cfRule type="expression" dxfId="173" priority="267">
      <formula>$K58="WIP"</formula>
    </cfRule>
    <cfRule type="expression" dxfId="172" priority="268">
      <formula>$K58="DONE"</formula>
    </cfRule>
    <cfRule type="expression" dxfId="171" priority="269">
      <formula>AND($I58&lt;TODAY(), $K58&lt;&gt;"Done")</formula>
    </cfRule>
  </conditionalFormatting>
  <conditionalFormatting sqref="G55:I55 K55">
    <cfRule type="expression" dxfId="170" priority="262">
      <formula>$K55="WIP"</formula>
    </cfRule>
    <cfRule type="expression" dxfId="169" priority="263">
      <formula>$K55="DONE"</formula>
    </cfRule>
    <cfRule type="expression" dxfId="168" priority="264">
      <formula>AND($I55&lt;TODAY(), $K55&lt;&gt;"Done")</formula>
    </cfRule>
  </conditionalFormatting>
  <conditionalFormatting sqref="B55:E55">
    <cfRule type="expression" dxfId="167" priority="258">
      <formula>$K55="WIP"</formula>
    </cfRule>
    <cfRule type="expression" dxfId="166" priority="259">
      <formula>$K55="DONE"</formula>
    </cfRule>
    <cfRule type="expression" dxfId="165" priority="260">
      <formula>AND($I55&lt;TODAY(), $K55&lt;&gt;"Done")</formula>
    </cfRule>
  </conditionalFormatting>
  <conditionalFormatting sqref="H55">
    <cfRule type="expression" dxfId="164" priority="254">
      <formula>$K55="WIP"</formula>
    </cfRule>
    <cfRule type="expression" dxfId="163" priority="255">
      <formula>$K55="DONE"</formula>
    </cfRule>
    <cfRule type="expression" dxfId="162" priority="256">
      <formula>AND($I55&lt;TODAY(), $K55&lt;&gt;"Done")</formula>
    </cfRule>
  </conditionalFormatting>
  <conditionalFormatting sqref="F55">
    <cfRule type="expression" dxfId="161" priority="251">
      <formula>$K55="WIP"</formula>
    </cfRule>
    <cfRule type="expression" dxfId="160" priority="252">
      <formula>$K55="DONE"</formula>
    </cfRule>
    <cfRule type="expression" dxfId="159" priority="253">
      <formula>AND($I55&lt;TODAY(), $K55&lt;&gt;"Done")</formula>
    </cfRule>
  </conditionalFormatting>
  <conditionalFormatting sqref="L56:L57">
    <cfRule type="expression" dxfId="158" priority="240">
      <formula>$K56="WIP"</formula>
    </cfRule>
    <cfRule type="expression" dxfId="157" priority="241">
      <formula>$K56="DONE"</formula>
    </cfRule>
    <cfRule type="expression" dxfId="156" priority="242">
      <formula>AND($I56&lt;TODAY(), $K56&lt;&gt;"Done")</formula>
    </cfRule>
  </conditionalFormatting>
  <conditionalFormatting sqref="G56:I57 K56:K57">
    <cfRule type="expression" dxfId="155" priority="237">
      <formula>$K56="WIP"</formula>
    </cfRule>
    <cfRule type="expression" dxfId="154" priority="238">
      <formula>$K56="DONE"</formula>
    </cfRule>
    <cfRule type="expression" dxfId="153" priority="239">
      <formula>AND($I56&lt;TODAY(), $K56&lt;&gt;"Done")</formula>
    </cfRule>
  </conditionalFormatting>
  <conditionalFormatting sqref="B56:E57">
    <cfRule type="expression" dxfId="152" priority="234">
      <formula>$K56="WIP"</formula>
    </cfRule>
    <cfRule type="expression" dxfId="151" priority="235">
      <formula>$K56="DONE"</formula>
    </cfRule>
    <cfRule type="expression" dxfId="150" priority="236">
      <formula>AND($I56&lt;TODAY(), $K56&lt;&gt;"Done")</formula>
    </cfRule>
  </conditionalFormatting>
  <conditionalFormatting sqref="H56:H57">
    <cfRule type="expression" dxfId="149" priority="231">
      <formula>$K56="WIP"</formula>
    </cfRule>
    <cfRule type="expression" dxfId="148" priority="232">
      <formula>$K56="DONE"</formula>
    </cfRule>
    <cfRule type="expression" dxfId="147" priority="233">
      <formula>AND($I56&lt;TODAY(), $K56&lt;&gt;"Done")</formula>
    </cfRule>
  </conditionalFormatting>
  <conditionalFormatting sqref="F56:F57">
    <cfRule type="expression" dxfId="146" priority="228">
      <formula>$K56="WIP"</formula>
    </cfRule>
    <cfRule type="expression" dxfId="145" priority="229">
      <formula>$K56="DONE"</formula>
    </cfRule>
    <cfRule type="expression" dxfId="144" priority="230">
      <formula>AND($I56&lt;TODAY(), $K56&lt;&gt;"Done")</formula>
    </cfRule>
  </conditionalFormatting>
  <conditionalFormatting sqref="L59">
    <cfRule type="expression" dxfId="143" priority="203">
      <formula>$K59="WIP"</formula>
    </cfRule>
    <cfRule type="expression" dxfId="142" priority="204">
      <formula>$K59="DONE"</formula>
    </cfRule>
    <cfRule type="expression" dxfId="141" priority="205">
      <formula>AND($I59&lt;TODAY(), $K59&lt;&gt;"Done")</formula>
    </cfRule>
  </conditionalFormatting>
  <conditionalFormatting sqref="B59:E59 G59:I59 K59">
    <cfRule type="expression" dxfId="140" priority="199">
      <formula>$K59="WIP"</formula>
    </cfRule>
    <cfRule type="expression" dxfId="139" priority="200">
      <formula>$K59="DONE"</formula>
    </cfRule>
    <cfRule type="expression" dxfId="138" priority="201">
      <formula>AND($I59&lt;TODAY(), $K59&lt;&gt;"Done")</formula>
    </cfRule>
  </conditionalFormatting>
  <conditionalFormatting sqref="H59">
    <cfRule type="expression" dxfId="137" priority="195">
      <formula>$K59="WIP"</formula>
    </cfRule>
    <cfRule type="expression" dxfId="136" priority="196">
      <formula>$K59="DONE"</formula>
    </cfRule>
    <cfRule type="expression" dxfId="135" priority="197">
      <formula>AND($I59&lt;TODAY(), $K59&lt;&gt;"Done")</formula>
    </cfRule>
  </conditionalFormatting>
  <conditionalFormatting sqref="F59">
    <cfRule type="expression" dxfId="134" priority="192">
      <formula>$K59="WIP"</formula>
    </cfRule>
    <cfRule type="expression" dxfId="133" priority="193">
      <formula>$K59="DONE"</formula>
    </cfRule>
    <cfRule type="expression" dxfId="132" priority="194">
      <formula>AND($I59&lt;TODAY(), $K59&lt;&gt;"Done")</formula>
    </cfRule>
  </conditionalFormatting>
  <conditionalFormatting sqref="L60 L62">
    <cfRule type="expression" dxfId="131" priority="188">
      <formula>$K60="WIP"</formula>
    </cfRule>
    <cfRule type="expression" dxfId="130" priority="189">
      <formula>$K60="DONE"</formula>
    </cfRule>
    <cfRule type="expression" dxfId="129" priority="190">
      <formula>AND($I60&lt;TODAY(), $K60&lt;&gt;"Done")</formula>
    </cfRule>
  </conditionalFormatting>
  <conditionalFormatting sqref="B60:E60 G60:I60 G62:I62 B62:E62 K62 K60">
    <cfRule type="expression" dxfId="128" priority="184">
      <formula>$K60="WIP"</formula>
    </cfRule>
    <cfRule type="expression" dxfId="127" priority="185">
      <formula>$K60="DONE"</formula>
    </cfRule>
    <cfRule type="expression" dxfId="126" priority="186">
      <formula>AND($I60&lt;TODAY(), $K60&lt;&gt;"Done")</formula>
    </cfRule>
  </conditionalFormatting>
  <conditionalFormatting sqref="H60 H62">
    <cfRule type="expression" dxfId="125" priority="180">
      <formula>$K60="WIP"</formula>
    </cfRule>
    <cfRule type="expression" dxfId="124" priority="181">
      <formula>$K60="DONE"</formula>
    </cfRule>
    <cfRule type="expression" dxfId="123" priority="182">
      <formula>AND($I60&lt;TODAY(), $K60&lt;&gt;"Done")</formula>
    </cfRule>
  </conditionalFormatting>
  <conditionalFormatting sqref="F60 F62">
    <cfRule type="expression" dxfId="122" priority="177">
      <formula>$K60="WIP"</formula>
    </cfRule>
    <cfRule type="expression" dxfId="121" priority="178">
      <formula>$K60="DONE"</formula>
    </cfRule>
    <cfRule type="expression" dxfId="120" priority="179">
      <formula>AND($I60&lt;TODAY(), $K60&lt;&gt;"Done")</formula>
    </cfRule>
  </conditionalFormatting>
  <conditionalFormatting sqref="L63">
    <cfRule type="expression" dxfId="119" priority="173">
      <formula>$K63="WIP"</formula>
    </cfRule>
    <cfRule type="expression" dxfId="118" priority="174">
      <formula>$K63="DONE"</formula>
    </cfRule>
    <cfRule type="expression" dxfId="117" priority="175">
      <formula>AND($I63&lt;TODAY(), $K63&lt;&gt;"Done")</formula>
    </cfRule>
  </conditionalFormatting>
  <conditionalFormatting sqref="B63:E63 G63:I63 K63">
    <cfRule type="expression" dxfId="116" priority="169">
      <formula>$K63="WIP"</formula>
    </cfRule>
    <cfRule type="expression" dxfId="115" priority="170">
      <formula>$K63="DONE"</formula>
    </cfRule>
    <cfRule type="expression" dxfId="114" priority="171">
      <formula>AND($I63&lt;TODAY(), $K63&lt;&gt;"Done")</formula>
    </cfRule>
  </conditionalFormatting>
  <conditionalFormatting sqref="H63">
    <cfRule type="expression" dxfId="113" priority="165">
      <formula>$K63="WIP"</formula>
    </cfRule>
    <cfRule type="expression" dxfId="112" priority="166">
      <formula>$K63="DONE"</formula>
    </cfRule>
    <cfRule type="expression" dxfId="111" priority="167">
      <formula>AND($I63&lt;TODAY(), $K63&lt;&gt;"Done")</formula>
    </cfRule>
  </conditionalFormatting>
  <conditionalFormatting sqref="F63">
    <cfRule type="expression" dxfId="110" priority="162">
      <formula>$K63="WIP"</formula>
    </cfRule>
    <cfRule type="expression" dxfId="109" priority="163">
      <formula>$K63="DONE"</formula>
    </cfRule>
    <cfRule type="expression" dxfId="108" priority="164">
      <formula>AND($I63&lt;TODAY(), $K63&lt;&gt;"Done")</formula>
    </cfRule>
  </conditionalFormatting>
  <conditionalFormatting sqref="L61">
    <cfRule type="expression" dxfId="107" priority="158">
      <formula>$K61="WIP"</formula>
    </cfRule>
    <cfRule type="expression" dxfId="106" priority="159">
      <formula>$K61="DONE"</formula>
    </cfRule>
    <cfRule type="expression" dxfId="105" priority="160">
      <formula>AND($I61&lt;TODAY(), $K61&lt;&gt;"Done")</formula>
    </cfRule>
  </conditionalFormatting>
  <conditionalFormatting sqref="B61:E61 G61:I61 K61">
    <cfRule type="expression" dxfId="104" priority="154">
      <formula>$K61="WIP"</formula>
    </cfRule>
    <cfRule type="expression" dxfId="103" priority="155">
      <formula>$K61="DONE"</formula>
    </cfRule>
    <cfRule type="expression" dxfId="102" priority="156">
      <formula>AND($I61&lt;TODAY(), $K61&lt;&gt;"Done")</formula>
    </cfRule>
  </conditionalFormatting>
  <conditionalFormatting sqref="H61">
    <cfRule type="expression" dxfId="101" priority="150">
      <formula>$K61="WIP"</formula>
    </cfRule>
    <cfRule type="expression" dxfId="100" priority="151">
      <formula>$K61="DONE"</formula>
    </cfRule>
    <cfRule type="expression" dxfId="99" priority="152">
      <formula>AND($I61&lt;TODAY(), $K61&lt;&gt;"Done")</formula>
    </cfRule>
  </conditionalFormatting>
  <conditionalFormatting sqref="F61">
    <cfRule type="expression" dxfId="98" priority="147">
      <formula>$K61="WIP"</formula>
    </cfRule>
    <cfRule type="expression" dxfId="97" priority="148">
      <formula>$K61="DONE"</formula>
    </cfRule>
    <cfRule type="expression" dxfId="96" priority="149">
      <formula>AND($I61&lt;TODAY(), $K61&lt;&gt;"Done")</formula>
    </cfRule>
  </conditionalFormatting>
  <conditionalFormatting sqref="L64">
    <cfRule type="expression" dxfId="95" priority="143">
      <formula>$K64="WIP"</formula>
    </cfRule>
    <cfRule type="expression" dxfId="94" priority="144">
      <formula>$K64="DONE"</formula>
    </cfRule>
    <cfRule type="expression" dxfId="93" priority="145">
      <formula>AND($I64&lt;TODAY(), $K64&lt;&gt;"Done")</formula>
    </cfRule>
  </conditionalFormatting>
  <conditionalFormatting sqref="G64:I64 B64:E64 K64">
    <cfRule type="expression" dxfId="92" priority="139">
      <formula>$K64="WIP"</formula>
    </cfRule>
    <cfRule type="expression" dxfId="91" priority="140">
      <formula>$K64="DONE"</formula>
    </cfRule>
    <cfRule type="expression" dxfId="90" priority="141">
      <formula>AND($I64&lt;TODAY(), $K64&lt;&gt;"Done")</formula>
    </cfRule>
  </conditionalFormatting>
  <conditionalFormatting sqref="H64">
    <cfRule type="expression" dxfId="89" priority="135">
      <formula>$K64="WIP"</formula>
    </cfRule>
    <cfRule type="expression" dxfId="88" priority="136">
      <formula>$K64="DONE"</formula>
    </cfRule>
    <cfRule type="expression" dxfId="87" priority="137">
      <formula>AND($I64&lt;TODAY(), $K64&lt;&gt;"Done")</formula>
    </cfRule>
  </conditionalFormatting>
  <conditionalFormatting sqref="F64">
    <cfRule type="expression" dxfId="86" priority="132">
      <formula>$K64="WIP"</formula>
    </cfRule>
    <cfRule type="expression" dxfId="85" priority="133">
      <formula>$K64="DONE"</formula>
    </cfRule>
    <cfRule type="expression" dxfId="84" priority="134">
      <formula>AND($I64&lt;TODAY(), $K64&lt;&gt;"Done")</formula>
    </cfRule>
  </conditionalFormatting>
  <conditionalFormatting sqref="L65">
    <cfRule type="expression" dxfId="83" priority="128">
      <formula>$K65="WIP"</formula>
    </cfRule>
    <cfRule type="expression" dxfId="82" priority="129">
      <formula>$K65="DONE"</formula>
    </cfRule>
    <cfRule type="expression" dxfId="81" priority="130">
      <formula>AND($I65&lt;TODAY(), $K65&lt;&gt;"Done")</formula>
    </cfRule>
  </conditionalFormatting>
  <conditionalFormatting sqref="G65:I65 B65:E65 K65">
    <cfRule type="expression" dxfId="80" priority="124">
      <formula>$K65="WIP"</formula>
    </cfRule>
    <cfRule type="expression" dxfId="79" priority="125">
      <formula>$K65="DONE"</formula>
    </cfRule>
    <cfRule type="expression" dxfId="78" priority="126">
      <formula>AND($I65&lt;TODAY(), $K65&lt;&gt;"Done")</formula>
    </cfRule>
  </conditionalFormatting>
  <conditionalFormatting sqref="H65">
    <cfRule type="expression" dxfId="77" priority="120">
      <formula>$K65="WIP"</formula>
    </cfRule>
    <cfRule type="expression" dxfId="76" priority="121">
      <formula>$K65="DONE"</formula>
    </cfRule>
    <cfRule type="expression" dxfId="75" priority="122">
      <formula>AND($I65&lt;TODAY(), $K65&lt;&gt;"Done")</formula>
    </cfRule>
  </conditionalFormatting>
  <conditionalFormatting sqref="F65">
    <cfRule type="expression" dxfId="74" priority="117">
      <formula>$K65="WIP"</formula>
    </cfRule>
    <cfRule type="expression" dxfId="73" priority="118">
      <formula>$K65="DONE"</formula>
    </cfRule>
    <cfRule type="expression" dxfId="72" priority="119">
      <formula>AND($I65&lt;TODAY(), $K65&lt;&gt;"Done")</formula>
    </cfRule>
  </conditionalFormatting>
  <conditionalFormatting sqref="L66">
    <cfRule type="expression" dxfId="71" priority="113">
      <formula>$K66="WIP"</formula>
    </cfRule>
    <cfRule type="expression" dxfId="70" priority="114">
      <formula>$K66="DONE"</formula>
    </cfRule>
    <cfRule type="expression" dxfId="69" priority="115">
      <formula>AND($I66&lt;TODAY(), $K66&lt;&gt;"Done")</formula>
    </cfRule>
  </conditionalFormatting>
  <conditionalFormatting sqref="G66:I66 B66:E66 K66">
    <cfRule type="expression" dxfId="68" priority="109">
      <formula>$K66="WIP"</formula>
    </cfRule>
    <cfRule type="expression" dxfId="67" priority="110">
      <formula>$K66="DONE"</formula>
    </cfRule>
    <cfRule type="expression" dxfId="66" priority="111">
      <formula>AND($I66&lt;TODAY(), $K66&lt;&gt;"Done")</formula>
    </cfRule>
  </conditionalFormatting>
  <conditionalFormatting sqref="H66">
    <cfRule type="expression" dxfId="65" priority="105">
      <formula>$K66="WIP"</formula>
    </cfRule>
    <cfRule type="expression" dxfId="64" priority="106">
      <formula>$K66="DONE"</formula>
    </cfRule>
    <cfRule type="expression" dxfId="63" priority="107">
      <formula>AND($I66&lt;TODAY(), $K66&lt;&gt;"Done")</formula>
    </cfRule>
  </conditionalFormatting>
  <conditionalFormatting sqref="F66">
    <cfRule type="expression" dxfId="62" priority="102">
      <formula>$K66="WIP"</formula>
    </cfRule>
    <cfRule type="expression" dxfId="61" priority="103">
      <formula>$K66="DONE"</formula>
    </cfRule>
    <cfRule type="expression" dxfId="60" priority="104">
      <formula>AND($I66&lt;TODAY(), $K66&lt;&gt;"Done")</formula>
    </cfRule>
  </conditionalFormatting>
  <conditionalFormatting sqref="J54:J6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{748FC186-56BB-40F3-A534-835C88D25198}</x14:id>
        </ext>
      </extLst>
    </cfRule>
  </conditionalFormatting>
  <conditionalFormatting sqref="J2:J41 J68 J43 J53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conditionalFormatting sqref="G42:L42 A42:A52">
    <cfRule type="expression" dxfId="59" priority="75">
      <formula>$K42="WIP"</formula>
    </cfRule>
    <cfRule type="expression" dxfId="58" priority="76">
      <formula>$K42="DONE"</formula>
    </cfRule>
    <cfRule type="expression" dxfId="57" priority="77">
      <formula>AND($I42&lt;TODAY(), $K42&lt;&gt;"Done")</formula>
    </cfRule>
  </conditionalFormatting>
  <conditionalFormatting sqref="B42:E42">
    <cfRule type="expression" dxfId="56" priority="71">
      <formula>$K42="WIP"</formula>
    </cfRule>
    <cfRule type="expression" dxfId="55" priority="72">
      <formula>$K42="DONE"</formula>
    </cfRule>
    <cfRule type="expression" dxfId="54" priority="73">
      <formula>AND($I42&lt;TODAY(), $K42&lt;&gt;"Done")</formula>
    </cfRule>
  </conditionalFormatting>
  <conditionalFormatting sqref="J4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{F6F346DE-6751-49B2-B136-EEC16C237F22}</x14:id>
        </ext>
      </extLst>
    </cfRule>
  </conditionalFormatting>
  <conditionalFormatting sqref="J42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{A66670E4-A8AE-42EF-9E64-48242750C235}</x14:id>
        </ext>
      </extLst>
    </cfRule>
  </conditionalFormatting>
  <conditionalFormatting sqref="H42">
    <cfRule type="expression" dxfId="53" priority="67">
      <formula>$K42="WIP"</formula>
    </cfRule>
    <cfRule type="expression" dxfId="52" priority="68">
      <formula>$K42="DONE"</formula>
    </cfRule>
    <cfRule type="expression" dxfId="51" priority="69">
      <formula>AND($I42&lt;TODAY(), $K42&lt;&gt;"Done")</formula>
    </cfRule>
  </conditionalFormatting>
  <conditionalFormatting sqref="F42">
    <cfRule type="expression" dxfId="50" priority="64">
      <formula>$K42="WIP"</formula>
    </cfRule>
    <cfRule type="expression" dxfId="49" priority="65">
      <formula>$K42="DONE"</formula>
    </cfRule>
    <cfRule type="expression" dxfId="48" priority="66">
      <formula>AND($I42&lt;TODAY(), $K42&lt;&gt;"Done")</formula>
    </cfRule>
  </conditionalFormatting>
  <conditionalFormatting sqref="J42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{6DFA6E24-4E36-4004-BD28-646E72F86877}</x14:id>
        </ext>
      </extLst>
    </cfRule>
  </conditionalFormatting>
  <conditionalFormatting sqref="G44:L44">
    <cfRule type="expression" dxfId="47" priority="60">
      <formula>$K44="WIP"</formula>
    </cfRule>
    <cfRule type="expression" dxfId="46" priority="61">
      <formula>$K44="DONE"</formula>
    </cfRule>
    <cfRule type="expression" dxfId="45" priority="62">
      <formula>AND($I44&lt;TODAY(), $K44&lt;&gt;"Done")</formula>
    </cfRule>
  </conditionalFormatting>
  <conditionalFormatting sqref="B44:E44">
    <cfRule type="expression" dxfId="44" priority="56">
      <formula>$K44="WIP"</formula>
    </cfRule>
    <cfRule type="expression" dxfId="43" priority="57">
      <formula>$K44="DONE"</formula>
    </cfRule>
    <cfRule type="expression" dxfId="42" priority="58">
      <formula>AND($I44&lt;TODAY(), $K44&lt;&gt;"Done")</formula>
    </cfRule>
  </conditionalFormatting>
  <conditionalFormatting sqref="J4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{EA0FB53D-E329-4690-B588-5BD75CD2A788}</x14:id>
        </ext>
      </extLst>
    </cfRule>
  </conditionalFormatting>
  <conditionalFormatting sqref="J4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{194D446D-BEA3-4E76-92D1-C9E3FADA9DD2}</x14:id>
        </ext>
      </extLst>
    </cfRule>
  </conditionalFormatting>
  <conditionalFormatting sqref="H44">
    <cfRule type="expression" dxfId="41" priority="52">
      <formula>$K44="WIP"</formula>
    </cfRule>
    <cfRule type="expression" dxfId="40" priority="53">
      <formula>$K44="DONE"</formula>
    </cfRule>
    <cfRule type="expression" dxfId="39" priority="54">
      <formula>AND($I44&lt;TODAY(), $K44&lt;&gt;"Done")</formula>
    </cfRule>
  </conditionalFormatting>
  <conditionalFormatting sqref="F44">
    <cfRule type="expression" dxfId="38" priority="49">
      <formula>$K44="WIP"</formula>
    </cfRule>
    <cfRule type="expression" dxfId="37" priority="50">
      <formula>$K44="DONE"</formula>
    </cfRule>
    <cfRule type="expression" dxfId="36" priority="51">
      <formula>AND($I44&lt;TODAY(), $K44&lt;&gt;"Done")</formula>
    </cfRule>
  </conditionalFormatting>
  <conditionalFormatting sqref="J4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{D2F47C80-FB5C-404F-BA38-A408A9AF981B}</x14:id>
        </ext>
      </extLst>
    </cfRule>
  </conditionalFormatting>
  <conditionalFormatting sqref="G45:L47">
    <cfRule type="expression" dxfId="35" priority="45">
      <formula>$K45="WIP"</formula>
    </cfRule>
    <cfRule type="expression" dxfId="34" priority="46">
      <formula>$K45="DONE"</formula>
    </cfRule>
    <cfRule type="expression" dxfId="33" priority="47">
      <formula>AND($I45&lt;TODAY(), $K45&lt;&gt;"Done")</formula>
    </cfRule>
  </conditionalFormatting>
  <conditionalFormatting sqref="B45:E47">
    <cfRule type="expression" dxfId="32" priority="41">
      <formula>$K45="WIP"</formula>
    </cfRule>
    <cfRule type="expression" dxfId="31" priority="42">
      <formula>$K45="DONE"</formula>
    </cfRule>
    <cfRule type="expression" dxfId="30" priority="43">
      <formula>AND($I45&lt;TODAY(), $K45&lt;&gt;"Done")</formula>
    </cfRule>
  </conditionalFormatting>
  <conditionalFormatting sqref="J45:J4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{8E0D7B72-2FC1-48DA-94AD-A3E5355A1852}</x14:id>
        </ext>
      </extLst>
    </cfRule>
  </conditionalFormatting>
  <conditionalFormatting sqref="J45:J4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{4D88DF56-EE86-4497-8E41-CDFDA8E1BF94}</x14:id>
        </ext>
      </extLst>
    </cfRule>
  </conditionalFormatting>
  <conditionalFormatting sqref="H45:H47">
    <cfRule type="expression" dxfId="29" priority="37">
      <formula>$K45="WIP"</formula>
    </cfRule>
    <cfRule type="expression" dxfId="28" priority="38">
      <formula>$K45="DONE"</formula>
    </cfRule>
    <cfRule type="expression" dxfId="27" priority="39">
      <formula>AND($I45&lt;TODAY(), $K45&lt;&gt;"Done")</formula>
    </cfRule>
  </conditionalFormatting>
  <conditionalFormatting sqref="F45:F47">
    <cfRule type="expression" dxfId="26" priority="34">
      <formula>$K45="WIP"</formula>
    </cfRule>
    <cfRule type="expression" dxfId="25" priority="35">
      <formula>$K45="DONE"</formula>
    </cfRule>
    <cfRule type="expression" dxfId="24" priority="36">
      <formula>AND($I45&lt;TODAY(), $K45&lt;&gt;"Done")</formula>
    </cfRule>
  </conditionalFormatting>
  <conditionalFormatting sqref="J45:J4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{0D13B840-C92A-4C8F-A263-CB914CC8AFEC}</x14:id>
        </ext>
      </extLst>
    </cfRule>
  </conditionalFormatting>
  <conditionalFormatting sqref="G48:L50">
    <cfRule type="expression" dxfId="23" priority="30">
      <formula>$K48="WIP"</formula>
    </cfRule>
    <cfRule type="expression" dxfId="22" priority="31">
      <formula>$K48="DONE"</formula>
    </cfRule>
    <cfRule type="expression" dxfId="21" priority="32">
      <formula>AND($I48&lt;TODAY(), $K48&lt;&gt;"Done")</formula>
    </cfRule>
  </conditionalFormatting>
  <conditionalFormatting sqref="B48:E50">
    <cfRule type="expression" dxfId="20" priority="26">
      <formula>$K48="WIP"</formula>
    </cfRule>
    <cfRule type="expression" dxfId="19" priority="27">
      <formula>$K48="DONE"</formula>
    </cfRule>
    <cfRule type="expression" dxfId="18" priority="28">
      <formula>AND($I48&lt;TODAY(), $K48&lt;&gt;"Done")</formula>
    </cfRule>
  </conditionalFormatting>
  <conditionalFormatting sqref="J48:J5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{BC2FBC64-FA38-406E-AC51-8C6E37FC4F6B}</x14:id>
        </ext>
      </extLst>
    </cfRule>
  </conditionalFormatting>
  <conditionalFormatting sqref="J48:J5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{67FECF0B-F613-4689-9298-96CAC162927C}</x14:id>
        </ext>
      </extLst>
    </cfRule>
  </conditionalFormatting>
  <conditionalFormatting sqref="H48:H50">
    <cfRule type="expression" dxfId="17" priority="22">
      <formula>$K48="WIP"</formula>
    </cfRule>
    <cfRule type="expression" dxfId="16" priority="23">
      <formula>$K48="DONE"</formula>
    </cfRule>
    <cfRule type="expression" dxfId="15" priority="24">
      <formula>AND($I48&lt;TODAY(), $K48&lt;&gt;"Done")</formula>
    </cfRule>
  </conditionalFormatting>
  <conditionalFormatting sqref="F48:F50">
    <cfRule type="expression" dxfId="14" priority="19">
      <formula>$K48="WIP"</formula>
    </cfRule>
    <cfRule type="expression" dxfId="13" priority="20">
      <formula>$K48="DONE"</formula>
    </cfRule>
    <cfRule type="expression" dxfId="12" priority="21">
      <formula>AND($I48&lt;TODAY(), $K48&lt;&gt;"Done")</formula>
    </cfRule>
  </conditionalFormatting>
  <conditionalFormatting sqref="J48:J50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{35F14932-A4B4-4B72-990E-69BF41A09E08}</x14:id>
        </ext>
      </extLst>
    </cfRule>
  </conditionalFormatting>
  <conditionalFormatting sqref="G51:L52">
    <cfRule type="expression" dxfId="11" priority="12">
      <formula>$K51="WIP"</formula>
    </cfRule>
    <cfRule type="expression" dxfId="10" priority="13">
      <formula>$K51="DONE"</formula>
    </cfRule>
    <cfRule type="expression" dxfId="9" priority="14">
      <formula>AND($I51&lt;TODAY(), $K51&lt;&gt;"Done")</formula>
    </cfRule>
  </conditionalFormatting>
  <conditionalFormatting sqref="B51:E52">
    <cfRule type="expression" dxfId="8" priority="8">
      <formula>$K51="WIP"</formula>
    </cfRule>
    <cfRule type="expression" dxfId="7" priority="9">
      <formula>$K51="DONE"</formula>
    </cfRule>
    <cfRule type="expression" dxfId="6" priority="10">
      <formula>AND($I51&lt;TODAY(), $K51&lt;&gt;"Done")</formula>
    </cfRule>
  </conditionalFormatting>
  <conditionalFormatting sqref="J51:J5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{36B41E95-640B-403B-845F-1536601110C7}</x14:id>
        </ext>
      </extLst>
    </cfRule>
  </conditionalFormatting>
  <conditionalFormatting sqref="J51:J5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{8829F447-898A-4119-BF44-608AE6771747}</x14:id>
        </ext>
      </extLst>
    </cfRule>
  </conditionalFormatting>
  <conditionalFormatting sqref="H51:H52">
    <cfRule type="expression" dxfId="5" priority="4">
      <formula>$K51="WIP"</formula>
    </cfRule>
    <cfRule type="expression" dxfId="4" priority="5">
      <formula>$K51="DONE"</formula>
    </cfRule>
    <cfRule type="expression" dxfId="3" priority="6">
      <formula>AND($I51&lt;TODAY(), $K51&lt;&gt;"Done")</formula>
    </cfRule>
  </conditionalFormatting>
  <conditionalFormatting sqref="F51:F52">
    <cfRule type="expression" dxfId="2" priority="1">
      <formula>$K51="WIP"</formula>
    </cfRule>
    <cfRule type="expression" dxfId="1" priority="2">
      <formula>$K51="DONE"</formula>
    </cfRule>
    <cfRule type="expression" dxfId="0" priority="3">
      <formula>AND($I51&lt;TODAY(), $K51&lt;&gt;"Done")</formula>
    </cfRule>
  </conditionalFormatting>
  <conditionalFormatting sqref="J51:J5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{9750B273-22EA-44AC-BAD5-D243FAA04639}</x14:id>
        </ext>
      </extLst>
    </cfRule>
  </conditionalFormatting>
  <dataValidations count="5">
    <dataValidation type="list" allowBlank="1" showInputMessage="1" showErrorMessage="1" sqref="A85:A93 H85:L93" xr:uid="{65DF521E-CA8D-4BB3-91B3-F92D2B18A250}">
      <formula1>#REF!</formula1>
    </dataValidation>
    <dataValidation type="list" allowBlank="1" showInputMessage="1" showErrorMessage="1" sqref="A69:A84" xr:uid="{9AF4C490-C77C-45B9-8DB4-1FED68E1E797}">
      <formula1>#REF!</formula1>
    </dataValidation>
    <dataValidation type="list" allowBlank="1" showInputMessage="1" showErrorMessage="1" sqref="K69:K84" xr:uid="{F7B81127-6E96-4EB0-A2C8-01F56DC418D8}">
      <formula1>$Q$2:$Q$2</formula1>
    </dataValidation>
    <dataValidation type="whole" allowBlank="1" showInputMessage="1" showErrorMessage="1" sqref="A2:A68" xr:uid="{2CF348A0-9AE7-4961-A2C0-A08BEAD3F14D}">
      <formula1>1</formula1>
      <formula2>366</formula2>
    </dataValidation>
    <dataValidation type="list" allowBlank="1" showInputMessage="1" showErrorMessage="1" sqref="K2:K68" xr:uid="{01F80D28-3BFE-45C8-A06F-3C13F47549FC}">
      <formula1>"ToDo,WIP,Done"</formula1>
    </dataValidation>
  </dataValidations>
  <hyperlinks>
    <hyperlink ref="L6" r:id="rId1" xr:uid="{7F7DDCAC-C680-46BE-B13C-296852EF1E69}"/>
    <hyperlink ref="L26" r:id="rId2" display="https://www.youtube.com/user/tusharroy2525/playlists" xr:uid="{40BF1645-3152-44A4-8E3B-E8346208DF9B}"/>
    <hyperlink ref="L27" r:id="rId3" display="https://www.youtube.com/channel/UCn1XnDWhsLS5URXTi5wtFTA/playlists" xr:uid="{7D25C37A-2318-4437-AD66-5245A15B0C27}"/>
    <hyperlink ref="L54" r:id="rId4" display="https://www.youtube.com/user/mycodeschool/playlists" xr:uid="{FAA79292-106D-47D2-9A2E-E3AE13B4BADA}"/>
    <hyperlink ref="L19" r:id="rId5" display="https://www.youtube.com/user/koushks/playlists" xr:uid="{6DB336F5-502F-4C10-8A89-3CF6119263CB}"/>
    <hyperlink ref="L21" r:id="rId6" display="https://www.youtube.com/channel/UC8OU1Tc1kxiI37uXBAbTX7A/playlists" xr:uid="{C859B24A-0497-4C20-B3E9-DCD570843E74}"/>
    <hyperlink ref="L24" r:id="rId7" display="https://www.youtube.com/channel/UCRPMAqdtSgd0Ipeef7iFsKw/playlists" xr:uid="{D72622B9-519D-48B7-90E9-B6E2DEEF1BB6}"/>
    <hyperlink ref="L25" r:id="rId8" display="https://www.youtube.com/channel/UCRPMAqdtSgd0Ipeef7iFsKw/playlists" xr:uid="{8960D6CF-BD63-44AB-A8BB-274E6D01E1BC}"/>
    <hyperlink ref="L55" r:id="rId9" display="https://www.youtube.com/watch?v=0IAPZzGSbME&amp;list=PLDN4rrl48XKpZkf03iYFl-O29szjTrs_O " xr:uid="{FFA9D4BC-DBE2-4605-8B02-9DD8543956E0}"/>
    <hyperlink ref="L5" r:id="rId10" display="https://www.youtube.com/watch?v=gpIUfj3KaOc&amp;list=PLqq-6Pq4lTTa9YGfyhyW2CqdtW9RtY-I3 " xr:uid="{9531405F-379A-4FB8-B785-66E5F0588A47}"/>
    <hyperlink ref="L15" r:id="rId11" display="https://www.youtube.com/watch?v=2E3WqYupx7c&amp;list=PLqq-6Pq4lTTa4ad5JISViSb2FVG8Vwa4o " xr:uid="{E7C00589-8FA4-4386-B4F4-6223FA659E91}"/>
    <hyperlink ref="L4" r:id="rId12" display="https://www.youtube.com/watch?v=msXL2oDexqw&amp;list=PLqq-6Pq4lTTbx8p2oCgcAQGQyqN8XeA1x " xr:uid="{307567A4-F8B7-4A22-BC11-6961C0F8B337}"/>
    <hyperlink ref="L11" r:id="rId13" display="https://www.youtube.com/user/koushks/playlists" xr:uid="{5765263A-08EF-4AB4-9D43-D07E184B9E91}"/>
    <hyperlink ref="L14" r:id="rId14" display="https://www.youtube.com/user/koushks/playlists" xr:uid="{E152524F-29D6-4B9E-92F1-D0343639CE7B}"/>
    <hyperlink ref="L18" r:id="rId15" display="https://www.youtube.com/user/koushks/playlists" xr:uid="{62E5D02A-A4DB-4CDF-9995-A55402E43496}"/>
    <hyperlink ref="L67" r:id="rId16" display="https://www.youtube.com/channel/UC0RhatS1pyxInC00YKjjBqQ/playlists" xr:uid="{F9D482B7-FF9F-4519-8D22-7CAD5EB52773}"/>
    <hyperlink ref="L66" r:id="rId17" display="https://www.youtube.com/channel/UC0RhatS1pyxInC00YKjjBqQ/playlists" xr:uid="{C3EFD4EF-0534-4F70-967A-9F4427191C79}"/>
    <hyperlink ref="L3" r:id="rId18" xr:uid="{4E26C890-E9AC-4AAD-AFB9-B000987556E2}"/>
    <hyperlink ref="L22" r:id="rId19" xr:uid="{24CB5E11-CEAA-417E-81A8-542EB3384903}"/>
    <hyperlink ref="L23" r:id="rId20" xr:uid="{381430CA-1009-460B-B458-27075DB5719F}"/>
    <hyperlink ref="L16" r:id="rId21" xr:uid="{96C2A0F2-CA9B-47D3-9367-CC24D1DD5D3C}"/>
    <hyperlink ref="L56" r:id="rId22" xr:uid="{5689B55D-15BB-4A5B-8E6D-A200FA449FC9}"/>
    <hyperlink ref="L17" r:id="rId23" xr:uid="{536CFCDD-27D6-4696-8A3F-D2966F01710C}"/>
    <hyperlink ref="L10" r:id="rId24" display="https://www.youtube.com/user/koushks/playlists" xr:uid="{A377F793-32E7-4383-A1BD-A45179E06D31}"/>
    <hyperlink ref="L9" r:id="rId25" display="https://www.youtube.com/user/koushks/playlists" xr:uid="{4B9A2A5C-A66D-45F2-8A68-9A8727544AEC}"/>
    <hyperlink ref="L12" r:id="rId26" display="https://www.youtube.com/user/koushks/playlists" xr:uid="{8BBB3586-4491-4161-99DF-ACE88F4BF644}"/>
    <hyperlink ref="L13" r:id="rId27" display="https://www.youtube.com/user/koushks/playlists" xr:uid="{515EBD3E-21CC-4071-B094-032DFA6368E5}"/>
    <hyperlink ref="L20" r:id="rId28" xr:uid="{0AF47463-3D15-43DC-A95A-DD440909FADD}"/>
    <hyperlink ref="L43" r:id="rId29" xr:uid="{140AB54C-F00C-40DC-A1A3-D06B4D7901F3}"/>
    <hyperlink ref="L42" r:id="rId30" xr:uid="{B16D4ABF-40A0-413A-BCBE-A0F5CBB3C47A}"/>
    <hyperlink ref="L53" r:id="rId31" xr:uid="{392E00A4-F0ED-4448-B49F-5B6F34592003}"/>
    <hyperlink ref="L44" r:id="rId32" xr:uid="{B0C466D3-559C-4B67-A6FB-10CE23EFD5B1}"/>
    <hyperlink ref="L45" r:id="rId33" xr:uid="{735B94ED-CF1F-45B6-91C7-44C4DAAA3168}"/>
    <hyperlink ref="L46" r:id="rId34" xr:uid="{22DD1456-6FB0-4FD8-95FF-A7D7278B1A3E}"/>
    <hyperlink ref="L47" r:id="rId35" xr:uid="{DC96E2BA-E49D-4C25-A9A7-A9A195E367B6}"/>
    <hyperlink ref="L48" r:id="rId36" xr:uid="{16CBF7BC-3762-426A-95B3-75F8978EFD01}"/>
    <hyperlink ref="L49" r:id="rId37" xr:uid="{6020728D-684F-4258-9E1B-A55F75E3F71E}"/>
    <hyperlink ref="L50" r:id="rId38" xr:uid="{28D016DA-1D77-4EBC-B4FD-3BBB8C5F6329}"/>
    <hyperlink ref="L51" r:id="rId39" xr:uid="{01E3EACB-2E25-4BBE-AB58-944211859FB1}"/>
    <hyperlink ref="L52" r:id="rId40" xr:uid="{A7568B72-6D33-44B2-8235-473D864CA161}"/>
  </hyperlinks>
  <pageMargins left="0.7" right="0.7" top="0.75" bottom="0.75" header="0.3" footer="0.3"/>
  <pageSetup paperSize="9" orientation="portrait" r:id="rId4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J2:J8 J53 J21:J31 J34:J41 J68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J12:J22 J10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 J53 J34:J41 J68 J12:J31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748FC186-56BB-40F3-A534-835C88D25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J54:J67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J2:J41 J68 J43 J53</xm:sqref>
        </x14:conditionalFormatting>
        <x14:conditionalFormatting xmlns:xm="http://schemas.microsoft.com/office/excel/2006/main">
          <x14:cfRule type="dataBar" id="{F6F346DE-6751-49B2-B136-EEC16C237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A66670E4-A8AE-42EF-9E64-48242750C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6DFA6E24-4E36-4004-BD28-646E72F8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EA0FB53D-E329-4690-B588-5BD75CD2A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94D446D-BEA3-4E76-92D1-C9E3FADA9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D2F47C80-FB5C-404F-BA38-A408A9AF9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8E0D7B72-2FC1-48DA-94AD-A3E5355A1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4D88DF56-EE86-4497-8E41-CDFDA8E1B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0D13B840-C92A-4C8F-A263-CB914CC8A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J45:J47</xm:sqref>
        </x14:conditionalFormatting>
        <x14:conditionalFormatting xmlns:xm="http://schemas.microsoft.com/office/excel/2006/main">
          <x14:cfRule type="dataBar" id="{BC2FBC64-FA38-406E-AC51-8C6E37FC4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67FECF0B-F613-4689-9298-96CAC1629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35F14932-A4B4-4B72-990E-69BF41A0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J48:J50</xm:sqref>
        </x14:conditionalFormatting>
        <x14:conditionalFormatting xmlns:xm="http://schemas.microsoft.com/office/excel/2006/main">
          <x14:cfRule type="dataBar" id="{36B41E95-640B-403B-845F-153660111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  <x14:conditionalFormatting xmlns:xm="http://schemas.microsoft.com/office/excel/2006/main">
          <x14:cfRule type="dataBar" id="{8829F447-898A-4119-BF44-608AE6771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  <x14:conditionalFormatting xmlns:xm="http://schemas.microsoft.com/office/excel/2006/main">
          <x14:cfRule type="dataBar" id="{9750B273-22EA-44AC-BAD5-D243FAA04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J51:J52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05A-D906-4481-8463-8B5165FD466B}">
  <dimension ref="A1:A27"/>
  <sheetViews>
    <sheetView workbookViewId="0">
      <selection activeCell="F24" sqref="F24"/>
    </sheetView>
  </sheetViews>
  <sheetFormatPr defaultRowHeight="14.4" x14ac:dyDescent="0.3"/>
  <cols>
    <col min="1" max="1" width="15.21875" bestFit="1" customWidth="1"/>
  </cols>
  <sheetData>
    <row r="1" spans="1:1" x14ac:dyDescent="0.3">
      <c r="A1" s="16" t="s">
        <v>81</v>
      </c>
    </row>
    <row r="2" spans="1:1" x14ac:dyDescent="0.3">
      <c r="A2" s="16" t="s">
        <v>82</v>
      </c>
    </row>
    <row r="3" spans="1:1" x14ac:dyDescent="0.3">
      <c r="A3" s="16" t="s">
        <v>83</v>
      </c>
    </row>
    <row r="4" spans="1:1" x14ac:dyDescent="0.3">
      <c r="A4" s="16" t="s">
        <v>84</v>
      </c>
    </row>
    <row r="5" spans="1:1" x14ac:dyDescent="0.3">
      <c r="A5" s="16" t="s">
        <v>107</v>
      </c>
    </row>
    <row r="6" spans="1:1" x14ac:dyDescent="0.3">
      <c r="A6" s="16" t="s">
        <v>85</v>
      </c>
    </row>
    <row r="7" spans="1:1" x14ac:dyDescent="0.3">
      <c r="A7" s="16" t="s">
        <v>86</v>
      </c>
    </row>
    <row r="8" spans="1:1" x14ac:dyDescent="0.3">
      <c r="A8" s="16" t="s">
        <v>90</v>
      </c>
    </row>
    <row r="9" spans="1:1" x14ac:dyDescent="0.3">
      <c r="A9" s="16" t="s">
        <v>98</v>
      </c>
    </row>
    <row r="10" spans="1:1" x14ac:dyDescent="0.3">
      <c r="A10" s="16" t="s">
        <v>99</v>
      </c>
    </row>
    <row r="11" spans="1:1" x14ac:dyDescent="0.3">
      <c r="A11" s="16" t="s">
        <v>100</v>
      </c>
    </row>
    <row r="12" spans="1:1" x14ac:dyDescent="0.3">
      <c r="A12" s="16" t="s">
        <v>101</v>
      </c>
    </row>
    <row r="13" spans="1:1" x14ac:dyDescent="0.3">
      <c r="A13" s="15" t="s">
        <v>89</v>
      </c>
    </row>
    <row r="14" spans="1:1" x14ac:dyDescent="0.3">
      <c r="A14" s="15" t="s">
        <v>91</v>
      </c>
    </row>
    <row r="15" spans="1:1" x14ac:dyDescent="0.3">
      <c r="A15" s="15" t="s">
        <v>92</v>
      </c>
    </row>
    <row r="16" spans="1:1" x14ac:dyDescent="0.3">
      <c r="A16" s="15" t="s">
        <v>93</v>
      </c>
    </row>
    <row r="17" spans="1:1" x14ac:dyDescent="0.3">
      <c r="A17" s="15" t="s">
        <v>94</v>
      </c>
    </row>
    <row r="18" spans="1:1" x14ac:dyDescent="0.3">
      <c r="A18" s="15" t="s">
        <v>95</v>
      </c>
    </row>
    <row r="19" spans="1:1" x14ac:dyDescent="0.3">
      <c r="A19" s="15" t="s">
        <v>97</v>
      </c>
    </row>
    <row r="20" spans="1:1" x14ac:dyDescent="0.3">
      <c r="A20" s="17" t="s">
        <v>87</v>
      </c>
    </row>
    <row r="21" spans="1:1" x14ac:dyDescent="0.3">
      <c r="A21" s="17" t="s">
        <v>88</v>
      </c>
    </row>
    <row r="22" spans="1:1" x14ac:dyDescent="0.3">
      <c r="A22" s="17" t="s">
        <v>96</v>
      </c>
    </row>
    <row r="23" spans="1:1" x14ac:dyDescent="0.3">
      <c r="A23" s="14" t="s">
        <v>102</v>
      </c>
    </row>
    <row r="24" spans="1:1" x14ac:dyDescent="0.3">
      <c r="A24" s="18" t="s">
        <v>103</v>
      </c>
    </row>
    <row r="25" spans="1:1" x14ac:dyDescent="0.3">
      <c r="A25" s="14" t="s">
        <v>104</v>
      </c>
    </row>
    <row r="26" spans="1:1" x14ac:dyDescent="0.3">
      <c r="A26" s="14" t="s">
        <v>105</v>
      </c>
    </row>
    <row r="27" spans="1:1" x14ac:dyDescent="0.3">
      <c r="A27" s="1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2020-Q4</vt:lpstr>
      <vt:lpstr>ALP-2020</vt:lpstr>
      <vt:lpstr>5 YOE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2020-09-17T19:43:46Z</dcterms:modified>
</cp:coreProperties>
</file>